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pak/Documents/ELab/LabDATA/Metabolomics Experiments/R Drive Folders/Idil/CUSTOMER FILES/00765_MH_MD_20221117_LC_PilotTracing/"/>
    </mc:Choice>
  </mc:AlternateContent>
  <xr:revisionPtr revIDLastSave="0" documentId="13_ncr:1_{97DABD4D-69A3-7648-8BBC-9547EC2E8934}" xr6:coauthVersionLast="47" xr6:coauthVersionMax="47" xr10:uidLastSave="{00000000-0000-0000-0000-000000000000}"/>
  <bookViews>
    <workbookView xWindow="2160" yWindow="500" windowWidth="45640" windowHeight="26260" xr2:uid="{4410BD60-6588-C64F-8491-98F44F840AC1}"/>
  </bookViews>
  <sheets>
    <sheet name="Example" sheetId="43" r:id="rId1"/>
    <sheet name="Acetyl-CoA" sheetId="12" r:id="rId2"/>
    <sheet name="Adenine" sheetId="4" r:id="rId3"/>
    <sheet name="Adenosine" sheetId="3" r:id="rId4"/>
    <sheet name="ADP" sheetId="24" r:id="rId5"/>
    <sheet name="Alpha-ketoglutarate" sheetId="19" r:id="rId6"/>
    <sheet name="AMP" sheetId="15" r:id="rId7"/>
    <sheet name="Aspartate" sheetId="42" r:id="rId8"/>
    <sheet name="ATP" sheetId="30" r:id="rId9"/>
    <sheet name="Citrate" sheetId="38" r:id="rId10"/>
    <sheet name="CMP" sheetId="26" r:id="rId11"/>
    <sheet name="CTP" sheetId="36" r:id="rId12"/>
    <sheet name="Cytidine" sheetId="9" r:id="rId13"/>
    <sheet name="Fumarate" sheetId="27" r:id="rId14"/>
    <sheet name="GABA" sheetId="20" r:id="rId15"/>
    <sheet name="GDP" sheetId="37" r:id="rId16"/>
    <sheet name="Gluconic acid" sheetId="14" r:id="rId17"/>
    <sheet name="Glutamate" sheetId="21" r:id="rId18"/>
    <sheet name="Glutamine" sheetId="17" r:id="rId19"/>
    <sheet name="Glutathione (GSH)" sheetId="18" r:id="rId20"/>
    <sheet name="GMP" sheetId="31" r:id="rId21"/>
    <sheet name="Guanosine" sheetId="11" r:id="rId22"/>
    <sheet name="Hypoxanthine" sheetId="6" r:id="rId23"/>
    <sheet name="Isocitrate" sheetId="39" r:id="rId24"/>
    <sheet name="Lactate" sheetId="7" r:id="rId25"/>
    <sheet name="Malate" sheetId="28" r:id="rId26"/>
    <sheet name="NAD" sheetId="16" r:id="rId27"/>
    <sheet name="NADH" sheetId="13" r:id="rId28"/>
    <sheet name="NADP" sheetId="32" r:id="rId29"/>
    <sheet name="NADPH" sheetId="33" r:id="rId30"/>
    <sheet name="Oxidixed Glutathione (GSSG)" sheetId="35" r:id="rId31"/>
    <sheet name="Pyruvate" sheetId="2" r:id="rId32"/>
    <sheet name="Succinate" sheetId="25" r:id="rId33"/>
    <sheet name="Thymine" sheetId="1" r:id="rId34"/>
    <sheet name="UMP" sheetId="23" r:id="rId35"/>
    <sheet name="Uridine" sheetId="5" r:id="rId36"/>
    <sheet name="UDP" sheetId="29" r:id="rId37"/>
    <sheet name="Xanthine" sheetId="10" r:id="rId38"/>
    <sheet name="RawData" sheetId="44" r:id="rId39"/>
    <sheet name="QCCorrected" sheetId="45" r:id="rId40"/>
    <sheet name="TRNormalized" sheetId="46" r:id="rId41"/>
    <sheet name="TRNormalized Fold Change" sheetId="47" r:id="rId42"/>
  </sheets>
  <externalReferences>
    <externalReference r:id="rId43"/>
  </externalReferences>
  <definedNames>
    <definedName name="_xlnm._FilterDatabase" localSheetId="39" hidden="1">QCCorrected!$A$1:$AS$18</definedName>
    <definedName name="_xlnm._FilterDatabase" localSheetId="40" hidden="1">TRNormalized!$A$1:$AO$21</definedName>
    <definedName name="_xlnm._FilterDatabase" localSheetId="41" hidden="1">'TRNormalized Fold Change'!$A$1:$AO$21</definedName>
    <definedName name="EightCarbon" localSheetId="1">'Acetyl-CoA'!$CY$57:$DG$65</definedName>
    <definedName name="EightCarbon" localSheetId="2">Adenine!$CY$57:$DG$65</definedName>
    <definedName name="EightCarbon" localSheetId="3">Adenosine!$CY$57:$DG$65</definedName>
    <definedName name="EightCarbon" localSheetId="4">ADP!$CY$57:$DG$65</definedName>
    <definedName name="EightCarbon" localSheetId="5">'Alpha-ketoglutarate'!$CY$57:$DG$65</definedName>
    <definedName name="EightCarbon" localSheetId="6">AMP!$CY$57:$DG$65</definedName>
    <definedName name="EightCarbon" localSheetId="7">Aspartate!$CY$57:$DG$65</definedName>
    <definedName name="EightCarbon" localSheetId="8">ATP!$CY$57:$DG$65</definedName>
    <definedName name="EightCarbon" localSheetId="9">Citrate!$CY$57:$DG$65</definedName>
    <definedName name="EightCarbon" localSheetId="10">CMP!$CY$57:$DG$65</definedName>
    <definedName name="EightCarbon" localSheetId="11">CTP!$CY$57:$DG$65</definedName>
    <definedName name="EightCarbon" localSheetId="12">Cytidine!$CY$57:$DG$65</definedName>
    <definedName name="EightCarbon" localSheetId="0">Example!$CY$57:$DG$65</definedName>
    <definedName name="EightCarbon" localSheetId="13">Fumarate!$CY$57:$DG$65</definedName>
    <definedName name="EightCarbon" localSheetId="14">GABA!$CY$57:$DG$65</definedName>
    <definedName name="EightCarbon" localSheetId="15">GDP!$CY$57:$DG$65</definedName>
    <definedName name="EightCarbon" localSheetId="16">'Gluconic acid'!$CY$57:$DG$65</definedName>
    <definedName name="EightCarbon" localSheetId="17">Glutamate!$CY$57:$DG$65</definedName>
    <definedName name="EightCarbon" localSheetId="18">Glutamine!$CY$57:$DG$65</definedName>
    <definedName name="EightCarbon" localSheetId="19">'Glutathione (GSH)'!$CY$57:$DG$65</definedName>
    <definedName name="EightCarbon" localSheetId="20">GMP!$CY$57:$DG$65</definedName>
    <definedName name="EightCarbon" localSheetId="21">Guanosine!$CY$57:$DG$65</definedName>
    <definedName name="EightCarbon" localSheetId="22">Hypoxanthine!$CY$57:$DG$65</definedName>
    <definedName name="EightCarbon" localSheetId="23">Isocitrate!$CY$57:$DG$65</definedName>
    <definedName name="EightCarbon" localSheetId="24">Lactate!$CY$57:$DG$65</definedName>
    <definedName name="EightCarbon" localSheetId="25">Malate!$CY$57:$DG$65</definedName>
    <definedName name="EightCarbon" localSheetId="26">NAD!$CY$57:$DG$65</definedName>
    <definedName name="EightCarbon" localSheetId="27">NADH!$CY$57:$DG$65</definedName>
    <definedName name="EightCarbon" localSheetId="28">NADP!$CY$57:$DG$65</definedName>
    <definedName name="EightCarbon" localSheetId="29">NADPH!$CY$57:$DG$65</definedName>
    <definedName name="EightCarbon" localSheetId="30">'Oxidixed Glutathione (GSSG)'!$CY$57:$DG$65</definedName>
    <definedName name="EightCarbon" localSheetId="31">Pyruvate!$CY$57:$DG$65</definedName>
    <definedName name="EightCarbon" localSheetId="32">Succinate!$CY$57:$DG$65</definedName>
    <definedName name="EightCarbon" localSheetId="33">Thymine!$CY$57:$DG$65</definedName>
    <definedName name="EightCarbon" localSheetId="36">UDP!$CY$57:$DG$65</definedName>
    <definedName name="EightCarbon" localSheetId="34">UMP!$CY$57:$DG$65</definedName>
    <definedName name="EightCarbon" localSheetId="35">Uridine!$CY$57:$DG$65</definedName>
    <definedName name="EightCarbon" localSheetId="37">Xanthine!$CY$57:$DG$65</definedName>
    <definedName name="EightCarbon">[1]Palmitate!$CY$57:$DG$65</definedName>
    <definedName name="ElevenCarbon" localSheetId="1">'Acetyl-CoA'!$CY$90:$DJ$101</definedName>
    <definedName name="ElevenCarbon" localSheetId="2">Adenine!$CY$90:$DJ$101</definedName>
    <definedName name="ElevenCarbon" localSheetId="3">Adenosine!$CY$90:$DJ$101</definedName>
    <definedName name="ElevenCarbon" localSheetId="4">ADP!$CY$90:$DJ$101</definedName>
    <definedName name="ElevenCarbon" localSheetId="5">'Alpha-ketoglutarate'!$CY$90:$DJ$101</definedName>
    <definedName name="ElevenCarbon" localSheetId="6">AMP!$CY$90:$DJ$101</definedName>
    <definedName name="ElevenCarbon" localSheetId="7">Aspartate!$CY$90:$DJ$101</definedName>
    <definedName name="ElevenCarbon" localSheetId="8">ATP!$CY$90:$DJ$101</definedName>
    <definedName name="ElevenCarbon" localSheetId="9">Citrate!$CY$90:$DJ$101</definedName>
    <definedName name="ElevenCarbon" localSheetId="10">CMP!$CY$90:$DJ$101</definedName>
    <definedName name="ElevenCarbon" localSheetId="11">CTP!$CY$90:$DJ$101</definedName>
    <definedName name="ElevenCarbon" localSheetId="12">Cytidine!$CY$90:$DJ$101</definedName>
    <definedName name="ElevenCarbon" localSheetId="0">Example!$CY$90:$DJ$101</definedName>
    <definedName name="ElevenCarbon" localSheetId="13">Fumarate!$CY$90:$DJ$101</definedName>
    <definedName name="ElevenCarbon" localSheetId="14">GABA!$CY$90:$DJ$101</definedName>
    <definedName name="ElevenCarbon" localSheetId="15">GDP!$CY$90:$DJ$101</definedName>
    <definedName name="ElevenCarbon" localSheetId="16">'Gluconic acid'!$CY$90:$DJ$101</definedName>
    <definedName name="ElevenCarbon" localSheetId="17">Glutamate!$CY$90:$DJ$101</definedName>
    <definedName name="ElevenCarbon" localSheetId="18">Glutamine!$CY$90:$DJ$101</definedName>
    <definedName name="ElevenCarbon" localSheetId="19">'Glutathione (GSH)'!$CY$90:$DJ$101</definedName>
    <definedName name="ElevenCarbon" localSheetId="20">GMP!$CY$90:$DJ$101</definedName>
    <definedName name="ElevenCarbon" localSheetId="21">Guanosine!$CY$90:$DJ$101</definedName>
    <definedName name="ElevenCarbon" localSheetId="22">Hypoxanthine!$CY$90:$DJ$101</definedName>
    <definedName name="ElevenCarbon" localSheetId="23">Isocitrate!$CY$90:$DJ$101</definedName>
    <definedName name="ElevenCarbon" localSheetId="24">Lactate!$CY$90:$DJ$101</definedName>
    <definedName name="ElevenCarbon" localSheetId="25">Malate!$CY$90:$DJ$101</definedName>
    <definedName name="ElevenCarbon" localSheetId="26">NAD!$CY$90:$DJ$101</definedName>
    <definedName name="ElevenCarbon" localSheetId="27">NADH!$CY$90:$DJ$101</definedName>
    <definedName name="ElevenCarbon" localSheetId="28">NADP!$CY$90:$DJ$101</definedName>
    <definedName name="ElevenCarbon" localSheetId="29">NADPH!$CY$90:$DJ$101</definedName>
    <definedName name="ElevenCarbon" localSheetId="30">'Oxidixed Glutathione (GSSG)'!$CY$90:$DJ$101</definedName>
    <definedName name="ElevenCarbon" localSheetId="31">Pyruvate!$CY$90:$DJ$101</definedName>
    <definedName name="ElevenCarbon" localSheetId="32">Succinate!$CY$90:$DJ$101</definedName>
    <definedName name="ElevenCarbon" localSheetId="33">Thymine!$CY$90:$DJ$101</definedName>
    <definedName name="ElevenCarbon" localSheetId="36">UDP!$CY$90:$DJ$101</definedName>
    <definedName name="ElevenCarbon" localSheetId="34">UMP!$CY$90:$DJ$101</definedName>
    <definedName name="ElevenCarbon" localSheetId="35">Uridine!$CY$90:$DJ$101</definedName>
    <definedName name="ElevenCarbon" localSheetId="37">Xanthine!$CY$90:$DJ$101</definedName>
    <definedName name="FiveCarbon" localSheetId="1">'Acetyl-CoA'!$CY$33:$DD$38</definedName>
    <definedName name="FiveCarbon" localSheetId="2">Adenine!$CY$33:$DD$38</definedName>
    <definedName name="FiveCarbon" localSheetId="3">Adenosine!$CY$33:$DD$38</definedName>
    <definedName name="FiveCarbon" localSheetId="4">ADP!$CY$33:$DD$38</definedName>
    <definedName name="FiveCarbon" localSheetId="5">'Alpha-ketoglutarate'!$CY$33:$DD$38</definedName>
    <definedName name="FiveCarbon" localSheetId="6">AMP!$CY$33:$DD$38</definedName>
    <definedName name="FiveCarbon" localSheetId="7">Aspartate!$CY$33:$DD$38</definedName>
    <definedName name="FiveCarbon" localSheetId="8">ATP!$CY$33:$DD$38</definedName>
    <definedName name="FiveCarbon" localSheetId="9">Citrate!$CY$33:$DD$38</definedName>
    <definedName name="FiveCarbon" localSheetId="10">CMP!$CY$33:$DD$38</definedName>
    <definedName name="FiveCarbon" localSheetId="11">CTP!$CY$33:$DD$38</definedName>
    <definedName name="FiveCarbon" localSheetId="12">Cytidine!$CY$33:$DD$38</definedName>
    <definedName name="FiveCarbon" localSheetId="0">Example!$CY$33:$DD$38</definedName>
    <definedName name="FiveCarbon" localSheetId="13">Fumarate!$CY$33:$DD$38</definedName>
    <definedName name="FiveCarbon" localSheetId="14">GABA!$CY$33:$DD$38</definedName>
    <definedName name="FiveCarbon" localSheetId="15">GDP!$CY$33:$DD$38</definedName>
    <definedName name="FiveCarbon" localSheetId="16">'Gluconic acid'!$CY$33:$DD$38</definedName>
    <definedName name="FiveCarbon" localSheetId="17">Glutamate!$CY$33:$DD$38</definedName>
    <definedName name="FiveCarbon" localSheetId="18">Glutamine!$CY$33:$DD$38</definedName>
    <definedName name="FiveCarbon" localSheetId="19">'Glutathione (GSH)'!$CY$33:$DD$38</definedName>
    <definedName name="FiveCarbon" localSheetId="20">GMP!$CY$33:$DD$38</definedName>
    <definedName name="FiveCarbon" localSheetId="21">Guanosine!$CY$33:$DD$38</definedName>
    <definedName name="FiveCarbon" localSheetId="22">Hypoxanthine!$CY$33:$DD$38</definedName>
    <definedName name="FiveCarbon" localSheetId="23">Isocitrate!$CY$33:$DD$38</definedName>
    <definedName name="FiveCarbon" localSheetId="24">Lactate!$CY$33:$DD$38</definedName>
    <definedName name="FiveCarbon" localSheetId="25">Malate!$CY$33:$DD$38</definedName>
    <definedName name="FiveCarbon" localSheetId="26">NAD!$CY$33:$DD$38</definedName>
    <definedName name="FiveCarbon" localSheetId="27">NADH!$CY$33:$DD$38</definedName>
    <definedName name="FiveCarbon" localSheetId="28">NADP!$CY$33:$DD$38</definedName>
    <definedName name="FiveCarbon" localSheetId="29">NADPH!$CY$33:$DD$38</definedName>
    <definedName name="FiveCarbon" localSheetId="30">'Oxidixed Glutathione (GSSG)'!$CY$33:$DD$38</definedName>
    <definedName name="FiveCarbon" localSheetId="31">Pyruvate!$CY$33:$DD$38</definedName>
    <definedName name="FiveCarbon" localSheetId="32">Succinate!$CY$33:$DD$38</definedName>
    <definedName name="FiveCarbon" localSheetId="33">Thymine!$CY$33:$DD$38</definedName>
    <definedName name="FiveCarbon" localSheetId="36">UDP!$CY$33:$DD$38</definedName>
    <definedName name="FiveCarbon" localSheetId="34">UMP!$CY$33:$DD$38</definedName>
    <definedName name="FiveCarbon" localSheetId="35">Uridine!$CY$33:$DD$38</definedName>
    <definedName name="FiveCarbon" localSheetId="37">Xanthine!$CY$33:$DD$38</definedName>
    <definedName name="FiveCarbon">[1]Palmitate!$CY$33:$DD$38</definedName>
    <definedName name="FourCarbon" localSheetId="1">'Acetyl-CoA'!$CY$27:$DC$31</definedName>
    <definedName name="FourCarbon" localSheetId="2">Adenine!$CY$27:$DC$31</definedName>
    <definedName name="FourCarbon" localSheetId="3">Adenosine!$CY$27:$DC$31</definedName>
    <definedName name="FourCarbon" localSheetId="4">ADP!$CY$27:$DC$31</definedName>
    <definedName name="FourCarbon" localSheetId="5">'Alpha-ketoglutarate'!$CY$27:$DC$31</definedName>
    <definedName name="FourCarbon" localSheetId="6">AMP!$CY$27:$DC$31</definedName>
    <definedName name="FourCarbon" localSheetId="7">Aspartate!$CY$27:$DC$31</definedName>
    <definedName name="FourCarbon" localSheetId="8">ATP!$CY$27:$DC$31</definedName>
    <definedName name="FourCarbon" localSheetId="9">Citrate!$CY$27:$DC$31</definedName>
    <definedName name="FourCarbon" localSheetId="10">CMP!$CY$27:$DC$31</definedName>
    <definedName name="FourCarbon" localSheetId="11">CTP!$CY$27:$DC$31</definedName>
    <definedName name="FourCarbon" localSheetId="12">Cytidine!$CY$27:$DC$31</definedName>
    <definedName name="FourCarbon" localSheetId="0">Example!$CY$27:$DC$31</definedName>
    <definedName name="FourCarbon" localSheetId="13">Fumarate!$CY$27:$DC$31</definedName>
    <definedName name="FourCarbon" localSheetId="14">GABA!$CY$27:$DC$31</definedName>
    <definedName name="FourCarbon" localSheetId="15">GDP!$CY$27:$DC$31</definedName>
    <definedName name="FourCarbon" localSheetId="16">'Gluconic acid'!$CY$27:$DC$31</definedName>
    <definedName name="FourCarbon" localSheetId="17">Glutamate!$CY$27:$DC$31</definedName>
    <definedName name="FourCarbon" localSheetId="18">Glutamine!$CY$27:$DC$31</definedName>
    <definedName name="FourCarbon" localSheetId="19">'Glutathione (GSH)'!$CY$27:$DC$31</definedName>
    <definedName name="FourCarbon" localSheetId="20">GMP!$CY$27:$DC$31</definedName>
    <definedName name="FourCarbon" localSheetId="21">Guanosine!$CY$27:$DC$31</definedName>
    <definedName name="FourCarbon" localSheetId="22">Hypoxanthine!$CY$27:$DC$31</definedName>
    <definedName name="FourCarbon" localSheetId="23">Isocitrate!$CY$27:$DC$31</definedName>
    <definedName name="FourCarbon" localSheetId="24">Lactate!$CY$27:$DC$31</definedName>
    <definedName name="FourCarbon" localSheetId="25">Malate!$CY$27:$DC$31</definedName>
    <definedName name="FourCarbon" localSheetId="26">NAD!$CY$27:$DC$31</definedName>
    <definedName name="FourCarbon" localSheetId="27">NADH!$CY$27:$DC$31</definedName>
    <definedName name="FourCarbon" localSheetId="28">NADP!$CY$27:$DC$31</definedName>
    <definedName name="FourCarbon" localSheetId="29">NADPH!$CY$27:$DC$31</definedName>
    <definedName name="FourCarbon" localSheetId="30">'Oxidixed Glutathione (GSSG)'!$CY$27:$DC$31</definedName>
    <definedName name="FourCarbon" localSheetId="31">Pyruvate!$CY$27:$DC$31</definedName>
    <definedName name="FourCarbon" localSheetId="32">Succinate!$CY$27:$DC$31</definedName>
    <definedName name="FourCarbon" localSheetId="33">Thymine!$CY$27:$DC$31</definedName>
    <definedName name="FourCarbon" localSheetId="36">UDP!$CY$27:$DC$31</definedName>
    <definedName name="FourCarbon" localSheetId="34">UMP!$CY$27:$DC$31</definedName>
    <definedName name="FourCarbon" localSheetId="35">Uridine!$CY$27:$DC$31</definedName>
    <definedName name="FourCarbon" localSheetId="37">Xanthine!$CY$27:$DC$31</definedName>
    <definedName name="FourCarbon">[1]Palmitate!$CY$27:$DC$31</definedName>
    <definedName name="NineCarbon" localSheetId="1">'Acetyl-CoA'!$CY$67:$DH$76</definedName>
    <definedName name="NineCarbon" localSheetId="2">Adenine!$CY$67:$DH$76</definedName>
    <definedName name="NineCarbon" localSheetId="3">Adenosine!$CY$67:$DH$76</definedName>
    <definedName name="NineCarbon" localSheetId="4">ADP!$CY$67:$DH$76</definedName>
    <definedName name="NineCarbon" localSheetId="5">'Alpha-ketoglutarate'!$CY$67:$DH$76</definedName>
    <definedName name="NineCarbon" localSheetId="6">AMP!$CY$67:$DH$76</definedName>
    <definedName name="NineCarbon" localSheetId="7">Aspartate!$CY$67:$DH$76</definedName>
    <definedName name="NineCarbon" localSheetId="8">ATP!$CY$67:$DH$76</definedName>
    <definedName name="NineCarbon" localSheetId="9">Citrate!$CY$67:$DH$76</definedName>
    <definedName name="NineCarbon" localSheetId="10">CMP!$CY$67:$DH$76</definedName>
    <definedName name="NineCarbon" localSheetId="11">CTP!$CY$67:$DH$76</definedName>
    <definedName name="NineCarbon" localSheetId="12">Cytidine!$CY$67:$DH$76</definedName>
    <definedName name="NineCarbon" localSheetId="0">Example!$CY$67:$DH$76</definedName>
    <definedName name="NineCarbon" localSheetId="13">Fumarate!$CY$67:$DH$76</definedName>
    <definedName name="NineCarbon" localSheetId="14">GABA!$CY$67:$DH$76</definedName>
    <definedName name="NineCarbon" localSheetId="15">GDP!$CY$67:$DH$76</definedName>
    <definedName name="NineCarbon" localSheetId="16">'Gluconic acid'!$CY$67:$DH$76</definedName>
    <definedName name="NineCarbon" localSheetId="17">Glutamate!$CY$67:$DH$76</definedName>
    <definedName name="NineCarbon" localSheetId="18">Glutamine!$CY$67:$DH$76</definedName>
    <definedName name="NineCarbon" localSheetId="19">'Glutathione (GSH)'!$CY$67:$DH$76</definedName>
    <definedName name="NineCarbon" localSheetId="20">GMP!$CY$67:$DH$76</definedName>
    <definedName name="NineCarbon" localSheetId="21">Guanosine!$CY$67:$DH$76</definedName>
    <definedName name="NineCarbon" localSheetId="22">Hypoxanthine!$CY$67:$DH$76</definedName>
    <definedName name="NineCarbon" localSheetId="23">Isocitrate!$CY$67:$DH$76</definedName>
    <definedName name="NineCarbon" localSheetId="24">Lactate!$CY$67:$DH$76</definedName>
    <definedName name="NineCarbon" localSheetId="25">Malate!$CY$67:$DH$76</definedName>
    <definedName name="NineCarbon" localSheetId="26">NAD!$CY$67:$DH$76</definedName>
    <definedName name="NineCarbon" localSheetId="27">NADH!$CY$67:$DH$76</definedName>
    <definedName name="NineCarbon" localSheetId="28">NADP!$CY$67:$DH$76</definedName>
    <definedName name="NineCarbon" localSheetId="29">NADPH!$CY$67:$DH$76</definedName>
    <definedName name="NineCarbon" localSheetId="30">'Oxidixed Glutathione (GSSG)'!$CY$67:$DH$76</definedName>
    <definedName name="NineCarbon" localSheetId="31">Pyruvate!$CY$67:$DH$76</definedName>
    <definedName name="NineCarbon" localSheetId="32">Succinate!$CY$67:$DH$76</definedName>
    <definedName name="NineCarbon" localSheetId="33">Thymine!$CY$67:$DH$76</definedName>
    <definedName name="NineCarbon" localSheetId="36">UDP!$CY$67:$DH$76</definedName>
    <definedName name="NineCarbon" localSheetId="34">UMP!$CY$67:$DH$76</definedName>
    <definedName name="NineCarbon" localSheetId="35">Uridine!$CY$67:$DH$76</definedName>
    <definedName name="NineCarbon" localSheetId="37">Xanthine!$CY$67:$DH$76</definedName>
    <definedName name="NineCarbon">[1]Palmitate!$CY$67:$DH$76</definedName>
    <definedName name="SevenCarbon" localSheetId="1">'Acetyl-CoA'!$CY$48:$DF$55</definedName>
    <definedName name="SevenCarbon" localSheetId="2">Adenine!$CY$48:$DF$55</definedName>
    <definedName name="SevenCarbon" localSheetId="3">Adenosine!$CY$48:$DF$55</definedName>
    <definedName name="SevenCarbon" localSheetId="4">ADP!$CY$48:$DF$55</definedName>
    <definedName name="SevenCarbon" localSheetId="5">'Alpha-ketoglutarate'!$CY$48:$DF$55</definedName>
    <definedName name="SevenCarbon" localSheetId="6">AMP!$CY$48:$DF$55</definedName>
    <definedName name="SevenCarbon" localSheetId="7">Aspartate!$CY$48:$DF$55</definedName>
    <definedName name="SevenCarbon" localSheetId="8">ATP!$CY$48:$DF$55</definedName>
    <definedName name="SevenCarbon" localSheetId="9">Citrate!$CY$48:$DF$55</definedName>
    <definedName name="SevenCarbon" localSheetId="10">CMP!$CY$48:$DF$55</definedName>
    <definedName name="SevenCarbon" localSheetId="11">CTP!$CY$48:$DF$55</definedName>
    <definedName name="SevenCarbon" localSheetId="12">Cytidine!$CY$48:$DF$55</definedName>
    <definedName name="SevenCarbon" localSheetId="0">Example!$CY$48:$DF$55</definedName>
    <definedName name="SevenCarbon" localSheetId="13">Fumarate!$CY$48:$DF$55</definedName>
    <definedName name="SevenCarbon" localSheetId="14">GABA!$CY$48:$DF$55</definedName>
    <definedName name="SevenCarbon" localSheetId="15">GDP!$CY$48:$DF$55</definedName>
    <definedName name="SevenCarbon" localSheetId="16">'Gluconic acid'!$CY$48:$DF$55</definedName>
    <definedName name="SevenCarbon" localSheetId="17">Glutamate!$CY$48:$DF$55</definedName>
    <definedName name="SevenCarbon" localSheetId="18">Glutamine!$CY$48:$DF$55</definedName>
    <definedName name="SevenCarbon" localSheetId="19">'Glutathione (GSH)'!$CY$48:$DF$55</definedName>
    <definedName name="SevenCarbon" localSheetId="20">GMP!$CY$48:$DF$55</definedName>
    <definedName name="SevenCarbon" localSheetId="21">Guanosine!$CY$48:$DF$55</definedName>
    <definedName name="SevenCarbon" localSheetId="22">Hypoxanthine!$CY$48:$DF$55</definedName>
    <definedName name="SevenCarbon" localSheetId="23">Isocitrate!$CY$48:$DF$55</definedName>
    <definedName name="SevenCarbon" localSheetId="24">Lactate!$CY$48:$DF$55</definedName>
    <definedName name="SevenCarbon" localSheetId="25">Malate!$CY$48:$DF$55</definedName>
    <definedName name="SevenCarbon" localSheetId="26">NAD!$CY$48:$DF$55</definedName>
    <definedName name="SevenCarbon" localSheetId="27">NADH!$CY$48:$DF$55</definedName>
    <definedName name="SevenCarbon" localSheetId="28">NADP!$CY$48:$DF$55</definedName>
    <definedName name="SevenCarbon" localSheetId="29">NADPH!$CY$48:$DF$55</definedName>
    <definedName name="SevenCarbon" localSheetId="30">'Oxidixed Glutathione (GSSG)'!$CY$48:$DF$55</definedName>
    <definedName name="SevenCarbon" localSheetId="31">Pyruvate!$CY$48:$DF$55</definedName>
    <definedName name="SevenCarbon" localSheetId="32">Succinate!$CY$48:$DF$55</definedName>
    <definedName name="SevenCarbon" localSheetId="33">Thymine!$CY$48:$DF$55</definedName>
    <definedName name="SevenCarbon" localSheetId="36">UDP!$CY$48:$DF$55</definedName>
    <definedName name="SevenCarbon" localSheetId="34">UMP!$CY$48:$DF$55</definedName>
    <definedName name="SevenCarbon" localSheetId="35">Uridine!$CY$48:$DF$55</definedName>
    <definedName name="SevenCarbon" localSheetId="37">Xanthine!$CY$48:$DF$55</definedName>
    <definedName name="SevenCarbon">[1]Palmitate!$CY$48:$DF$55</definedName>
    <definedName name="SixCarbon" localSheetId="1">'Acetyl-CoA'!$CY$40:$DE$46</definedName>
    <definedName name="SixCarbon" localSheetId="2">Adenine!$CY$40:$DE$46</definedName>
    <definedName name="SixCarbon" localSheetId="3">Adenosine!$CY$40:$DE$46</definedName>
    <definedName name="SixCarbon" localSheetId="4">ADP!$CY$40:$DE$46</definedName>
    <definedName name="SixCarbon" localSheetId="5">'Alpha-ketoglutarate'!$CY$40:$DE$46</definedName>
    <definedName name="SixCarbon" localSheetId="6">AMP!$CY$40:$DE$46</definedName>
    <definedName name="SixCarbon" localSheetId="7">Aspartate!$CY$40:$DE$46</definedName>
    <definedName name="SixCarbon" localSheetId="8">ATP!$CY$40:$DE$46</definedName>
    <definedName name="SixCarbon" localSheetId="9">Citrate!$CY$40:$DE$46</definedName>
    <definedName name="SixCarbon" localSheetId="10">CMP!$CY$40:$DE$46</definedName>
    <definedName name="SixCarbon" localSheetId="11">CTP!$CY$40:$DE$46</definedName>
    <definedName name="SixCarbon" localSheetId="12">Cytidine!$CY$40:$DE$46</definedName>
    <definedName name="SixCarbon" localSheetId="0">Example!$CY$40:$DE$46</definedName>
    <definedName name="SixCarbon" localSheetId="13">Fumarate!$CY$40:$DE$46</definedName>
    <definedName name="SixCarbon" localSheetId="14">GABA!$CY$40:$DE$46</definedName>
    <definedName name="SixCarbon" localSheetId="15">GDP!$CY$40:$DE$46</definedName>
    <definedName name="SixCarbon" localSheetId="16">'Gluconic acid'!$CY$40:$DE$46</definedName>
    <definedName name="SixCarbon" localSheetId="17">Glutamate!$CY$40:$DE$46</definedName>
    <definedName name="SixCarbon" localSheetId="18">Glutamine!$CY$40:$DE$46</definedName>
    <definedName name="SixCarbon" localSheetId="19">'Glutathione (GSH)'!$CY$40:$DE$46</definedName>
    <definedName name="SixCarbon" localSheetId="20">GMP!$CY$40:$DE$46</definedName>
    <definedName name="SixCarbon" localSheetId="21">Guanosine!$CY$40:$DE$46</definedName>
    <definedName name="SixCarbon" localSheetId="22">Hypoxanthine!$CY$40:$DE$46</definedName>
    <definedName name="SixCarbon" localSheetId="23">Isocitrate!$CY$40:$DE$46</definedName>
    <definedName name="SixCarbon" localSheetId="24">Lactate!$CY$40:$DE$46</definedName>
    <definedName name="SixCarbon" localSheetId="25">Malate!$CY$40:$DE$46</definedName>
    <definedName name="SixCarbon" localSheetId="26">NAD!$CY$40:$DE$46</definedName>
    <definedName name="SixCarbon" localSheetId="27">NADH!$CY$40:$DE$46</definedName>
    <definedName name="SixCarbon" localSheetId="28">NADP!$CY$40:$DE$46</definedName>
    <definedName name="SixCarbon" localSheetId="29">NADPH!$CY$40:$DE$46</definedName>
    <definedName name="SixCarbon" localSheetId="30">'Oxidixed Glutathione (GSSG)'!$CY$40:$DE$46</definedName>
    <definedName name="SixCarbon" localSheetId="31">Pyruvate!$CY$40:$DE$46</definedName>
    <definedName name="SixCarbon" localSheetId="32">Succinate!$CY$40:$DE$46</definedName>
    <definedName name="SixCarbon" localSheetId="33">Thymine!$CY$40:$DE$46</definedName>
    <definedName name="SixCarbon" localSheetId="36">UDP!$CY$40:$DE$46</definedName>
    <definedName name="SixCarbon" localSheetId="34">UMP!$CY$40:$DE$46</definedName>
    <definedName name="SixCarbon" localSheetId="35">Uridine!$CY$40:$DE$46</definedName>
    <definedName name="SixCarbon" localSheetId="37">Xanthine!$CY$40:$DE$46</definedName>
    <definedName name="SixCarbon">[1]Palmitate!$CY$40:$DE$46</definedName>
    <definedName name="TenCarbon" localSheetId="1">'Acetyl-CoA'!$CY$78:$DI$88</definedName>
    <definedName name="TenCarbon" localSheetId="2">Adenine!$CY$78:$DI$88</definedName>
    <definedName name="TenCarbon" localSheetId="3">Adenosine!$CY$78:$DI$88</definedName>
    <definedName name="TenCarbon" localSheetId="4">ADP!$CY$78:$DI$88</definedName>
    <definedName name="TenCarbon" localSheetId="5">'Alpha-ketoglutarate'!$CY$78:$DI$88</definedName>
    <definedName name="TenCarbon" localSheetId="6">AMP!$CY$78:$DI$88</definedName>
    <definedName name="TenCarbon" localSheetId="7">Aspartate!$CY$78:$DI$88</definedName>
    <definedName name="TenCarbon" localSheetId="8">ATP!$CY$78:$DI$88</definedName>
    <definedName name="TenCarbon" localSheetId="9">Citrate!$CY$78:$DI$88</definedName>
    <definedName name="TenCarbon" localSheetId="10">CMP!$CY$78:$DI$88</definedName>
    <definedName name="TenCarbon" localSheetId="11">CTP!$CY$78:$DI$88</definedName>
    <definedName name="TenCarbon" localSheetId="12">Cytidine!$CY$78:$DI$88</definedName>
    <definedName name="TenCarbon" localSheetId="0">Example!$CY$78:$DI$88</definedName>
    <definedName name="TenCarbon" localSheetId="13">Fumarate!$CY$78:$DI$88</definedName>
    <definedName name="TenCarbon" localSheetId="14">GABA!$CY$78:$DI$88</definedName>
    <definedName name="TenCarbon" localSheetId="15">GDP!$CY$78:$DI$88</definedName>
    <definedName name="TenCarbon" localSheetId="16">'Gluconic acid'!$CY$78:$DI$88</definedName>
    <definedName name="TenCarbon" localSheetId="17">Glutamate!$CY$78:$DI$88</definedName>
    <definedName name="TenCarbon" localSheetId="18">Glutamine!$CY$78:$DI$88</definedName>
    <definedName name="TenCarbon" localSheetId="19">'Glutathione (GSH)'!$CY$78:$DI$88</definedName>
    <definedName name="TenCarbon" localSheetId="20">GMP!$CY$78:$DI$88</definedName>
    <definedName name="TenCarbon" localSheetId="21">Guanosine!$CY$78:$DI$88</definedName>
    <definedName name="TenCarbon" localSheetId="22">Hypoxanthine!$CY$78:$DI$88</definedName>
    <definedName name="TenCarbon" localSheetId="23">Isocitrate!$CY$78:$DI$88</definedName>
    <definedName name="TenCarbon" localSheetId="24">Lactate!$CY$78:$DI$88</definedName>
    <definedName name="TenCarbon" localSheetId="25">Malate!$CY$78:$DI$88</definedName>
    <definedName name="TenCarbon" localSheetId="26">NAD!$CY$78:$DI$88</definedName>
    <definedName name="TenCarbon" localSheetId="27">NADH!$CY$78:$DI$88</definedName>
    <definedName name="TenCarbon" localSheetId="28">NADP!$CY$78:$DI$88</definedName>
    <definedName name="TenCarbon" localSheetId="29">NADPH!$CY$78:$DI$88</definedName>
    <definedName name="TenCarbon" localSheetId="30">'Oxidixed Glutathione (GSSG)'!$CY$78:$DI$88</definedName>
    <definedName name="TenCarbon" localSheetId="31">Pyruvate!$CY$78:$DI$88</definedName>
    <definedName name="TenCarbon" localSheetId="32">Succinate!$CY$78:$DI$88</definedName>
    <definedName name="TenCarbon" localSheetId="33">Thymine!$CY$78:$DI$88</definedName>
    <definedName name="TenCarbon" localSheetId="36">UDP!$CY$78:$DI$88</definedName>
    <definedName name="TenCarbon" localSheetId="34">UMP!$CY$78:$DI$88</definedName>
    <definedName name="TenCarbon" localSheetId="35">Uridine!$CY$78:$DI$88</definedName>
    <definedName name="TenCarbon" localSheetId="37">Xanthine!$CY$78:$DI$88</definedName>
    <definedName name="TenCarbon">[1]Palmitate!$CY$78:$DI$88</definedName>
    <definedName name="ThreeCarbon" localSheetId="1">'Acetyl-CoA'!$CY$22:$DB$25</definedName>
    <definedName name="ThreeCarbon" localSheetId="2">Adenine!$CY$22:$DB$25</definedName>
    <definedName name="ThreeCarbon" localSheetId="3">Adenosine!$CY$22:$DB$25</definedName>
    <definedName name="ThreeCarbon" localSheetId="4">ADP!$CY$22:$DB$25</definedName>
    <definedName name="ThreeCarbon" localSheetId="5">'Alpha-ketoglutarate'!$CY$22:$DB$25</definedName>
    <definedName name="ThreeCarbon" localSheetId="6">AMP!$CY$22:$DB$25</definedName>
    <definedName name="ThreeCarbon" localSheetId="7">Aspartate!$CY$22:$DB$25</definedName>
    <definedName name="ThreeCarbon" localSheetId="8">ATP!$CY$22:$DB$25</definedName>
    <definedName name="ThreeCarbon" localSheetId="9">Citrate!$CY$22:$DB$25</definedName>
    <definedName name="ThreeCarbon" localSheetId="10">CMP!$CY$22:$DB$25</definedName>
    <definedName name="ThreeCarbon" localSheetId="11">CTP!$CY$22:$DB$25</definedName>
    <definedName name="ThreeCarbon" localSheetId="12">Cytidine!$CY$22:$DB$25</definedName>
    <definedName name="ThreeCarbon" localSheetId="0">Example!$CY$22:$DB$25</definedName>
    <definedName name="ThreeCarbon" localSheetId="13">Fumarate!$CY$22:$DB$25</definedName>
    <definedName name="ThreeCarbon" localSheetId="14">GABA!$CY$22:$DB$25</definedName>
    <definedName name="ThreeCarbon" localSheetId="15">GDP!$CY$22:$DB$25</definedName>
    <definedName name="ThreeCarbon" localSheetId="16">'Gluconic acid'!$CY$22:$DB$25</definedName>
    <definedName name="ThreeCarbon" localSheetId="17">Glutamate!$CY$22:$DB$25</definedName>
    <definedName name="ThreeCarbon" localSheetId="18">Glutamine!$CY$22:$DB$25</definedName>
    <definedName name="ThreeCarbon" localSheetId="19">'Glutathione (GSH)'!$CY$22:$DB$25</definedName>
    <definedName name="ThreeCarbon" localSheetId="20">GMP!$CY$22:$DB$25</definedName>
    <definedName name="ThreeCarbon" localSheetId="21">Guanosine!$CY$22:$DB$25</definedName>
    <definedName name="ThreeCarbon" localSheetId="22">Hypoxanthine!$CY$22:$DB$25</definedName>
    <definedName name="ThreeCarbon" localSheetId="23">Isocitrate!$CY$22:$DB$25</definedName>
    <definedName name="ThreeCarbon" localSheetId="24">Lactate!$CY$22:$DB$25</definedName>
    <definedName name="ThreeCarbon" localSheetId="25">Malate!$CY$22:$DB$25</definedName>
    <definedName name="ThreeCarbon" localSheetId="26">NAD!$CY$22:$DB$25</definedName>
    <definedName name="ThreeCarbon" localSheetId="27">NADH!$CY$22:$DB$25</definedName>
    <definedName name="ThreeCarbon" localSheetId="28">NADP!$CY$22:$DB$25</definedName>
    <definedName name="ThreeCarbon" localSheetId="29">NADPH!$CY$22:$DB$25</definedName>
    <definedName name="ThreeCarbon" localSheetId="30">'Oxidixed Glutathione (GSSG)'!$CY$22:$DB$25</definedName>
    <definedName name="ThreeCarbon" localSheetId="31">Pyruvate!$CY$22:$DB$25</definedName>
    <definedName name="ThreeCarbon" localSheetId="32">Succinate!$CY$22:$DB$25</definedName>
    <definedName name="ThreeCarbon" localSheetId="33">Thymine!$CY$22:$DB$25</definedName>
    <definedName name="ThreeCarbon" localSheetId="36">UDP!$CY$22:$DB$25</definedName>
    <definedName name="ThreeCarbon" localSheetId="34">UMP!$CY$22:$DB$25</definedName>
    <definedName name="ThreeCarbon" localSheetId="35">Uridine!$CY$22:$DB$25</definedName>
    <definedName name="ThreeCarbon" localSheetId="37">Xanthine!$CY$22:$DB$25</definedName>
    <definedName name="ThreeCarbon">[1]Palmitate!$CY$22:$DB$25</definedName>
    <definedName name="TwoCarbon" localSheetId="1">'Acetyl-CoA'!$CY$18:$DA$20</definedName>
    <definedName name="TwoCarbon" localSheetId="2">Adenine!$CY$18:$DA$20</definedName>
    <definedName name="TwoCarbon" localSheetId="3">Adenosine!$CY$18:$DA$20</definedName>
    <definedName name="TwoCarbon" localSheetId="4">ADP!$CY$18:$DA$20</definedName>
    <definedName name="TwoCarbon" localSheetId="5">'Alpha-ketoglutarate'!$CY$18:$DA$20</definedName>
    <definedName name="TwoCarbon" localSheetId="6">AMP!$CY$18:$DA$20</definedName>
    <definedName name="TwoCarbon" localSheetId="7">Aspartate!$CY$18:$DA$20</definedName>
    <definedName name="TwoCarbon" localSheetId="8">ATP!$CY$18:$DA$20</definedName>
    <definedName name="TwoCarbon" localSheetId="9">Citrate!$CY$18:$DA$20</definedName>
    <definedName name="TwoCarbon" localSheetId="10">CMP!$CY$18:$DA$20</definedName>
    <definedName name="TwoCarbon" localSheetId="11">CTP!$CY$18:$DA$20</definedName>
    <definedName name="TwoCarbon" localSheetId="12">Cytidine!$CY$18:$DA$20</definedName>
    <definedName name="TwoCarbon" localSheetId="0">Example!$CY$18:$DA$20</definedName>
    <definedName name="TwoCarbon" localSheetId="13">Fumarate!$CY$18:$DA$20</definedName>
    <definedName name="TwoCarbon" localSheetId="14">GABA!$CY$18:$DA$20</definedName>
    <definedName name="TwoCarbon" localSheetId="15">GDP!$CY$18:$DA$20</definedName>
    <definedName name="TwoCarbon" localSheetId="16">'Gluconic acid'!$CY$18:$DA$20</definedName>
    <definedName name="TwoCarbon" localSheetId="17">Glutamate!$CY$18:$DA$20</definedName>
    <definedName name="TwoCarbon" localSheetId="18">Glutamine!$CY$18:$DA$20</definedName>
    <definedName name="TwoCarbon" localSheetId="19">'Glutathione (GSH)'!$CY$18:$DA$20</definedName>
    <definedName name="TwoCarbon" localSheetId="20">GMP!$CY$18:$DA$20</definedName>
    <definedName name="TwoCarbon" localSheetId="21">Guanosine!$CY$18:$DA$20</definedName>
    <definedName name="TwoCarbon" localSheetId="22">Hypoxanthine!$CY$18:$DA$20</definedName>
    <definedName name="TwoCarbon" localSheetId="23">Isocitrate!$CY$18:$DA$20</definedName>
    <definedName name="TwoCarbon" localSheetId="24">Lactate!$CY$18:$DA$20</definedName>
    <definedName name="TwoCarbon" localSheetId="25">Malate!$CY$18:$DA$20</definedName>
    <definedName name="TwoCarbon" localSheetId="26">NAD!$CY$18:$DA$20</definedName>
    <definedName name="TwoCarbon" localSheetId="27">NADH!$CY$18:$DA$20</definedName>
    <definedName name="TwoCarbon" localSheetId="28">NADP!$CY$18:$DA$20</definedName>
    <definedName name="TwoCarbon" localSheetId="29">NADPH!$CY$18:$DA$20</definedName>
    <definedName name="TwoCarbon" localSheetId="30">'Oxidixed Glutathione (GSSG)'!$CY$18:$DA$20</definedName>
    <definedName name="TwoCarbon" localSheetId="31">Pyruvate!$CY$18:$DA$20</definedName>
    <definedName name="TwoCarbon" localSheetId="32">Succinate!$CY$18:$DA$20</definedName>
    <definedName name="TwoCarbon" localSheetId="33">Thymine!$CY$18:$DA$20</definedName>
    <definedName name="TwoCarbon" localSheetId="36">UDP!$CY$18:$DA$20</definedName>
    <definedName name="TwoCarbon" localSheetId="34">UMP!$CY$18:$DA$20</definedName>
    <definedName name="TwoCarbon" localSheetId="35">Uridine!$CY$18:$DA$20</definedName>
    <definedName name="TwoCarbon" localSheetId="37">Xanthine!$CY$18:$DA$20</definedName>
    <definedName name="TwoCarbon">[1]Palmitate!$CY$18:$DA$20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46" l="1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D17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AH17" i="46"/>
  <c r="AI17" i="46"/>
  <c r="AJ17" i="46"/>
  <c r="AK17" i="46"/>
  <c r="AL17" i="46"/>
  <c r="AM17" i="46"/>
  <c r="D18" i="46"/>
  <c r="E18" i="46"/>
  <c r="F18" i="46"/>
  <c r="G18" i="46"/>
  <c r="H18" i="46"/>
  <c r="I18" i="46"/>
  <c r="J18" i="46"/>
  <c r="K18" i="46"/>
  <c r="L18" i="46"/>
  <c r="M18" i="46"/>
  <c r="N18" i="46"/>
  <c r="O18" i="46"/>
  <c r="P18" i="46"/>
  <c r="Q18" i="46"/>
  <c r="R18" i="46"/>
  <c r="S18" i="46"/>
  <c r="T18" i="46"/>
  <c r="U18" i="46"/>
  <c r="V18" i="46"/>
  <c r="W18" i="46"/>
  <c r="X18" i="46"/>
  <c r="Y18" i="46"/>
  <c r="Z18" i="46"/>
  <c r="AA18" i="46"/>
  <c r="AB18" i="46"/>
  <c r="AC18" i="46"/>
  <c r="AD18" i="46"/>
  <c r="AE18" i="46"/>
  <c r="AF18" i="46"/>
  <c r="AG18" i="46"/>
  <c r="AH18" i="46"/>
  <c r="AI18" i="46"/>
  <c r="AJ18" i="46"/>
  <c r="AK18" i="46"/>
  <c r="AL18" i="46"/>
  <c r="AM18" i="46"/>
  <c r="D19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AH19" i="46"/>
  <c r="AI19" i="46"/>
  <c r="AJ19" i="46"/>
  <c r="AK19" i="46"/>
  <c r="AL19" i="46"/>
  <c r="AM19" i="46"/>
  <c r="C17" i="46"/>
  <c r="C18" i="46"/>
  <c r="C19" i="46"/>
  <c r="C16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AH11" i="46"/>
  <c r="AI11" i="46"/>
  <c r="AJ11" i="46"/>
  <c r="AK11" i="46"/>
  <c r="AL11" i="46"/>
  <c r="AM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AH12" i="46"/>
  <c r="AI12" i="46"/>
  <c r="AJ12" i="46"/>
  <c r="AK12" i="46"/>
  <c r="AL12" i="46"/>
  <c r="AM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AH13" i="46"/>
  <c r="AI13" i="46"/>
  <c r="AJ13" i="46"/>
  <c r="AK13" i="46"/>
  <c r="AL13" i="46"/>
  <c r="AM13" i="46"/>
  <c r="E14" i="46"/>
  <c r="F14" i="46"/>
  <c r="G14" i="46"/>
  <c r="H14" i="46"/>
  <c r="I14" i="46"/>
  <c r="J14" i="46"/>
  <c r="K14" i="46"/>
  <c r="L14" i="46"/>
  <c r="M14" i="46"/>
  <c r="N14" i="46"/>
  <c r="O14" i="46"/>
  <c r="P14" i="46"/>
  <c r="Q14" i="46"/>
  <c r="R14" i="46"/>
  <c r="S14" i="46"/>
  <c r="T14" i="46"/>
  <c r="U14" i="46"/>
  <c r="V14" i="46"/>
  <c r="W14" i="46"/>
  <c r="X14" i="46"/>
  <c r="Y14" i="46"/>
  <c r="Z14" i="46"/>
  <c r="AA14" i="46"/>
  <c r="AB14" i="46"/>
  <c r="AC14" i="46"/>
  <c r="AD14" i="46"/>
  <c r="AE14" i="46"/>
  <c r="AF14" i="46"/>
  <c r="AG14" i="46"/>
  <c r="AH14" i="46"/>
  <c r="AI14" i="46"/>
  <c r="AJ14" i="46"/>
  <c r="AK14" i="46"/>
  <c r="AL14" i="46"/>
  <c r="AM14" i="46"/>
  <c r="D11" i="46"/>
  <c r="D12" i="46"/>
  <c r="D13" i="46"/>
  <c r="D14" i="46"/>
  <c r="C12" i="46"/>
  <c r="C13" i="46"/>
  <c r="C14" i="46"/>
  <c r="C11" i="46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AH6" i="46"/>
  <c r="AI6" i="46"/>
  <c r="AJ6" i="46"/>
  <c r="AK6" i="46"/>
  <c r="AL6" i="46"/>
  <c r="AM6" i="46"/>
  <c r="E7" i="46"/>
  <c r="F7" i="46"/>
  <c r="G7" i="46"/>
  <c r="G7" i="47" s="1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AH7" i="46"/>
  <c r="AI7" i="46"/>
  <c r="AJ7" i="46"/>
  <c r="AK7" i="46"/>
  <c r="AL7" i="46"/>
  <c r="AM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AH8" i="46"/>
  <c r="AI8" i="46"/>
  <c r="AJ8" i="46"/>
  <c r="AK8" i="46"/>
  <c r="AL8" i="46"/>
  <c r="AM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AH9" i="46"/>
  <c r="AI9" i="46"/>
  <c r="AJ9" i="46"/>
  <c r="AK9" i="46"/>
  <c r="AL9" i="46"/>
  <c r="AM9" i="46"/>
  <c r="D6" i="46"/>
  <c r="D7" i="46"/>
  <c r="D8" i="46"/>
  <c r="D9" i="46"/>
  <c r="C7" i="46"/>
  <c r="C8" i="46"/>
  <c r="C9" i="46"/>
  <c r="C6" i="46"/>
  <c r="E2" i="46"/>
  <c r="F2" i="46"/>
  <c r="G2" i="46"/>
  <c r="H2" i="46"/>
  <c r="I2" i="46"/>
  <c r="J2" i="46"/>
  <c r="K2" i="46"/>
  <c r="L2" i="46"/>
  <c r="M2" i="46"/>
  <c r="N2" i="46"/>
  <c r="O2" i="46"/>
  <c r="P2" i="46"/>
  <c r="Q2" i="46"/>
  <c r="R2" i="46"/>
  <c r="S2" i="46"/>
  <c r="T2" i="46"/>
  <c r="U2" i="46"/>
  <c r="V2" i="46"/>
  <c r="W2" i="46"/>
  <c r="X2" i="46"/>
  <c r="Y2" i="46"/>
  <c r="Z2" i="46"/>
  <c r="AA2" i="46"/>
  <c r="AB2" i="46"/>
  <c r="AC2" i="46"/>
  <c r="AD2" i="46"/>
  <c r="AE2" i="46"/>
  <c r="AF2" i="46"/>
  <c r="AG2" i="46"/>
  <c r="AH2" i="46"/>
  <c r="AI2" i="46"/>
  <c r="AJ2" i="46"/>
  <c r="AK2" i="46"/>
  <c r="AL2" i="46"/>
  <c r="AM2" i="46"/>
  <c r="E3" i="46"/>
  <c r="F3" i="46"/>
  <c r="G3" i="46"/>
  <c r="H3" i="46"/>
  <c r="I3" i="46"/>
  <c r="J3" i="46"/>
  <c r="K3" i="46"/>
  <c r="L3" i="46"/>
  <c r="M3" i="46"/>
  <c r="N3" i="46"/>
  <c r="O3" i="46"/>
  <c r="P3" i="46"/>
  <c r="Q3" i="46"/>
  <c r="R3" i="46"/>
  <c r="S3" i="46"/>
  <c r="T3" i="46"/>
  <c r="U3" i="46"/>
  <c r="V3" i="46"/>
  <c r="W3" i="46"/>
  <c r="X3" i="46"/>
  <c r="Y3" i="46"/>
  <c r="Y3" i="47" s="1"/>
  <c r="Z3" i="46"/>
  <c r="AA3" i="46"/>
  <c r="AB3" i="46"/>
  <c r="AC3" i="46"/>
  <c r="AD3" i="46"/>
  <c r="AE3" i="46"/>
  <c r="AF3" i="46"/>
  <c r="AG3" i="46"/>
  <c r="AG3" i="47" s="1"/>
  <c r="AH3" i="46"/>
  <c r="AI3" i="46"/>
  <c r="AJ3" i="46"/>
  <c r="AK3" i="46"/>
  <c r="AL3" i="46"/>
  <c r="AM3" i="46"/>
  <c r="E4" i="46"/>
  <c r="F4" i="46"/>
  <c r="F4" i="47" s="1"/>
  <c r="G4" i="46"/>
  <c r="H4" i="46"/>
  <c r="I4" i="46"/>
  <c r="J4" i="46"/>
  <c r="K4" i="46"/>
  <c r="L4" i="46"/>
  <c r="M4" i="46"/>
  <c r="M4" i="47" s="1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AA4" i="46"/>
  <c r="AB4" i="46"/>
  <c r="AB4" i="47" s="1"/>
  <c r="AC4" i="46"/>
  <c r="AD4" i="46"/>
  <c r="AE4" i="46"/>
  <c r="AF4" i="46"/>
  <c r="AG4" i="46"/>
  <c r="AH4" i="46"/>
  <c r="AI4" i="46"/>
  <c r="AJ4" i="46"/>
  <c r="AJ4" i="47" s="1"/>
  <c r="AK4" i="46"/>
  <c r="AL4" i="46"/>
  <c r="AM4" i="46"/>
  <c r="D2" i="46"/>
  <c r="D3" i="46"/>
  <c r="D4" i="46"/>
  <c r="C3" i="46"/>
  <c r="C4" i="46"/>
  <c r="C2" i="46"/>
  <c r="U4" i="47" l="1"/>
  <c r="R3" i="47"/>
  <c r="AC7" i="47"/>
  <c r="AC11" i="47"/>
  <c r="D4" i="47"/>
  <c r="S4" i="47"/>
  <c r="AM3" i="47"/>
  <c r="W3" i="47"/>
  <c r="W22" i="47" s="1"/>
  <c r="I3" i="47"/>
  <c r="AK7" i="47"/>
  <c r="V7" i="47"/>
  <c r="C4" i="47"/>
  <c r="N11" i="47"/>
  <c r="Z4" i="47"/>
  <c r="AE3" i="47"/>
  <c r="N7" i="47"/>
  <c r="V11" i="47"/>
  <c r="AK11" i="47"/>
  <c r="G11" i="47"/>
  <c r="AH4" i="47"/>
  <c r="K4" i="47"/>
  <c r="P3" i="47"/>
  <c r="C3" i="47"/>
  <c r="R9" i="47"/>
  <c r="AI7" i="47"/>
  <c r="X6" i="47"/>
  <c r="N14" i="47"/>
  <c r="AK19" i="47"/>
  <c r="AC19" i="47"/>
  <c r="V19" i="47"/>
  <c r="N19" i="47"/>
  <c r="G19" i="47"/>
  <c r="AI18" i="47"/>
  <c r="AA18" i="47"/>
  <c r="T18" i="47"/>
  <c r="L18" i="47"/>
  <c r="E18" i="47"/>
  <c r="AG17" i="47"/>
  <c r="Y17" i="47"/>
  <c r="R17" i="47"/>
  <c r="Y9" i="47"/>
  <c r="O8" i="47"/>
  <c r="E7" i="47"/>
  <c r="C13" i="47"/>
  <c r="H3" i="47"/>
  <c r="AF9" i="47"/>
  <c r="X9" i="47"/>
  <c r="Q9" i="47"/>
  <c r="J9" i="47"/>
  <c r="AK8" i="47"/>
  <c r="AC8" i="47"/>
  <c r="V8" i="47"/>
  <c r="N8" i="47"/>
  <c r="G8" i="47"/>
  <c r="C12" i="47"/>
  <c r="AL8" i="47"/>
  <c r="T7" i="47"/>
  <c r="Q6" i="47"/>
  <c r="AC14" i="47"/>
  <c r="AG4" i="47"/>
  <c r="Q4" i="47"/>
  <c r="V3" i="47"/>
  <c r="C6" i="47"/>
  <c r="AF13" i="47"/>
  <c r="X13" i="47"/>
  <c r="Q13" i="47"/>
  <c r="J13" i="47"/>
  <c r="AK12" i="47"/>
  <c r="AC12" i="47"/>
  <c r="V12" i="47"/>
  <c r="N12" i="47"/>
  <c r="G12" i="47"/>
  <c r="C16" i="47"/>
  <c r="AK16" i="47"/>
  <c r="AC16" i="47"/>
  <c r="V16" i="47"/>
  <c r="N16" i="47"/>
  <c r="G16" i="47"/>
  <c r="AD8" i="47"/>
  <c r="AA7" i="47"/>
  <c r="J6" i="47"/>
  <c r="V14" i="47"/>
  <c r="Y4" i="47"/>
  <c r="AD3" i="47"/>
  <c r="X4" i="47"/>
  <c r="AC3" i="47"/>
  <c r="C9" i="47"/>
  <c r="AF7" i="47"/>
  <c r="X7" i="47"/>
  <c r="Q7" i="47"/>
  <c r="J7" i="47"/>
  <c r="AK6" i="47"/>
  <c r="AC6" i="47"/>
  <c r="AC23" i="47" s="1"/>
  <c r="V6" i="47"/>
  <c r="N6" i="47"/>
  <c r="G6" i="47"/>
  <c r="C19" i="47"/>
  <c r="C11" i="47"/>
  <c r="AG9" i="47"/>
  <c r="AF6" i="47"/>
  <c r="G14" i="47"/>
  <c r="R4" i="47"/>
  <c r="O3" i="47"/>
  <c r="AK3" i="47"/>
  <c r="G3" i="47"/>
  <c r="C8" i="47"/>
  <c r="AK9" i="47"/>
  <c r="AC9" i="47"/>
  <c r="V9" i="47"/>
  <c r="N9" i="47"/>
  <c r="G9" i="47"/>
  <c r="C18" i="47"/>
  <c r="AK17" i="47"/>
  <c r="AC17" i="47"/>
  <c r="V17" i="47"/>
  <c r="N17" i="47"/>
  <c r="G17" i="47"/>
  <c r="H8" i="47"/>
  <c r="L7" i="47"/>
  <c r="AK14" i="47"/>
  <c r="AL3" i="47"/>
  <c r="AF4" i="47"/>
  <c r="J4" i="47"/>
  <c r="N3" i="47"/>
  <c r="C2" i="47"/>
  <c r="AK4" i="47"/>
  <c r="AC4" i="47"/>
  <c r="V4" i="47"/>
  <c r="N4" i="47"/>
  <c r="G4" i="47"/>
  <c r="C7" i="47"/>
  <c r="AK13" i="47"/>
  <c r="AC13" i="47"/>
  <c r="V13" i="47"/>
  <c r="V24" i="47" s="1"/>
  <c r="N13" i="47"/>
  <c r="G13" i="47"/>
  <c r="C17" i="47"/>
  <c r="AB18" i="47"/>
  <c r="AB2" i="47"/>
  <c r="AB13" i="47"/>
  <c r="S13" i="47"/>
  <c r="W12" i="47"/>
  <c r="AB11" i="47"/>
  <c r="L2" i="47"/>
  <c r="L13" i="47"/>
  <c r="L17" i="47"/>
  <c r="AJ18" i="47"/>
  <c r="AJ2" i="47"/>
  <c r="AJ13" i="47"/>
  <c r="F18" i="47"/>
  <c r="F7" i="47"/>
  <c r="F2" i="47"/>
  <c r="F13" i="47"/>
  <c r="Z13" i="47"/>
  <c r="AE12" i="47"/>
  <c r="AJ11" i="47"/>
  <c r="U8" i="47"/>
  <c r="M18" i="47"/>
  <c r="M7" i="47"/>
  <c r="M2" i="47"/>
  <c r="M13" i="47"/>
  <c r="AH13" i="47"/>
  <c r="P12" i="47"/>
  <c r="F11" i="47"/>
  <c r="AI2" i="47"/>
  <c r="AI13" i="47"/>
  <c r="AI17" i="47"/>
  <c r="D6" i="47"/>
  <c r="Z2" i="47"/>
  <c r="W9" i="47"/>
  <c r="AB8" i="47"/>
  <c r="F8" i="47"/>
  <c r="R7" i="47"/>
  <c r="AJ3" i="47"/>
  <c r="U18" i="47"/>
  <c r="U7" i="47"/>
  <c r="U2" i="47"/>
  <c r="U13" i="47"/>
  <c r="AM12" i="47"/>
  <c r="U11" i="47"/>
  <c r="D3" i="47"/>
  <c r="AA2" i="47"/>
  <c r="AA13" i="47"/>
  <c r="AA17" i="47"/>
  <c r="D2" i="47"/>
  <c r="K2" i="47"/>
  <c r="AE9" i="47"/>
  <c r="I9" i="47"/>
  <c r="O6" i="47"/>
  <c r="AI14" i="47"/>
  <c r="L14" i="47"/>
  <c r="D7" i="47"/>
  <c r="K13" i="47"/>
  <c r="I12" i="47"/>
  <c r="M11" i="47"/>
  <c r="T2" i="47"/>
  <c r="T13" i="47"/>
  <c r="T17" i="47"/>
  <c r="E2" i="47"/>
  <c r="E13" i="47"/>
  <c r="E17" i="47"/>
  <c r="AH2" i="47"/>
  <c r="S2" i="47"/>
  <c r="AM9" i="47"/>
  <c r="P9" i="47"/>
  <c r="AJ8" i="47"/>
  <c r="M8" i="47"/>
  <c r="AG7" i="47"/>
  <c r="Y7" i="47"/>
  <c r="AL6" i="47"/>
  <c r="AD6" i="47"/>
  <c r="H6" i="47"/>
  <c r="D14" i="47"/>
  <c r="AA14" i="47"/>
  <c r="T14" i="47"/>
  <c r="E14" i="47"/>
  <c r="AM4" i="47"/>
  <c r="AE4" i="47"/>
  <c r="W4" i="47"/>
  <c r="P4" i="47"/>
  <c r="I4" i="47"/>
  <c r="AB3" i="47"/>
  <c r="U3" i="47"/>
  <c r="M3" i="47"/>
  <c r="F3" i="47"/>
  <c r="AG2" i="47"/>
  <c r="Y2" i="47"/>
  <c r="R2" i="47"/>
  <c r="AL9" i="47"/>
  <c r="AD9" i="47"/>
  <c r="O9" i="47"/>
  <c r="H9" i="47"/>
  <c r="AI8" i="47"/>
  <c r="AL2" i="47"/>
  <c r="AD2" i="47"/>
  <c r="O2" i="47"/>
  <c r="H2" i="47"/>
  <c r="D9" i="47"/>
  <c r="AI9" i="47"/>
  <c r="AA9" i="47"/>
  <c r="T9" i="47"/>
  <c r="L9" i="47"/>
  <c r="E9" i="47"/>
  <c r="AF8" i="47"/>
  <c r="X8" i="47"/>
  <c r="Q8" i="47"/>
  <c r="J8" i="47"/>
  <c r="AH6" i="47"/>
  <c r="Z6" i="47"/>
  <c r="S6" i="47"/>
  <c r="K6" i="47"/>
  <c r="AM14" i="47"/>
  <c r="AE14" i="47"/>
  <c r="W14" i="47"/>
  <c r="AI4" i="47"/>
  <c r="AA4" i="47"/>
  <c r="T4" i="47"/>
  <c r="L4" i="47"/>
  <c r="E4" i="47"/>
  <c r="AF3" i="47"/>
  <c r="X3" i="47"/>
  <c r="Q3" i="47"/>
  <c r="J3" i="47"/>
  <c r="D8" i="47"/>
  <c r="AH9" i="47"/>
  <c r="Z9" i="47"/>
  <c r="S9" i="47"/>
  <c r="K9" i="47"/>
  <c r="AM8" i="47"/>
  <c r="AE8" i="47"/>
  <c r="W8" i="47"/>
  <c r="P8" i="47"/>
  <c r="I8" i="47"/>
  <c r="AJ7" i="47"/>
  <c r="AB7" i="47"/>
  <c r="J16" i="47"/>
  <c r="AM16" i="47"/>
  <c r="AE16" i="47"/>
  <c r="W16" i="47"/>
  <c r="P16" i="47"/>
  <c r="I16" i="47"/>
  <c r="AH7" i="47"/>
  <c r="Z7" i="47"/>
  <c r="S7" i="47"/>
  <c r="K7" i="47"/>
  <c r="AM6" i="47"/>
  <c r="AE6" i="47"/>
  <c r="W6" i="47"/>
  <c r="P6" i="47"/>
  <c r="I6" i="47"/>
  <c r="AJ14" i="47"/>
  <c r="AB14" i="47"/>
  <c r="U14" i="47"/>
  <c r="M14" i="47"/>
  <c r="F14" i="47"/>
  <c r="AG13" i="47"/>
  <c r="Y13" i="47"/>
  <c r="R13" i="47"/>
  <c r="AL12" i="47"/>
  <c r="AD12" i="47"/>
  <c r="O12" i="47"/>
  <c r="H12" i="47"/>
  <c r="AI11" i="47"/>
  <c r="AA11" i="47"/>
  <c r="T11" i="47"/>
  <c r="L11" i="47"/>
  <c r="E11" i="47"/>
  <c r="AJ19" i="47"/>
  <c r="AB19" i="47"/>
  <c r="U19" i="47"/>
  <c r="M19" i="47"/>
  <c r="F19" i="47"/>
  <c r="AH18" i="47"/>
  <c r="Z18" i="47"/>
  <c r="S18" i="47"/>
  <c r="K18" i="47"/>
  <c r="D18" i="47"/>
  <c r="AF17" i="47"/>
  <c r="X17" i="47"/>
  <c r="Q17" i="47"/>
  <c r="J17" i="47"/>
  <c r="AL16" i="47"/>
  <c r="AD16" i="47"/>
  <c r="O16" i="47"/>
  <c r="H16" i="47"/>
  <c r="AH11" i="47"/>
  <c r="Z11" i="47"/>
  <c r="S11" i="47"/>
  <c r="K11" i="47"/>
  <c r="AI19" i="47"/>
  <c r="AA19" i="47"/>
  <c r="T19" i="47"/>
  <c r="L19" i="47"/>
  <c r="E19" i="47"/>
  <c r="AG18" i="47"/>
  <c r="Y18" i="47"/>
  <c r="R18" i="47"/>
  <c r="AM17" i="47"/>
  <c r="AE17" i="47"/>
  <c r="W17" i="47"/>
  <c r="P17" i="47"/>
  <c r="I17" i="47"/>
  <c r="L8" i="47"/>
  <c r="AH14" i="47"/>
  <c r="AM13" i="47"/>
  <c r="W13" i="47"/>
  <c r="I13" i="47"/>
  <c r="AJ12" i="47"/>
  <c r="U12" i="47"/>
  <c r="M12" i="47"/>
  <c r="F12" i="47"/>
  <c r="AG11" i="47"/>
  <c r="Y11" i="47"/>
  <c r="R11" i="47"/>
  <c r="AH19" i="47"/>
  <c r="Z19" i="47"/>
  <c r="S19" i="47"/>
  <c r="K19" i="47"/>
  <c r="D19" i="47"/>
  <c r="AF18" i="47"/>
  <c r="X18" i="47"/>
  <c r="Q18" i="47"/>
  <c r="J18" i="47"/>
  <c r="AL17" i="47"/>
  <c r="AD17" i="47"/>
  <c r="O17" i="47"/>
  <c r="H17" i="47"/>
  <c r="AJ16" i="47"/>
  <c r="AB16" i="47"/>
  <c r="U16" i="47"/>
  <c r="M16" i="47"/>
  <c r="F16" i="47"/>
  <c r="AA8" i="47"/>
  <c r="E8" i="47"/>
  <c r="D13" i="47"/>
  <c r="S14" i="47"/>
  <c r="P13" i="47"/>
  <c r="AL4" i="47"/>
  <c r="H4" i="47"/>
  <c r="AA3" i="47"/>
  <c r="L3" i="47"/>
  <c r="AF2" i="47"/>
  <c r="AF16" i="47"/>
  <c r="AF12" i="47"/>
  <c r="Q2" i="47"/>
  <c r="Q16" i="47"/>
  <c r="Q12" i="47"/>
  <c r="Z8" i="47"/>
  <c r="AM7" i="47"/>
  <c r="W7" i="47"/>
  <c r="I7" i="47"/>
  <c r="AJ6" i="47"/>
  <c r="AB6" i="47"/>
  <c r="M6" i="47"/>
  <c r="F6" i="47"/>
  <c r="D12" i="47"/>
  <c r="AG14" i="47"/>
  <c r="Y14" i="47"/>
  <c r="R14" i="47"/>
  <c r="AL13" i="47"/>
  <c r="AD13" i="47"/>
  <c r="O13" i="47"/>
  <c r="H13" i="47"/>
  <c r="AI12" i="47"/>
  <c r="AA12" i="47"/>
  <c r="T12" i="47"/>
  <c r="L12" i="47"/>
  <c r="E12" i="47"/>
  <c r="AF11" i="47"/>
  <c r="X11" i="47"/>
  <c r="Q11" i="47"/>
  <c r="J11" i="47"/>
  <c r="AG19" i="47"/>
  <c r="Y19" i="47"/>
  <c r="R19" i="47"/>
  <c r="AM18" i="47"/>
  <c r="AE18" i="47"/>
  <c r="W18" i="47"/>
  <c r="P18" i="47"/>
  <c r="I18" i="47"/>
  <c r="AI16" i="47"/>
  <c r="AA16" i="47"/>
  <c r="T16" i="47"/>
  <c r="L16" i="47"/>
  <c r="E16" i="47"/>
  <c r="T8" i="47"/>
  <c r="AK23" i="47"/>
  <c r="Z14" i="47"/>
  <c r="K14" i="47"/>
  <c r="AE13" i="47"/>
  <c r="AB12" i="47"/>
  <c r="AD4" i="47"/>
  <c r="O4" i="47"/>
  <c r="AI3" i="47"/>
  <c r="T3" i="47"/>
  <c r="E3" i="47"/>
  <c r="X2" i="47"/>
  <c r="X16" i="47"/>
  <c r="X12" i="47"/>
  <c r="J2" i="47"/>
  <c r="J12" i="47"/>
  <c r="AH8" i="47"/>
  <c r="S8" i="47"/>
  <c r="K8" i="47"/>
  <c r="AE7" i="47"/>
  <c r="P7" i="47"/>
  <c r="U6" i="47"/>
  <c r="AH3" i="47"/>
  <c r="Z3" i="47"/>
  <c r="S3" i="47"/>
  <c r="K3" i="47"/>
  <c r="AM2" i="47"/>
  <c r="AE2" i="47"/>
  <c r="W2" i="47"/>
  <c r="P2" i="47"/>
  <c r="I2" i="47"/>
  <c r="AJ9" i="47"/>
  <c r="AB9" i="47"/>
  <c r="U9" i="47"/>
  <c r="M9" i="47"/>
  <c r="F9" i="47"/>
  <c r="AG8" i="47"/>
  <c r="Y8" i="47"/>
  <c r="R8" i="47"/>
  <c r="AL7" i="47"/>
  <c r="AD7" i="47"/>
  <c r="O7" i="47"/>
  <c r="H7" i="47"/>
  <c r="AI6" i="47"/>
  <c r="AA6" i="47"/>
  <c r="T6" i="47"/>
  <c r="L6" i="47"/>
  <c r="E6" i="47"/>
  <c r="D11" i="47"/>
  <c r="AF14" i="47"/>
  <c r="X14" i="47"/>
  <c r="Q14" i="47"/>
  <c r="J14" i="47"/>
  <c r="AH12" i="47"/>
  <c r="Z12" i="47"/>
  <c r="S12" i="47"/>
  <c r="K12" i="47"/>
  <c r="AM11" i="47"/>
  <c r="AE11" i="47"/>
  <c r="W11" i="47"/>
  <c r="P11" i="47"/>
  <c r="I11" i="47"/>
  <c r="AF19" i="47"/>
  <c r="X19" i="47"/>
  <c r="Q19" i="47"/>
  <c r="J19" i="47"/>
  <c r="AL18" i="47"/>
  <c r="AD18" i="47"/>
  <c r="O18" i="47"/>
  <c r="H18" i="47"/>
  <c r="AJ17" i="47"/>
  <c r="AB17" i="47"/>
  <c r="U17" i="47"/>
  <c r="M17" i="47"/>
  <c r="F17" i="47"/>
  <c r="AH16" i="47"/>
  <c r="Z16" i="47"/>
  <c r="S16" i="47"/>
  <c r="K16" i="47"/>
  <c r="D16" i="47"/>
  <c r="AK2" i="47"/>
  <c r="AC2" i="47"/>
  <c r="V2" i="47"/>
  <c r="N2" i="47"/>
  <c r="G2" i="47"/>
  <c r="P14" i="47"/>
  <c r="I14" i="47"/>
  <c r="AG12" i="47"/>
  <c r="Y12" i="47"/>
  <c r="R12" i="47"/>
  <c r="AL11" i="47"/>
  <c r="AD11" i="47"/>
  <c r="O11" i="47"/>
  <c r="H11" i="47"/>
  <c r="AM19" i="47"/>
  <c r="AE19" i="47"/>
  <c r="W19" i="47"/>
  <c r="P19" i="47"/>
  <c r="I19" i="47"/>
  <c r="AK18" i="47"/>
  <c r="AC18" i="47"/>
  <c r="V18" i="47"/>
  <c r="N18" i="47"/>
  <c r="G18" i="47"/>
  <c r="AG16" i="47"/>
  <c r="Y16" i="47"/>
  <c r="R16" i="47"/>
  <c r="AG6" i="47"/>
  <c r="Y6" i="47"/>
  <c r="R6" i="47"/>
  <c r="C14" i="47"/>
  <c r="AL14" i="47"/>
  <c r="AD14" i="47"/>
  <c r="O14" i="47"/>
  <c r="H14" i="47"/>
  <c r="AL19" i="47"/>
  <c r="AD19" i="47"/>
  <c r="O19" i="47"/>
  <c r="H19" i="47"/>
  <c r="AH17" i="47"/>
  <c r="Z17" i="47"/>
  <c r="S17" i="47"/>
  <c r="K17" i="47"/>
  <c r="D17" i="47"/>
  <c r="AP42" i="43"/>
  <c r="AO42" i="43"/>
  <c r="AN42" i="43"/>
  <c r="AM42" i="43"/>
  <c r="AL42" i="43"/>
  <c r="AK42" i="43"/>
  <c r="AJ42" i="43"/>
  <c r="AI42" i="43"/>
  <c r="AH42" i="43"/>
  <c r="AG42" i="43"/>
  <c r="AF42" i="43"/>
  <c r="AE42" i="43"/>
  <c r="AD42" i="43"/>
  <c r="AP41" i="43"/>
  <c r="AO41" i="43"/>
  <c r="AN41" i="43"/>
  <c r="AM41" i="43"/>
  <c r="AL41" i="43"/>
  <c r="AK41" i="43"/>
  <c r="AJ41" i="43"/>
  <c r="AI41" i="43"/>
  <c r="AH41" i="43"/>
  <c r="AG41" i="43"/>
  <c r="AF41" i="43"/>
  <c r="AE41" i="43"/>
  <c r="AD41" i="43"/>
  <c r="AP40" i="43"/>
  <c r="AO40" i="43"/>
  <c r="AN40" i="43"/>
  <c r="AM40" i="43"/>
  <c r="AL40" i="43"/>
  <c r="AK40" i="43"/>
  <c r="AJ40" i="43"/>
  <c r="AI40" i="43"/>
  <c r="AH40" i="43"/>
  <c r="AG40" i="43"/>
  <c r="AF40" i="43"/>
  <c r="AE40" i="43"/>
  <c r="AD40" i="43"/>
  <c r="AP39" i="43"/>
  <c r="AO39" i="43"/>
  <c r="AN39" i="43"/>
  <c r="AM39" i="43"/>
  <c r="AL39" i="43"/>
  <c r="AK39" i="43"/>
  <c r="AJ39" i="43"/>
  <c r="AI39" i="43"/>
  <c r="AH39" i="43"/>
  <c r="AG39" i="43"/>
  <c r="AF39" i="43"/>
  <c r="AE39" i="43"/>
  <c r="AD39" i="43"/>
  <c r="X33" i="43"/>
  <c r="W33" i="43"/>
  <c r="V33" i="43"/>
  <c r="U33" i="43"/>
  <c r="T33" i="43"/>
  <c r="S33" i="43"/>
  <c r="R33" i="43"/>
  <c r="P33" i="43"/>
  <c r="BC22" i="43"/>
  <c r="BB22" i="43"/>
  <c r="BA22" i="43"/>
  <c r="AZ22" i="43"/>
  <c r="AU22" i="43"/>
  <c r="AT22" i="43"/>
  <c r="AS22" i="43"/>
  <c r="AR22" i="43"/>
  <c r="AP22" i="43"/>
  <c r="BD22" i="43" s="1"/>
  <c r="AO22" i="43"/>
  <c r="AN22" i="43"/>
  <c r="AM22" i="43"/>
  <c r="AL22" i="43"/>
  <c r="AK22" i="43"/>
  <c r="AY22" i="43" s="1"/>
  <c r="AJ22" i="43"/>
  <c r="AX22" i="43" s="1"/>
  <c r="AI22" i="43"/>
  <c r="AW22" i="43" s="1"/>
  <c r="AH22" i="43"/>
  <c r="AV22" i="43" s="1"/>
  <c r="AG22" i="43"/>
  <c r="AF22" i="43"/>
  <c r="AE22" i="43"/>
  <c r="BG22" i="43" s="1"/>
  <c r="AD22" i="43"/>
  <c r="BF22" i="43" s="1"/>
  <c r="Q22" i="43"/>
  <c r="CT21" i="43"/>
  <c r="CS21" i="43"/>
  <c r="CR21" i="43"/>
  <c r="CQ21" i="43"/>
  <c r="CP21" i="43"/>
  <c r="CO21" i="43"/>
  <c r="CN21" i="43"/>
  <c r="CM21" i="43"/>
  <c r="CL21" i="43"/>
  <c r="CK21" i="43"/>
  <c r="CJ21" i="43"/>
  <c r="BF21" i="43"/>
  <c r="BD21" i="43"/>
  <c r="AV21" i="43"/>
  <c r="AP21" i="43"/>
  <c r="AO21" i="43"/>
  <c r="BC21" i="43" s="1"/>
  <c r="AN21" i="43"/>
  <c r="BB21" i="43" s="1"/>
  <c r="AM21" i="43"/>
  <c r="BA21" i="43" s="1"/>
  <c r="AL21" i="43"/>
  <c r="AZ21" i="43" s="1"/>
  <c r="AK21" i="43"/>
  <c r="AJ21" i="43"/>
  <c r="AI21" i="43"/>
  <c r="AH21" i="43"/>
  <c r="AG21" i="43"/>
  <c r="AU21" i="43" s="1"/>
  <c r="AF21" i="43"/>
  <c r="AT21" i="43" s="1"/>
  <c r="AE21" i="43"/>
  <c r="AD21" i="43"/>
  <c r="P21" i="43" s="1"/>
  <c r="CT20" i="43"/>
  <c r="CS20" i="43"/>
  <c r="CR20" i="43"/>
  <c r="CQ20" i="43"/>
  <c r="CP20" i="43"/>
  <c r="CO20" i="43"/>
  <c r="CN20" i="43"/>
  <c r="CM20" i="43"/>
  <c r="CL20" i="43"/>
  <c r="CK20" i="43"/>
  <c r="CJ20" i="43"/>
  <c r="BC20" i="43"/>
  <c r="BB20" i="43"/>
  <c r="BA20" i="43"/>
  <c r="AZ20" i="43"/>
  <c r="AU20" i="43"/>
  <c r="AT20" i="43"/>
  <c r="AS20" i="43"/>
  <c r="AR20" i="43"/>
  <c r="AP20" i="43"/>
  <c r="BD20" i="43" s="1"/>
  <c r="AO20" i="43"/>
  <c r="AN20" i="43"/>
  <c r="AM20" i="43"/>
  <c r="AL20" i="43"/>
  <c r="AK20" i="43"/>
  <c r="AY20" i="43" s="1"/>
  <c r="AJ20" i="43"/>
  <c r="AX20" i="43" s="1"/>
  <c r="AI20" i="43"/>
  <c r="AW20" i="43" s="1"/>
  <c r="AH20" i="43"/>
  <c r="AV20" i="43" s="1"/>
  <c r="AG20" i="43"/>
  <c r="AF20" i="43"/>
  <c r="AE20" i="43"/>
  <c r="BG20" i="43" s="1"/>
  <c r="AD20" i="43"/>
  <c r="BF20" i="43" s="1"/>
  <c r="Q20" i="43"/>
  <c r="CT19" i="43"/>
  <c r="CS19" i="43"/>
  <c r="CR19" i="43"/>
  <c r="CQ19" i="43"/>
  <c r="CP19" i="43"/>
  <c r="CO19" i="43"/>
  <c r="CN19" i="43"/>
  <c r="CM19" i="43"/>
  <c r="CL19" i="43"/>
  <c r="CK19" i="43"/>
  <c r="CJ19" i="43"/>
  <c r="BF19" i="43"/>
  <c r="BD19" i="43"/>
  <c r="AV19" i="43"/>
  <c r="AP19" i="43"/>
  <c r="AO19" i="43"/>
  <c r="BC19" i="43" s="1"/>
  <c r="AN19" i="43"/>
  <c r="BB19" i="43" s="1"/>
  <c r="AM19" i="43"/>
  <c r="BA19" i="43" s="1"/>
  <c r="AL19" i="43"/>
  <c r="AZ19" i="43" s="1"/>
  <c r="AK19" i="43"/>
  <c r="AJ19" i="43"/>
  <c r="AI19" i="43"/>
  <c r="AH19" i="43"/>
  <c r="AG19" i="43"/>
  <c r="AU19" i="43" s="1"/>
  <c r="AF19" i="43"/>
  <c r="AT19" i="43" s="1"/>
  <c r="AE19" i="43"/>
  <c r="AD19" i="43"/>
  <c r="P19" i="43" s="1"/>
  <c r="CT18" i="43"/>
  <c r="CS18" i="43"/>
  <c r="CR18" i="43"/>
  <c r="CQ18" i="43"/>
  <c r="CP18" i="43"/>
  <c r="CO18" i="43"/>
  <c r="CN18" i="43"/>
  <c r="CM18" i="43"/>
  <c r="CL18" i="43"/>
  <c r="CK18" i="43"/>
  <c r="CJ18" i="43"/>
  <c r="BC18" i="43"/>
  <c r="BB18" i="43"/>
  <c r="AU18" i="43"/>
  <c r="AT18" i="43"/>
  <c r="AP18" i="43"/>
  <c r="AO18" i="43"/>
  <c r="AN18" i="43"/>
  <c r="AM18" i="43"/>
  <c r="BA18" i="43" s="1"/>
  <c r="AL18" i="43"/>
  <c r="AZ18" i="43" s="1"/>
  <c r="AK18" i="43"/>
  <c r="AY18" i="43" s="1"/>
  <c r="AJ18" i="43"/>
  <c r="AX18" i="43" s="1"/>
  <c r="AI18" i="43"/>
  <c r="AH18" i="43"/>
  <c r="AG18" i="43"/>
  <c r="AF18" i="43"/>
  <c r="AW18" i="43" s="1"/>
  <c r="AE18" i="43"/>
  <c r="BG18" i="43" s="1"/>
  <c r="AD18" i="43"/>
  <c r="Q18" i="43"/>
  <c r="CT17" i="43"/>
  <c r="CS17" i="43"/>
  <c r="CR17" i="43"/>
  <c r="CQ17" i="43"/>
  <c r="CP17" i="43"/>
  <c r="CO17" i="43"/>
  <c r="CN17" i="43"/>
  <c r="CM17" i="43"/>
  <c r="CL17" i="43"/>
  <c r="CK17" i="43"/>
  <c r="CJ17" i="43"/>
  <c r="BG17" i="43"/>
  <c r="BF17" i="43"/>
  <c r="BA17" i="43"/>
  <c r="AZ17" i="43"/>
  <c r="AY17" i="43"/>
  <c r="AX17" i="43"/>
  <c r="AS17" i="43"/>
  <c r="AR17" i="43"/>
  <c r="AP17" i="43"/>
  <c r="BD17" i="43" s="1"/>
  <c r="AO17" i="43"/>
  <c r="BC17" i="43" s="1"/>
  <c r="AN17" i="43"/>
  <c r="BB17" i="43" s="1"/>
  <c r="AM17" i="43"/>
  <c r="AL17" i="43"/>
  <c r="AK17" i="43"/>
  <c r="AJ17" i="43"/>
  <c r="AI17" i="43"/>
  <c r="AW17" i="43" s="1"/>
  <c r="AH17" i="43"/>
  <c r="AV17" i="43" s="1"/>
  <c r="AG17" i="43"/>
  <c r="AU17" i="43" s="1"/>
  <c r="AF17" i="43"/>
  <c r="AT17" i="43" s="1"/>
  <c r="AE17" i="43"/>
  <c r="AD17" i="43"/>
  <c r="Q17" i="43"/>
  <c r="P17" i="43"/>
  <c r="CV16" i="43"/>
  <c r="CU16" i="43"/>
  <c r="CT16" i="43"/>
  <c r="CS16" i="43"/>
  <c r="CR16" i="43"/>
  <c r="CQ16" i="43"/>
  <c r="CP16" i="43"/>
  <c r="CO16" i="43"/>
  <c r="CN16" i="43"/>
  <c r="CM16" i="43"/>
  <c r="CL16" i="43"/>
  <c r="CK16" i="43"/>
  <c r="CJ16" i="43"/>
  <c r="BG16" i="43"/>
  <c r="BF16" i="43"/>
  <c r="AZ16" i="43"/>
  <c r="AR16" i="43"/>
  <c r="AP16" i="43"/>
  <c r="BD16" i="43" s="1"/>
  <c r="AO16" i="43"/>
  <c r="AN16" i="43"/>
  <c r="AM16" i="43"/>
  <c r="BA16" i="43" s="1"/>
  <c r="AL16" i="43"/>
  <c r="AK16" i="43"/>
  <c r="AJ16" i="43"/>
  <c r="AI16" i="43"/>
  <c r="AW16" i="43" s="1"/>
  <c r="AH16" i="43"/>
  <c r="AV16" i="43" s="1"/>
  <c r="AG16" i="43"/>
  <c r="AF16" i="43"/>
  <c r="AT16" i="43" s="1"/>
  <c r="AE16" i="43"/>
  <c r="Q16" i="43" s="1"/>
  <c r="AD16" i="43"/>
  <c r="P16" i="43"/>
  <c r="CV15" i="43"/>
  <c r="CU15" i="43"/>
  <c r="CT15" i="43"/>
  <c r="CS15" i="43"/>
  <c r="CR15" i="43"/>
  <c r="CK15" i="43"/>
  <c r="CJ15" i="43"/>
  <c r="BG15" i="43"/>
  <c r="BB15" i="43"/>
  <c r="BA15" i="43"/>
  <c r="AZ15" i="43"/>
  <c r="AT15" i="43"/>
  <c r="AS15" i="43"/>
  <c r="AR15" i="43"/>
  <c r="AP15" i="43"/>
  <c r="BD15" i="43" s="1"/>
  <c r="AO15" i="43"/>
  <c r="BC15" i="43" s="1"/>
  <c r="AN15" i="43"/>
  <c r="AM15" i="43"/>
  <c r="AL15" i="43"/>
  <c r="AK15" i="43"/>
  <c r="AY15" i="43" s="1"/>
  <c r="AJ15" i="43"/>
  <c r="AX15" i="43" s="1"/>
  <c r="AI15" i="43"/>
  <c r="AW15" i="43" s="1"/>
  <c r="AH15" i="43"/>
  <c r="AV15" i="43" s="1"/>
  <c r="AG15" i="43"/>
  <c r="AU15" i="43" s="1"/>
  <c r="AF15" i="43"/>
  <c r="AE15" i="43"/>
  <c r="AD15" i="43"/>
  <c r="BF15" i="43" s="1"/>
  <c r="Q15" i="43"/>
  <c r="P15" i="43"/>
  <c r="CV14" i="43"/>
  <c r="CU14" i="43"/>
  <c r="CT14" i="43"/>
  <c r="CS14" i="43"/>
  <c r="CR14" i="43"/>
  <c r="CK14" i="43"/>
  <c r="CJ14" i="43"/>
  <c r="BG14" i="43"/>
  <c r="BF14" i="43"/>
  <c r="BA14" i="43"/>
  <c r="AY14" i="43"/>
  <c r="AX14" i="43"/>
  <c r="AS14" i="43"/>
  <c r="AR14" i="43"/>
  <c r="AP14" i="43"/>
  <c r="BD14" i="43" s="1"/>
  <c r="AO14" i="43"/>
  <c r="BC14" i="43" s="1"/>
  <c r="AN14" i="43"/>
  <c r="AM14" i="43"/>
  <c r="AL14" i="43"/>
  <c r="AK14" i="43"/>
  <c r="AJ14" i="43"/>
  <c r="AI14" i="43"/>
  <c r="AW14" i="43" s="1"/>
  <c r="AH14" i="43"/>
  <c r="AV14" i="43" s="1"/>
  <c r="AG14" i="43"/>
  <c r="AU14" i="43" s="1"/>
  <c r="AF14" i="43"/>
  <c r="AT14" i="43" s="1"/>
  <c r="AE14" i="43"/>
  <c r="AD14" i="43"/>
  <c r="Q14" i="43"/>
  <c r="P14" i="43"/>
  <c r="CV13" i="43"/>
  <c r="CU13" i="43"/>
  <c r="CT13" i="43"/>
  <c r="CS13" i="43"/>
  <c r="CR13" i="43"/>
  <c r="CQ13" i="43"/>
  <c r="CP13" i="43"/>
  <c r="CO13" i="43"/>
  <c r="CN13" i="43"/>
  <c r="CM13" i="43"/>
  <c r="CL13" i="43"/>
  <c r="CK13" i="43"/>
  <c r="CJ13" i="43"/>
  <c r="BG13" i="43"/>
  <c r="BD13" i="43"/>
  <c r="AX13" i="43"/>
  <c r="AW13" i="43"/>
  <c r="AV13" i="43"/>
  <c r="AP13" i="43"/>
  <c r="AO13" i="43"/>
  <c r="BC13" i="43" s="1"/>
  <c r="AN13" i="43"/>
  <c r="AM13" i="43"/>
  <c r="AL13" i="43"/>
  <c r="AZ13" i="43" s="1"/>
  <c r="AK13" i="43"/>
  <c r="AJ13" i="43"/>
  <c r="AI13" i="43"/>
  <c r="AH13" i="43"/>
  <c r="AG13" i="43"/>
  <c r="AU13" i="43" s="1"/>
  <c r="AF13" i="43"/>
  <c r="AT13" i="43" s="1"/>
  <c r="AE13" i="43"/>
  <c r="AS13" i="43" s="1"/>
  <c r="AD13" i="43"/>
  <c r="AR13" i="43" s="1"/>
  <c r="Q13" i="43"/>
  <c r="CV12" i="43"/>
  <c r="CU12" i="43"/>
  <c r="CT12" i="43"/>
  <c r="CS12" i="43"/>
  <c r="CR12" i="43"/>
  <c r="CD12" i="43"/>
  <c r="CQ12" i="43" s="1"/>
  <c r="CC12" i="43"/>
  <c r="CP12" i="43" s="1"/>
  <c r="CB12" i="43"/>
  <c r="CA12" i="43"/>
  <c r="CN12" i="43" s="1"/>
  <c r="BZ12" i="43"/>
  <c r="CM12" i="43" s="1"/>
  <c r="BY12" i="43"/>
  <c r="CL12" i="43" s="1"/>
  <c r="BX12" i="43"/>
  <c r="CK12" i="43" s="1"/>
  <c r="BW12" i="43"/>
  <c r="BV12" i="43"/>
  <c r="CJ12" i="43" s="1"/>
  <c r="BF12" i="43"/>
  <c r="AY12" i="43"/>
  <c r="AX12" i="43"/>
  <c r="AW12" i="43"/>
  <c r="AP12" i="43"/>
  <c r="BD12" i="43" s="1"/>
  <c r="AO12" i="43"/>
  <c r="BC12" i="43" s="1"/>
  <c r="AN12" i="43"/>
  <c r="AM12" i="43"/>
  <c r="BA12" i="43" s="1"/>
  <c r="AL12" i="43"/>
  <c r="AZ12" i="43" s="1"/>
  <c r="AK12" i="43"/>
  <c r="AJ12" i="43"/>
  <c r="AI12" i="43"/>
  <c r="AH12" i="43"/>
  <c r="AV12" i="43" s="1"/>
  <c r="AG12" i="43"/>
  <c r="AU12" i="43" s="1"/>
  <c r="AF12" i="43"/>
  <c r="AT12" i="43" s="1"/>
  <c r="AE12" i="43"/>
  <c r="AS12" i="43" s="1"/>
  <c r="AD12" i="43"/>
  <c r="AR12" i="43" s="1"/>
  <c r="P12" i="43"/>
  <c r="CV11" i="43"/>
  <c r="CU11" i="43"/>
  <c r="CT11" i="43"/>
  <c r="CS11" i="43"/>
  <c r="CR11" i="43"/>
  <c r="CJ11" i="43"/>
  <c r="CD11" i="43"/>
  <c r="CQ11" i="43" s="1"/>
  <c r="CC11" i="43"/>
  <c r="CB11" i="43"/>
  <c r="CO11" i="43" s="1"/>
  <c r="CA11" i="43"/>
  <c r="CN11" i="43" s="1"/>
  <c r="BZ11" i="43"/>
  <c r="CM11" i="43" s="1"/>
  <c r="BY11" i="43"/>
  <c r="CL11" i="43" s="1"/>
  <c r="BX11" i="43"/>
  <c r="CK11" i="43" s="1"/>
  <c r="BW11" i="43"/>
  <c r="BV11" i="43"/>
  <c r="BG11" i="43"/>
  <c r="AV11" i="43"/>
  <c r="AP11" i="43"/>
  <c r="BD11" i="43" s="1"/>
  <c r="AO11" i="43"/>
  <c r="AN11" i="43"/>
  <c r="AM11" i="43"/>
  <c r="AL11" i="43"/>
  <c r="AK11" i="43"/>
  <c r="AJ11" i="43"/>
  <c r="AI11" i="43"/>
  <c r="AH11" i="43"/>
  <c r="AG11" i="43"/>
  <c r="AU11" i="43" s="1"/>
  <c r="AF11" i="43"/>
  <c r="AT11" i="43" s="1"/>
  <c r="AE11" i="43"/>
  <c r="AS11" i="43" s="1"/>
  <c r="AD11" i="43"/>
  <c r="BF11" i="43" s="1"/>
  <c r="Q11" i="43"/>
  <c r="CV10" i="43"/>
  <c r="CU10" i="43"/>
  <c r="CT10" i="43"/>
  <c r="CS10" i="43"/>
  <c r="CR10" i="43"/>
  <c r="CD10" i="43"/>
  <c r="CQ10" i="43" s="1"/>
  <c r="CC10" i="43"/>
  <c r="CP10" i="43" s="1"/>
  <c r="CB10" i="43"/>
  <c r="CO10" i="43" s="1"/>
  <c r="CA10" i="43"/>
  <c r="CN10" i="43" s="1"/>
  <c r="BZ10" i="43"/>
  <c r="CM10" i="43" s="1"/>
  <c r="BY10" i="43"/>
  <c r="CL10" i="43" s="1"/>
  <c r="BX10" i="43"/>
  <c r="CK10" i="43" s="1"/>
  <c r="BW10" i="43"/>
  <c r="BV10" i="43"/>
  <c r="CJ10" i="43" s="1"/>
  <c r="BG10" i="43"/>
  <c r="BF10" i="43"/>
  <c r="BB10" i="43"/>
  <c r="AT10" i="43"/>
  <c r="AS10" i="43"/>
  <c r="AP10" i="43"/>
  <c r="BD10" i="43" s="1"/>
  <c r="AO10" i="43"/>
  <c r="BC10" i="43" s="1"/>
  <c r="AN10" i="43"/>
  <c r="AM10" i="43"/>
  <c r="AL10" i="43"/>
  <c r="AZ10" i="43" s="1"/>
  <c r="AK10" i="43"/>
  <c r="AY10" i="43" s="1"/>
  <c r="AJ10" i="43"/>
  <c r="AI10" i="43"/>
  <c r="AH10" i="43"/>
  <c r="AV10" i="43" s="1"/>
  <c r="AG10" i="43"/>
  <c r="AU10" i="43" s="1"/>
  <c r="AF10" i="43"/>
  <c r="BA10" i="43" s="1"/>
  <c r="AE10" i="43"/>
  <c r="AD10" i="43"/>
  <c r="AR10" i="43" s="1"/>
  <c r="Q10" i="43"/>
  <c r="P10" i="43"/>
  <c r="CV9" i="43"/>
  <c r="CU9" i="43"/>
  <c r="CT9" i="43"/>
  <c r="CS9" i="43"/>
  <c r="CR9" i="43"/>
  <c r="CJ9" i="43"/>
  <c r="CD9" i="43"/>
  <c r="CQ9" i="43" s="1"/>
  <c r="CC9" i="43"/>
  <c r="CP9" i="43" s="1"/>
  <c r="CB9" i="43"/>
  <c r="CO9" i="43" s="1"/>
  <c r="CA9" i="43"/>
  <c r="CN9" i="43" s="1"/>
  <c r="BZ9" i="43"/>
  <c r="CM9" i="43" s="1"/>
  <c r="BY9" i="43"/>
  <c r="CL9" i="43" s="1"/>
  <c r="BX9" i="43"/>
  <c r="CK9" i="43" s="1"/>
  <c r="BW9" i="43"/>
  <c r="BV9" i="43"/>
  <c r="BF9" i="43"/>
  <c r="AS9" i="43"/>
  <c r="AR9" i="43"/>
  <c r="AP9" i="43"/>
  <c r="AO9" i="43"/>
  <c r="AN9" i="43"/>
  <c r="AM9" i="43"/>
  <c r="AL9" i="43"/>
  <c r="AK9" i="43"/>
  <c r="AJ9" i="43"/>
  <c r="AI9" i="43"/>
  <c r="AH9" i="43"/>
  <c r="AG9" i="43"/>
  <c r="AF9" i="43"/>
  <c r="AE9" i="43"/>
  <c r="Q9" i="43" s="1"/>
  <c r="AD9" i="43"/>
  <c r="P9" i="43"/>
  <c r="CV8" i="43"/>
  <c r="CU8" i="43"/>
  <c r="CT8" i="43"/>
  <c r="CS8" i="43"/>
  <c r="CR8" i="43"/>
  <c r="CJ8" i="43"/>
  <c r="CD8" i="43"/>
  <c r="CQ8" i="43" s="1"/>
  <c r="CC8" i="43"/>
  <c r="CP8" i="43" s="1"/>
  <c r="CB8" i="43"/>
  <c r="CO8" i="43" s="1"/>
  <c r="CA8" i="43"/>
  <c r="CN8" i="43" s="1"/>
  <c r="BZ8" i="43"/>
  <c r="CM8" i="43" s="1"/>
  <c r="BY8" i="43"/>
  <c r="CL8" i="43" s="1"/>
  <c r="BX8" i="43"/>
  <c r="CK8" i="43" s="1"/>
  <c r="BW8" i="43"/>
  <c r="BV8" i="43"/>
  <c r="BF8" i="43"/>
  <c r="BA8" i="43"/>
  <c r="AV8" i="43"/>
  <c r="AR8" i="43"/>
  <c r="AP8" i="43"/>
  <c r="AO8" i="43"/>
  <c r="BC8" i="43" s="1"/>
  <c r="AN8" i="43"/>
  <c r="BB8" i="43" s="1"/>
  <c r="AM8" i="43"/>
  <c r="AL8" i="43"/>
  <c r="AK8" i="43"/>
  <c r="AY8" i="43" s="1"/>
  <c r="AJ8" i="43"/>
  <c r="AX8" i="43" s="1"/>
  <c r="AI8" i="43"/>
  <c r="AH8" i="43"/>
  <c r="AG8" i="43"/>
  <c r="AU8" i="43" s="1"/>
  <c r="AF8" i="43"/>
  <c r="AT8" i="43" s="1"/>
  <c r="AE8" i="43"/>
  <c r="AD8" i="43"/>
  <c r="P8" i="43"/>
  <c r="CV7" i="43"/>
  <c r="CU7" i="43"/>
  <c r="CT7" i="43"/>
  <c r="CS7" i="43"/>
  <c r="CR7" i="43"/>
  <c r="CQ7" i="43"/>
  <c r="CP7" i="43"/>
  <c r="CD7" i="43"/>
  <c r="CC7" i="43"/>
  <c r="CB7" i="43"/>
  <c r="CO7" i="43" s="1"/>
  <c r="CA7" i="43"/>
  <c r="CN7" i="43" s="1"/>
  <c r="BZ7" i="43"/>
  <c r="CM7" i="43" s="1"/>
  <c r="BY7" i="43"/>
  <c r="CL7" i="43" s="1"/>
  <c r="BX7" i="43"/>
  <c r="CK7" i="43" s="1"/>
  <c r="BW7" i="43"/>
  <c r="BV7" i="43"/>
  <c r="CJ7" i="43" s="1"/>
  <c r="BG7" i="43"/>
  <c r="BB7" i="43"/>
  <c r="BA7" i="43"/>
  <c r="AU7" i="43"/>
  <c r="AT7" i="43"/>
  <c r="AS7" i="43"/>
  <c r="AP7" i="43"/>
  <c r="BD7" i="43" s="1"/>
  <c r="AO7" i="43"/>
  <c r="BC7" i="43" s="1"/>
  <c r="AN7" i="43"/>
  <c r="AM7" i="43"/>
  <c r="AL7" i="43"/>
  <c r="AZ7" i="43" s="1"/>
  <c r="AK7" i="43"/>
  <c r="AY7" i="43" s="1"/>
  <c r="AJ7" i="43"/>
  <c r="AX7" i="43" s="1"/>
  <c r="AI7" i="43"/>
  <c r="AH7" i="43"/>
  <c r="AV7" i="43" s="1"/>
  <c r="AG7" i="43"/>
  <c r="AF7" i="43"/>
  <c r="AW7" i="43" s="1"/>
  <c r="AE7" i="43"/>
  <c r="AD7" i="43"/>
  <c r="Q7" i="43"/>
  <c r="P7" i="43"/>
  <c r="CV6" i="43"/>
  <c r="CO6" i="43"/>
  <c r="CN6" i="43"/>
  <c r="CH6" i="43"/>
  <c r="CG6" i="43"/>
  <c r="CF6" i="43"/>
  <c r="CE6" i="43"/>
  <c r="CR6" i="43" s="1"/>
  <c r="CD6" i="43"/>
  <c r="CQ6" i="43" s="1"/>
  <c r="CC6" i="43"/>
  <c r="CP6" i="43" s="1"/>
  <c r="CB6" i="43"/>
  <c r="CA6" i="43"/>
  <c r="BZ6" i="43"/>
  <c r="BY6" i="43"/>
  <c r="BX6" i="43"/>
  <c r="BW6" i="43"/>
  <c r="BV6" i="43"/>
  <c r="CJ6" i="43" s="1"/>
  <c r="BF6" i="43"/>
  <c r="AZ6" i="43"/>
  <c r="AP6" i="43"/>
  <c r="AO6" i="43"/>
  <c r="AN6" i="43"/>
  <c r="AM6" i="43"/>
  <c r="BA6" i="43" s="1"/>
  <c r="AL6" i="43"/>
  <c r="AK6" i="43"/>
  <c r="AJ6" i="43"/>
  <c r="AI6" i="43"/>
  <c r="AH6" i="43"/>
  <c r="AG6" i="43"/>
  <c r="AF6" i="43"/>
  <c r="AE6" i="43"/>
  <c r="AD6" i="43"/>
  <c r="P6" i="43" s="1"/>
  <c r="Q6" i="43"/>
  <c r="CV5" i="43"/>
  <c r="CR5" i="43"/>
  <c r="CM5" i="43"/>
  <c r="CL5" i="43"/>
  <c r="CH5" i="43"/>
  <c r="CU5" i="43" s="1"/>
  <c r="CG5" i="43"/>
  <c r="CT5" i="43" s="1"/>
  <c r="CF5" i="43"/>
  <c r="CS5" i="43" s="1"/>
  <c r="CE5" i="43"/>
  <c r="CD5" i="43"/>
  <c r="CQ5" i="43" s="1"/>
  <c r="CC5" i="43"/>
  <c r="CP5" i="43" s="1"/>
  <c r="CB5" i="43"/>
  <c r="CA5" i="43"/>
  <c r="CN5" i="43" s="1"/>
  <c r="BZ5" i="43"/>
  <c r="BY5" i="43"/>
  <c r="BX5" i="43"/>
  <c r="CO5" i="43" s="1"/>
  <c r="BW5" i="43"/>
  <c r="BV5" i="43"/>
  <c r="CJ5" i="43" s="1"/>
  <c r="BG5" i="43"/>
  <c r="BC5" i="43"/>
  <c r="BB5" i="43"/>
  <c r="AX5" i="43"/>
  <c r="AV5" i="43"/>
  <c r="AU5" i="43"/>
  <c r="AT5" i="43"/>
  <c r="AR5" i="43"/>
  <c r="AP5" i="43"/>
  <c r="BD5" i="43" s="1"/>
  <c r="AO5" i="43"/>
  <c r="AN5" i="43"/>
  <c r="AM5" i="43"/>
  <c r="BA5" i="43" s="1"/>
  <c r="AL5" i="43"/>
  <c r="AZ5" i="43" s="1"/>
  <c r="AK5" i="43"/>
  <c r="AY5" i="43" s="1"/>
  <c r="AJ5" i="43"/>
  <c r="AI5" i="43"/>
  <c r="AW5" i="43" s="1"/>
  <c r="AH5" i="43"/>
  <c r="AG5" i="43"/>
  <c r="AF5" i="43"/>
  <c r="AE5" i="43"/>
  <c r="AS5" i="43" s="1"/>
  <c r="AD5" i="43"/>
  <c r="BF5" i="43" s="1"/>
  <c r="Q5" i="43"/>
  <c r="P5" i="43"/>
  <c r="CV4" i="43"/>
  <c r="CU4" i="43"/>
  <c r="CM4" i="43"/>
  <c r="CL4" i="43"/>
  <c r="CK4" i="43"/>
  <c r="CH4" i="43"/>
  <c r="CG4" i="43"/>
  <c r="CF4" i="43"/>
  <c r="CS4" i="43" s="1"/>
  <c r="CE4" i="43"/>
  <c r="CR4" i="43" s="1"/>
  <c r="CD4" i="43"/>
  <c r="CQ4" i="43" s="1"/>
  <c r="CC4" i="43"/>
  <c r="CP4" i="43" s="1"/>
  <c r="CB4" i="43"/>
  <c r="CO4" i="43" s="1"/>
  <c r="CA4" i="43"/>
  <c r="BZ4" i="43"/>
  <c r="BY4" i="43"/>
  <c r="BX4" i="43"/>
  <c r="CN4" i="43" s="1"/>
  <c r="BW4" i="43"/>
  <c r="BV4" i="43"/>
  <c r="CJ4" i="43" s="1"/>
  <c r="BG4" i="43"/>
  <c r="AX4" i="43"/>
  <c r="AW4" i="43"/>
  <c r="AU4" i="43"/>
  <c r="AP4" i="43"/>
  <c r="AO4" i="43"/>
  <c r="BC4" i="43" s="1"/>
  <c r="AN4" i="43"/>
  <c r="BB4" i="43" s="1"/>
  <c r="AM4" i="43"/>
  <c r="BA4" i="43" s="1"/>
  <c r="AL4" i="43"/>
  <c r="AZ4" i="43" s="1"/>
  <c r="AK4" i="43"/>
  <c r="AY4" i="43" s="1"/>
  <c r="AJ4" i="43"/>
  <c r="AI4" i="43"/>
  <c r="AH4" i="43"/>
  <c r="AG4" i="43"/>
  <c r="AF4" i="43"/>
  <c r="AT4" i="43" s="1"/>
  <c r="AE4" i="43"/>
  <c r="Q4" i="43" s="1"/>
  <c r="AD4" i="43"/>
  <c r="AR4" i="43" s="1"/>
  <c r="DJ3" i="43"/>
  <c r="DJ5" i="43" s="1"/>
  <c r="CV3" i="43"/>
  <c r="CT3" i="43"/>
  <c r="CS3" i="43"/>
  <c r="CQ3" i="43"/>
  <c r="CL3" i="43"/>
  <c r="CK3" i="43"/>
  <c r="CJ3" i="43"/>
  <c r="CH3" i="43"/>
  <c r="CU3" i="43" s="1"/>
  <c r="CG3" i="43"/>
  <c r="CF3" i="43"/>
  <c r="CE3" i="43"/>
  <c r="CR3" i="43" s="1"/>
  <c r="CD3" i="43"/>
  <c r="CC3" i="43"/>
  <c r="CP3" i="43" s="1"/>
  <c r="CB3" i="43"/>
  <c r="CO3" i="43" s="1"/>
  <c r="CA3" i="43"/>
  <c r="CN3" i="43" s="1"/>
  <c r="BZ3" i="43"/>
  <c r="CM3" i="43" s="1"/>
  <c r="BY3" i="43"/>
  <c r="BX3" i="43"/>
  <c r="BW3" i="43"/>
  <c r="BV3" i="43"/>
  <c r="BG3" i="43"/>
  <c r="BB3" i="43"/>
  <c r="BA3" i="43"/>
  <c r="AZ3" i="43"/>
  <c r="AY3" i="43"/>
  <c r="AT3" i="43"/>
  <c r="AS3" i="43"/>
  <c r="AR3" i="43"/>
  <c r="AP3" i="43"/>
  <c r="BD3" i="43" s="1"/>
  <c r="AO3" i="43"/>
  <c r="BC3" i="43" s="1"/>
  <c r="AN3" i="43"/>
  <c r="AM3" i="43"/>
  <c r="AL3" i="43"/>
  <c r="AK3" i="43"/>
  <c r="AJ3" i="43"/>
  <c r="AX3" i="43" s="1"/>
  <c r="AI3" i="43"/>
  <c r="AW3" i="43" s="1"/>
  <c r="AH3" i="43"/>
  <c r="AV3" i="43" s="1"/>
  <c r="AG3" i="43"/>
  <c r="AU3" i="43" s="1"/>
  <c r="AF3" i="43"/>
  <c r="AE3" i="43"/>
  <c r="AD3" i="43"/>
  <c r="BF3" i="43" s="1"/>
  <c r="Q3" i="43"/>
  <c r="P3" i="43"/>
  <c r="DJ2" i="43"/>
  <c r="DI2" i="43"/>
  <c r="DH2" i="43"/>
  <c r="DG2" i="43"/>
  <c r="DF2" i="43"/>
  <c r="CU2" i="43"/>
  <c r="CT2" i="43"/>
  <c r="CS2" i="43"/>
  <c r="CR2" i="43"/>
  <c r="CJ2" i="43"/>
  <c r="CH2" i="43"/>
  <c r="CG2" i="43"/>
  <c r="CF2" i="43"/>
  <c r="CE2" i="43"/>
  <c r="BW2" i="43"/>
  <c r="BV2" i="43"/>
  <c r="BR2" i="43"/>
  <c r="BQ2" i="43"/>
  <c r="BP2" i="43"/>
  <c r="BO2" i="43"/>
  <c r="BD2" i="43"/>
  <c r="BC2" i="43"/>
  <c r="BB2" i="43"/>
  <c r="BA2" i="43"/>
  <c r="AS2" i="43"/>
  <c r="BG2" i="43" s="1"/>
  <c r="AR2" i="43"/>
  <c r="BF2" i="43" s="1"/>
  <c r="AF2" i="43" a="1"/>
  <c r="AF2" i="43" s="1"/>
  <c r="AE2" i="43"/>
  <c r="AD2" i="43"/>
  <c r="AB2" i="43"/>
  <c r="AA2" i="43"/>
  <c r="Z2" i="43"/>
  <c r="Y2" i="43"/>
  <c r="Q2" i="43"/>
  <c r="P2" i="43"/>
  <c r="Y23" i="47" l="1"/>
  <c r="AG23" i="47"/>
  <c r="Q22" i="47"/>
  <c r="AM22" i="47"/>
  <c r="J22" i="47"/>
  <c r="Q24" i="47"/>
  <c r="R22" i="47"/>
  <c r="AK22" i="47"/>
  <c r="AD23" i="47"/>
  <c r="Z25" i="47"/>
  <c r="J23" i="47"/>
  <c r="V22" i="47"/>
  <c r="Y22" i="47"/>
  <c r="E23" i="47"/>
  <c r="G22" i="47"/>
  <c r="AC25" i="47"/>
  <c r="AK25" i="47"/>
  <c r="G24" i="47"/>
  <c r="C22" i="47"/>
  <c r="AC22" i="47"/>
  <c r="AE22" i="47"/>
  <c r="N24" i="47"/>
  <c r="AK24" i="47"/>
  <c r="AD22" i="47"/>
  <c r="P22" i="47"/>
  <c r="M22" i="47"/>
  <c r="L22" i="47"/>
  <c r="C23" i="47"/>
  <c r="AL22" i="47"/>
  <c r="AC24" i="47"/>
  <c r="O24" i="47"/>
  <c r="K25" i="47"/>
  <c r="S25" i="47"/>
  <c r="R23" i="47"/>
  <c r="AL23" i="47"/>
  <c r="AH22" i="47"/>
  <c r="AJ22" i="47"/>
  <c r="O22" i="47"/>
  <c r="X23" i="47"/>
  <c r="N23" i="47"/>
  <c r="H22" i="47"/>
  <c r="AF23" i="47"/>
  <c r="C25" i="47"/>
  <c r="U22" i="47"/>
  <c r="Q23" i="47"/>
  <c r="X22" i="47"/>
  <c r="AF22" i="47"/>
  <c r="I22" i="47"/>
  <c r="V23" i="47"/>
  <c r="H25" i="47"/>
  <c r="W23" i="47"/>
  <c r="AH23" i="47"/>
  <c r="N22" i="47"/>
  <c r="AG22" i="47"/>
  <c r="F22" i="47"/>
  <c r="G25" i="47"/>
  <c r="X24" i="47"/>
  <c r="X25" i="47"/>
  <c r="Y25" i="47"/>
  <c r="AF25" i="47"/>
  <c r="W24" i="47"/>
  <c r="S23" i="47"/>
  <c r="AI25" i="47"/>
  <c r="N25" i="47"/>
  <c r="AF24" i="47"/>
  <c r="E25" i="47"/>
  <c r="C24" i="47"/>
  <c r="V25" i="47"/>
  <c r="D25" i="47"/>
  <c r="D24" i="47"/>
  <c r="K23" i="47"/>
  <c r="J24" i="47"/>
  <c r="G23" i="47"/>
  <c r="Y24" i="47"/>
  <c r="AM24" i="47"/>
  <c r="AM23" i="47"/>
  <c r="AE25" i="47"/>
  <c r="AE23" i="47"/>
  <c r="AA23" i="47"/>
  <c r="U24" i="47"/>
  <c r="H24" i="47"/>
  <c r="AG24" i="47"/>
  <c r="AM25" i="47"/>
  <c r="E24" i="47"/>
  <c r="K22" i="47"/>
  <c r="AI22" i="47"/>
  <c r="M25" i="47"/>
  <c r="F25" i="47"/>
  <c r="F24" i="47"/>
  <c r="AD25" i="47"/>
  <c r="J25" i="47"/>
  <c r="T24" i="47"/>
  <c r="AE24" i="47"/>
  <c r="F23" i="47"/>
  <c r="M24" i="47"/>
  <c r="K24" i="47"/>
  <c r="AL25" i="47"/>
  <c r="AB23" i="47"/>
  <c r="AA24" i="47"/>
  <c r="E22" i="47"/>
  <c r="D22" i="47"/>
  <c r="AH25" i="47"/>
  <c r="R25" i="47"/>
  <c r="AD24" i="47"/>
  <c r="T23" i="47"/>
  <c r="M23" i="47"/>
  <c r="Q25" i="47"/>
  <c r="S24" i="47"/>
  <c r="I23" i="47"/>
  <c r="Z23" i="47"/>
  <c r="T25" i="47"/>
  <c r="L24" i="47"/>
  <c r="AA25" i="47"/>
  <c r="AJ25" i="47"/>
  <c r="AL24" i="47"/>
  <c r="P24" i="47"/>
  <c r="AJ24" i="47"/>
  <c r="Z24" i="47"/>
  <c r="P23" i="47"/>
  <c r="I25" i="47"/>
  <c r="H23" i="47"/>
  <c r="AI24" i="47"/>
  <c r="Z22" i="47"/>
  <c r="L25" i="47"/>
  <c r="AB22" i="47"/>
  <c r="R24" i="47"/>
  <c r="O25" i="47"/>
  <c r="AG25" i="47"/>
  <c r="W25" i="47"/>
  <c r="AI23" i="47"/>
  <c r="U23" i="47"/>
  <c r="AB24" i="47"/>
  <c r="AJ23" i="47"/>
  <c r="U25" i="47"/>
  <c r="I24" i="47"/>
  <c r="AH24" i="47"/>
  <c r="P25" i="47"/>
  <c r="L23" i="47"/>
  <c r="S22" i="47"/>
  <c r="T22" i="47"/>
  <c r="O23" i="47"/>
  <c r="AA22" i="47"/>
  <c r="D23" i="47"/>
  <c r="AB25" i="47"/>
  <c r="DF3" i="43"/>
  <c r="DH7" i="43" s="1"/>
  <c r="DB3" i="43"/>
  <c r="DG10" i="43" s="1"/>
  <c r="DI8" i="43"/>
  <c r="DJ9" i="43"/>
  <c r="DG6" i="43"/>
  <c r="DH11" i="43"/>
  <c r="DF9" i="43"/>
  <c r="BH2" i="43"/>
  <c r="AL2" i="43"/>
  <c r="AK2" i="43"/>
  <c r="AJ2" i="43"/>
  <c r="BX2" i="43"/>
  <c r="AI2" i="43"/>
  <c r="CY2" i="43"/>
  <c r="AH2" i="43"/>
  <c r="R2" i="43"/>
  <c r="AT2" i="43"/>
  <c r="AG2" i="43"/>
  <c r="CK2" i="43"/>
  <c r="AS6" i="43"/>
  <c r="BG6" i="43"/>
  <c r="AT6" i="43"/>
  <c r="AY6" i="43"/>
  <c r="BB6" i="43"/>
  <c r="BC6" i="43"/>
  <c r="Q8" i="43"/>
  <c r="BG8" i="43"/>
  <c r="BD6" i="43"/>
  <c r="AR7" i="43"/>
  <c r="BF7" i="43"/>
  <c r="BD9" i="43"/>
  <c r="AV9" i="43"/>
  <c r="AT9" i="43"/>
  <c r="BA9" i="43"/>
  <c r="AZ9" i="43"/>
  <c r="BB9" i="43"/>
  <c r="CT6" i="43"/>
  <c r="CL6" i="43"/>
  <c r="CZ3" i="43" s="1"/>
  <c r="CK6" i="43"/>
  <c r="CS6" i="43"/>
  <c r="DG3" i="43" s="1"/>
  <c r="CU6" i="43"/>
  <c r="DI3" i="43" s="1"/>
  <c r="AU9" i="43"/>
  <c r="BC9" i="43"/>
  <c r="AR6" i="43"/>
  <c r="AV4" i="43"/>
  <c r="BD4" i="43"/>
  <c r="AX6" i="43"/>
  <c r="AU6" i="43"/>
  <c r="DE3" i="43"/>
  <c r="P4" i="43"/>
  <c r="AS4" i="43"/>
  <c r="CT4" i="43"/>
  <c r="DH3" i="43" s="1"/>
  <c r="AV6" i="43"/>
  <c r="AS8" i="43"/>
  <c r="AX9" i="43"/>
  <c r="BF4" i="43"/>
  <c r="AW6" i="43"/>
  <c r="CM6" i="43"/>
  <c r="DA3" i="43" s="1"/>
  <c r="AY9" i="43"/>
  <c r="AW9" i="43"/>
  <c r="BD8" i="43"/>
  <c r="AW10" i="43"/>
  <c r="BB11" i="43"/>
  <c r="AY11" i="43"/>
  <c r="AW8" i="43"/>
  <c r="AX10" i="43"/>
  <c r="BC11" i="43"/>
  <c r="AZ11" i="43"/>
  <c r="AR18" i="43"/>
  <c r="BF18" i="43"/>
  <c r="CK5" i="43"/>
  <c r="CY3" i="43" s="1"/>
  <c r="P11" i="43"/>
  <c r="AR11" i="43"/>
  <c r="CP11" i="43"/>
  <c r="DD3" i="43" s="1"/>
  <c r="Q12" i="43"/>
  <c r="BB12" i="43"/>
  <c r="CO12" i="43"/>
  <c r="DC3" i="43" s="1"/>
  <c r="P13" i="43"/>
  <c r="BA13" i="43"/>
  <c r="AY13" i="43"/>
  <c r="AX16" i="43"/>
  <c r="AZ8" i="43"/>
  <c r="BB13" i="43"/>
  <c r="AY16" i="43"/>
  <c r="BG9" i="43"/>
  <c r="AW11" i="43"/>
  <c r="BG12" i="43"/>
  <c r="BF13" i="43"/>
  <c r="BB16" i="43"/>
  <c r="AS19" i="43"/>
  <c r="BG19" i="43"/>
  <c r="Q19" i="43"/>
  <c r="BA11" i="43"/>
  <c r="AX11" i="43"/>
  <c r="BB14" i="43"/>
  <c r="AZ14" i="43"/>
  <c r="AU16" i="43"/>
  <c r="BC16" i="43"/>
  <c r="P18" i="43"/>
  <c r="AS21" i="43"/>
  <c r="BG21" i="43"/>
  <c r="Q21" i="43"/>
  <c r="AS18" i="43"/>
  <c r="AW19" i="43"/>
  <c r="AW21" i="43"/>
  <c r="AV18" i="43"/>
  <c r="BD18" i="43"/>
  <c r="AX19" i="43"/>
  <c r="P20" i="43"/>
  <c r="AX21" i="43"/>
  <c r="P22" i="43"/>
  <c r="AY19" i="43"/>
  <c r="AY21" i="43"/>
  <c r="AS16" i="43"/>
  <c r="AR19" i="43"/>
  <c r="AR21" i="43"/>
  <c r="DC6" i="43" l="1"/>
  <c r="DB5" i="43"/>
  <c r="DJ13" i="43"/>
  <c r="DE8" i="43"/>
  <c r="DI12" i="43"/>
  <c r="DF5" i="43"/>
  <c r="DD7" i="43"/>
  <c r="DL1" i="43"/>
  <c r="DF12" i="43"/>
  <c r="DH14" i="43"/>
  <c r="DG13" i="43"/>
  <c r="DE11" i="43"/>
  <c r="CY5" i="43"/>
  <c r="DI15" i="43"/>
  <c r="DD10" i="43"/>
  <c r="DJ16" i="43"/>
  <c r="DC9" i="43"/>
  <c r="DA7" i="43"/>
  <c r="CZ6" i="43"/>
  <c r="DB8" i="43"/>
  <c r="DG5" i="43"/>
  <c r="DJ8" i="43"/>
  <c r="DI7" i="43"/>
  <c r="DH6" i="43"/>
  <c r="DG12" i="43"/>
  <c r="DI14" i="43"/>
  <c r="DH13" i="43"/>
  <c r="DF11" i="43"/>
  <c r="DJ15" i="43"/>
  <c r="DC8" i="43"/>
  <c r="DA6" i="43"/>
  <c r="DD9" i="43"/>
  <c r="DE10" i="43"/>
  <c r="DB7" i="43"/>
  <c r="CZ5" i="43"/>
  <c r="DD6" i="43"/>
  <c r="DE7" i="43"/>
  <c r="DC5" i="43"/>
  <c r="DJ12" i="43"/>
  <c r="DF8" i="43"/>
  <c r="DI11" i="43"/>
  <c r="DH10" i="43"/>
  <c r="DG9" i="43"/>
  <c r="DI6" i="43"/>
  <c r="DJ7" i="43"/>
  <c r="DH5" i="43"/>
  <c r="DE6" i="43"/>
  <c r="DH9" i="43"/>
  <c r="DG8" i="43"/>
  <c r="DJ11" i="43"/>
  <c r="DI10" i="43"/>
  <c r="DD5" i="43"/>
  <c r="DF7" i="43"/>
  <c r="DJ14" i="43"/>
  <c r="DI13" i="43"/>
  <c r="DG11" i="43"/>
  <c r="DD8" i="43"/>
  <c r="DF10" i="43"/>
  <c r="DB6" i="43"/>
  <c r="DE9" i="43"/>
  <c r="DH12" i="43"/>
  <c r="DC7" i="43"/>
  <c r="DA5" i="43"/>
  <c r="DJ6" i="43"/>
  <c r="DI5" i="43"/>
  <c r="CA2" i="43"/>
  <c r="DB2" i="43"/>
  <c r="U2" i="43"/>
  <c r="AW2" i="43"/>
  <c r="CN2" i="43"/>
  <c r="BK2" i="43"/>
  <c r="DC2" i="43"/>
  <c r="V2" i="43"/>
  <c r="AX2" i="43"/>
  <c r="CO2" i="43"/>
  <c r="BL2" i="43"/>
  <c r="CB2" i="43"/>
  <c r="BY2" i="43"/>
  <c r="CZ2" i="43"/>
  <c r="S2" i="43"/>
  <c r="AU2" i="43"/>
  <c r="CL2" i="43"/>
  <c r="BI2" i="43"/>
  <c r="AY2" i="43"/>
  <c r="CP2" i="43"/>
  <c r="BM2" i="43"/>
  <c r="CC2" i="43"/>
  <c r="DD2" i="43"/>
  <c r="W2" i="43"/>
  <c r="CQ2" i="43"/>
  <c r="BN2" i="43"/>
  <c r="CD2" i="43"/>
  <c r="DE2" i="43"/>
  <c r="X2" i="43"/>
  <c r="AZ2" i="43"/>
  <c r="BZ2" i="43"/>
  <c r="DA2" i="43"/>
  <c r="T2" i="43"/>
  <c r="AV2" i="43"/>
  <c r="CM2" i="43"/>
  <c r="BJ2" i="43"/>
  <c r="DI9" i="43"/>
  <c r="DG7" i="43"/>
  <c r="DH8" i="43"/>
  <c r="DJ10" i="43"/>
  <c r="DF6" i="43"/>
  <c r="DE5" i="43"/>
  <c r="CY90" i="43" l="1" a="1"/>
  <c r="CY57" i="43" a="1"/>
  <c r="CY78" i="43" a="1"/>
  <c r="CY48" i="43" a="1"/>
  <c r="CY33" i="43" a="1"/>
  <c r="CY40" i="43" a="1"/>
  <c r="CY27" i="43" a="1"/>
  <c r="CY18" i="43" a="1"/>
  <c r="CY22" i="43" a="1"/>
  <c r="CY67" i="43" a="1"/>
  <c r="CZ18" i="43" l="1"/>
  <c r="DA20" i="43"/>
  <c r="CY18" i="43"/>
  <c r="CZ20" i="43"/>
  <c r="CY20" i="43"/>
  <c r="DA19" i="43"/>
  <c r="DA18" i="43"/>
  <c r="CZ19" i="43"/>
  <c r="CY19" i="43"/>
  <c r="DC31" i="43"/>
  <c r="CZ30" i="43"/>
  <c r="DB28" i="43"/>
  <c r="CY27" i="43"/>
  <c r="CY31" i="43"/>
  <c r="CZ29" i="43"/>
  <c r="DA27" i="43"/>
  <c r="DC30" i="43"/>
  <c r="CY29" i="43"/>
  <c r="CZ27" i="43"/>
  <c r="DB30" i="43"/>
  <c r="DC28" i="43"/>
  <c r="DA30" i="43"/>
  <c r="DA28" i="43"/>
  <c r="CY30" i="43"/>
  <c r="CZ28" i="43"/>
  <c r="DB31" i="43"/>
  <c r="DC29" i="43"/>
  <c r="CY28" i="43"/>
  <c r="CZ31" i="43"/>
  <c r="DA29" i="43"/>
  <c r="DB27" i="43"/>
  <c r="DC27" i="43"/>
  <c r="DA31" i="43"/>
  <c r="DB29" i="43"/>
  <c r="DB46" i="43"/>
  <c r="DA45" i="43"/>
  <c r="CZ44" i="43"/>
  <c r="CY43" i="43"/>
  <c r="DE41" i="43"/>
  <c r="DD40" i="43"/>
  <c r="DA46" i="43"/>
  <c r="CZ45" i="43"/>
  <c r="CY44" i="43"/>
  <c r="DE42" i="43"/>
  <c r="DD41" i="43"/>
  <c r="DC40" i="43"/>
  <c r="CZ46" i="43"/>
  <c r="CY45" i="43"/>
  <c r="DE43" i="43"/>
  <c r="DD42" i="43"/>
  <c r="DC41" i="43"/>
  <c r="DB40" i="43"/>
  <c r="CY46" i="43"/>
  <c r="DE44" i="43"/>
  <c r="DD43" i="43"/>
  <c r="DC42" i="43"/>
  <c r="DB41" i="43"/>
  <c r="DA40" i="43"/>
  <c r="DE45" i="43"/>
  <c r="DD44" i="43"/>
  <c r="DC43" i="43"/>
  <c r="DB42" i="43"/>
  <c r="DA41" i="43"/>
  <c r="CZ40" i="43"/>
  <c r="DE46" i="43"/>
  <c r="DD45" i="43"/>
  <c r="DC44" i="43"/>
  <c r="DB43" i="43"/>
  <c r="DA42" i="43"/>
  <c r="CZ41" i="43"/>
  <c r="CY40" i="43"/>
  <c r="DD46" i="43"/>
  <c r="DC45" i="43"/>
  <c r="DB44" i="43"/>
  <c r="DA43" i="43"/>
  <c r="CZ42" i="43"/>
  <c r="CY41" i="43"/>
  <c r="DC46" i="43"/>
  <c r="DB45" i="43"/>
  <c r="DA44" i="43"/>
  <c r="CZ43" i="43"/>
  <c r="DE40" i="43"/>
  <c r="CY42" i="43"/>
  <c r="DC37" i="43"/>
  <c r="DA36" i="43"/>
  <c r="CY35" i="43"/>
  <c r="DC33" i="43"/>
  <c r="DD38" i="43"/>
  <c r="DB37" i="43"/>
  <c r="CZ36" i="43"/>
  <c r="DD34" i="43"/>
  <c r="DB33" i="43"/>
  <c r="DC38" i="43"/>
  <c r="DA37" i="43"/>
  <c r="CY36" i="43"/>
  <c r="DC34" i="43"/>
  <c r="DA33" i="43"/>
  <c r="DB38" i="43"/>
  <c r="CZ37" i="43"/>
  <c r="DD35" i="43"/>
  <c r="DB34" i="43"/>
  <c r="CZ33" i="43"/>
  <c r="DA38" i="43"/>
  <c r="CY37" i="43"/>
  <c r="DC35" i="43"/>
  <c r="DA34" i="43"/>
  <c r="CY33" i="43"/>
  <c r="CZ38" i="43"/>
  <c r="DD36" i="43"/>
  <c r="DB35" i="43"/>
  <c r="CZ34" i="43"/>
  <c r="CY38" i="43"/>
  <c r="DC36" i="43"/>
  <c r="DA35" i="43"/>
  <c r="CY34" i="43"/>
  <c r="DD37" i="43"/>
  <c r="DB36" i="43"/>
  <c r="CZ35" i="43"/>
  <c r="DD33" i="43"/>
  <c r="CZ55" i="43"/>
  <c r="CZ54" i="43"/>
  <c r="CZ53" i="43"/>
  <c r="CZ52" i="43"/>
  <c r="CZ51" i="43"/>
  <c r="CZ50" i="43"/>
  <c r="CZ49" i="43"/>
  <c r="CZ48" i="43"/>
  <c r="CY55" i="43"/>
  <c r="CY54" i="43"/>
  <c r="CY53" i="43"/>
  <c r="CY52" i="43"/>
  <c r="CY51" i="43"/>
  <c r="CY50" i="43"/>
  <c r="CY49" i="43"/>
  <c r="CY48" i="43"/>
  <c r="DF55" i="43"/>
  <c r="DF54" i="43"/>
  <c r="DF53" i="43"/>
  <c r="DF52" i="43"/>
  <c r="DF51" i="43"/>
  <c r="DF50" i="43"/>
  <c r="DF49" i="43"/>
  <c r="DF48" i="43"/>
  <c r="DE55" i="43"/>
  <c r="DE54" i="43"/>
  <c r="DE53" i="43"/>
  <c r="DE52" i="43"/>
  <c r="DE51" i="43"/>
  <c r="DE50" i="43"/>
  <c r="DE49" i="43"/>
  <c r="DE48" i="43"/>
  <c r="DD55" i="43"/>
  <c r="DD54" i="43"/>
  <c r="DD53" i="43"/>
  <c r="DD52" i="43"/>
  <c r="DD51" i="43"/>
  <c r="DD50" i="43"/>
  <c r="DD49" i="43"/>
  <c r="DD48" i="43"/>
  <c r="DC55" i="43"/>
  <c r="DC54" i="43"/>
  <c r="DC53" i="43"/>
  <c r="DC52" i="43"/>
  <c r="DC51" i="43"/>
  <c r="DC50" i="43"/>
  <c r="DC49" i="43"/>
  <c r="DC48" i="43"/>
  <c r="DB55" i="43"/>
  <c r="DB54" i="43"/>
  <c r="DB53" i="43"/>
  <c r="DB52" i="43"/>
  <c r="DB51" i="43"/>
  <c r="DB50" i="43"/>
  <c r="DB49" i="43"/>
  <c r="DB48" i="43"/>
  <c r="DA55" i="43"/>
  <c r="DA54" i="43"/>
  <c r="DA53" i="43"/>
  <c r="DA52" i="43"/>
  <c r="DA51" i="43"/>
  <c r="DA50" i="43"/>
  <c r="DA48" i="43"/>
  <c r="DA49" i="43"/>
  <c r="DB88" i="43"/>
  <c r="DE87" i="43"/>
  <c r="DH86" i="43"/>
  <c r="CZ86" i="43"/>
  <c r="DC85" i="43"/>
  <c r="DF84" i="43"/>
  <c r="DI83" i="43"/>
  <c r="DA83" i="43"/>
  <c r="DD82" i="43"/>
  <c r="DG81" i="43"/>
  <c r="CY81" i="43"/>
  <c r="DB80" i="43"/>
  <c r="DE79" i="43"/>
  <c r="DH78" i="43"/>
  <c r="CZ78" i="43"/>
  <c r="DI88" i="43"/>
  <c r="DA88" i="43"/>
  <c r="DD87" i="43"/>
  <c r="DG86" i="43"/>
  <c r="CY86" i="43"/>
  <c r="DB85" i="43"/>
  <c r="DE84" i="43"/>
  <c r="DH83" i="43"/>
  <c r="CZ83" i="43"/>
  <c r="DC82" i="43"/>
  <c r="DF81" i="43"/>
  <c r="DI80" i="43"/>
  <c r="DA80" i="43"/>
  <c r="DD79" i="43"/>
  <c r="DG78" i="43"/>
  <c r="CY78" i="43"/>
  <c r="DH88" i="43"/>
  <c r="CZ88" i="43"/>
  <c r="DC87" i="43"/>
  <c r="DF86" i="43"/>
  <c r="DI85" i="43"/>
  <c r="DA85" i="43"/>
  <c r="DD84" i="43"/>
  <c r="DG83" i="43"/>
  <c r="CY83" i="43"/>
  <c r="DB82" i="43"/>
  <c r="DE81" i="43"/>
  <c r="DH80" i="43"/>
  <c r="CZ80" i="43"/>
  <c r="DC79" i="43"/>
  <c r="DF78" i="43"/>
  <c r="DG88" i="43"/>
  <c r="CY88" i="43"/>
  <c r="DB87" i="43"/>
  <c r="DE86" i="43"/>
  <c r="DH85" i="43"/>
  <c r="CZ85" i="43"/>
  <c r="DC84" i="43"/>
  <c r="DF83" i="43"/>
  <c r="DI82" i="43"/>
  <c r="DA82" i="43"/>
  <c r="DD81" i="43"/>
  <c r="DG80" i="43"/>
  <c r="CY80" i="43"/>
  <c r="DB79" i="43"/>
  <c r="DE78" i="43"/>
  <c r="DF88" i="43"/>
  <c r="DI87" i="43"/>
  <c r="DA87" i="43"/>
  <c r="DD86" i="43"/>
  <c r="DG85" i="43"/>
  <c r="CY85" i="43"/>
  <c r="DB84" i="43"/>
  <c r="DE83" i="43"/>
  <c r="DH82" i="43"/>
  <c r="CZ82" i="43"/>
  <c r="DC81" i="43"/>
  <c r="DF80" i="43"/>
  <c r="DI79" i="43"/>
  <c r="DA79" i="43"/>
  <c r="DD78" i="43"/>
  <c r="DE88" i="43"/>
  <c r="DH87" i="43"/>
  <c r="CZ87" i="43"/>
  <c r="DC86" i="43"/>
  <c r="DF85" i="43"/>
  <c r="DI84" i="43"/>
  <c r="DA84" i="43"/>
  <c r="DD83" i="43"/>
  <c r="DG82" i="43"/>
  <c r="CY82" i="43"/>
  <c r="DB81" i="43"/>
  <c r="DE80" i="43"/>
  <c r="DH79" i="43"/>
  <c r="CZ79" i="43"/>
  <c r="DC78" i="43"/>
  <c r="DD88" i="43"/>
  <c r="DG87" i="43"/>
  <c r="CY87" i="43"/>
  <c r="DB86" i="43"/>
  <c r="DE85" i="43"/>
  <c r="DH84" i="43"/>
  <c r="CZ84" i="43"/>
  <c r="DC83" i="43"/>
  <c r="DF82" i="43"/>
  <c r="DI81" i="43"/>
  <c r="DA81" i="43"/>
  <c r="DD80" i="43"/>
  <c r="DG79" i="43"/>
  <c r="CY79" i="43"/>
  <c r="DB78" i="43"/>
  <c r="CY84" i="43"/>
  <c r="DA78" i="43"/>
  <c r="DB83" i="43"/>
  <c r="DC88" i="43"/>
  <c r="DE82" i="43"/>
  <c r="DF87" i="43"/>
  <c r="DH81" i="43"/>
  <c r="DI86" i="43"/>
  <c r="CZ81" i="43"/>
  <c r="DA86" i="43"/>
  <c r="DC80" i="43"/>
  <c r="DG84" i="43"/>
  <c r="DI78" i="43"/>
  <c r="DD85" i="43"/>
  <c r="DF79" i="43"/>
  <c r="DC76" i="43"/>
  <c r="DE75" i="43"/>
  <c r="DG74" i="43"/>
  <c r="CY74" i="43"/>
  <c r="DA73" i="43"/>
  <c r="DC72" i="43"/>
  <c r="DE71" i="43"/>
  <c r="DG70" i="43"/>
  <c r="CY70" i="43"/>
  <c r="DA69" i="43"/>
  <c r="DC68" i="43"/>
  <c r="DE67" i="43"/>
  <c r="DB76" i="43"/>
  <c r="DD75" i="43"/>
  <c r="DF74" i="43"/>
  <c r="DH73" i="43"/>
  <c r="CZ73" i="43"/>
  <c r="DB72" i="43"/>
  <c r="DD71" i="43"/>
  <c r="DF70" i="43"/>
  <c r="DH69" i="43"/>
  <c r="CZ69" i="43"/>
  <c r="DB68" i="43"/>
  <c r="DD67" i="43"/>
  <c r="DA76" i="43"/>
  <c r="DC75" i="43"/>
  <c r="DE74" i="43"/>
  <c r="DG73" i="43"/>
  <c r="CY73" i="43"/>
  <c r="DA72" i="43"/>
  <c r="DC71" i="43"/>
  <c r="DE70" i="43"/>
  <c r="DG69" i="43"/>
  <c r="CY69" i="43"/>
  <c r="DA68" i="43"/>
  <c r="DC67" i="43"/>
  <c r="DH76" i="43"/>
  <c r="CZ76" i="43"/>
  <c r="DB75" i="43"/>
  <c r="DD74" i="43"/>
  <c r="DF73" i="43"/>
  <c r="DH72" i="43"/>
  <c r="CZ72" i="43"/>
  <c r="DB71" i="43"/>
  <c r="DD70" i="43"/>
  <c r="DF69" i="43"/>
  <c r="DH68" i="43"/>
  <c r="CZ68" i="43"/>
  <c r="DB67" i="43"/>
  <c r="DG76" i="43"/>
  <c r="CY76" i="43"/>
  <c r="DA75" i="43"/>
  <c r="DC74" i="43"/>
  <c r="DE73" i="43"/>
  <c r="DG72" i="43"/>
  <c r="CY72" i="43"/>
  <c r="DA71" i="43"/>
  <c r="DC70" i="43"/>
  <c r="DE69" i="43"/>
  <c r="DG68" i="43"/>
  <c r="CY68" i="43"/>
  <c r="DA67" i="43"/>
  <c r="DF76" i="43"/>
  <c r="DH75" i="43"/>
  <c r="CZ75" i="43"/>
  <c r="DB74" i="43"/>
  <c r="DD73" i="43"/>
  <c r="DF72" i="43"/>
  <c r="DH71" i="43"/>
  <c r="CZ71" i="43"/>
  <c r="DB70" i="43"/>
  <c r="DD69" i="43"/>
  <c r="DF68" i="43"/>
  <c r="DH67" i="43"/>
  <c r="CZ67" i="43"/>
  <c r="DE76" i="43"/>
  <c r="DG75" i="43"/>
  <c r="CY75" i="43"/>
  <c r="DA74" i="43"/>
  <c r="DC73" i="43"/>
  <c r="DE72" i="43"/>
  <c r="DG71" i="43"/>
  <c r="CY71" i="43"/>
  <c r="DA70" i="43"/>
  <c r="DC69" i="43"/>
  <c r="DE68" i="43"/>
  <c r="DG67" i="43"/>
  <c r="CY67" i="43"/>
  <c r="DH70" i="43"/>
  <c r="DD76" i="43"/>
  <c r="CZ70" i="43"/>
  <c r="DF75" i="43"/>
  <c r="DB69" i="43"/>
  <c r="DH74" i="43"/>
  <c r="DD68" i="43"/>
  <c r="CZ74" i="43"/>
  <c r="DF67" i="43"/>
  <c r="DB73" i="43"/>
  <c r="DF71" i="43"/>
  <c r="DD72" i="43"/>
  <c r="DG65" i="43"/>
  <c r="CY65" i="43"/>
  <c r="CZ64" i="43"/>
  <c r="DA63" i="43"/>
  <c r="DB62" i="43"/>
  <c r="DC61" i="43"/>
  <c r="DD60" i="43"/>
  <c r="DE59" i="43"/>
  <c r="DF58" i="43"/>
  <c r="DG57" i="43"/>
  <c r="CY57" i="43"/>
  <c r="DF65" i="43"/>
  <c r="DG64" i="43"/>
  <c r="CY64" i="43"/>
  <c r="CZ63" i="43"/>
  <c r="DA62" i="43"/>
  <c r="DB61" i="43"/>
  <c r="DC60" i="43"/>
  <c r="DD59" i="43"/>
  <c r="DE58" i="43"/>
  <c r="DF57" i="43"/>
  <c r="DE65" i="43"/>
  <c r="DF64" i="43"/>
  <c r="DG63" i="43"/>
  <c r="CY63" i="43"/>
  <c r="CZ62" i="43"/>
  <c r="DA61" i="43"/>
  <c r="DB60" i="43"/>
  <c r="DC59" i="43"/>
  <c r="DD58" i="43"/>
  <c r="DE57" i="43"/>
  <c r="DD65" i="43"/>
  <c r="DE64" i="43"/>
  <c r="DF63" i="43"/>
  <c r="DG62" i="43"/>
  <c r="CY62" i="43"/>
  <c r="CZ61" i="43"/>
  <c r="DA60" i="43"/>
  <c r="DB59" i="43"/>
  <c r="DC58" i="43"/>
  <c r="DD57" i="43"/>
  <c r="DC65" i="43"/>
  <c r="DD64" i="43"/>
  <c r="DE63" i="43"/>
  <c r="DF62" i="43"/>
  <c r="DG61" i="43"/>
  <c r="CY61" i="43"/>
  <c r="CZ60" i="43"/>
  <c r="DA59" i="43"/>
  <c r="DB58" i="43"/>
  <c r="DC57" i="43"/>
  <c r="DB65" i="43"/>
  <c r="DC64" i="43"/>
  <c r="DD63" i="43"/>
  <c r="DE62" i="43"/>
  <c r="DF61" i="43"/>
  <c r="DG60" i="43"/>
  <c r="CY60" i="43"/>
  <c r="CZ59" i="43"/>
  <c r="DA58" i="43"/>
  <c r="DB57" i="43"/>
  <c r="DA65" i="43"/>
  <c r="DB64" i="43"/>
  <c r="DC63" i="43"/>
  <c r="DD62" i="43"/>
  <c r="DE61" i="43"/>
  <c r="DF60" i="43"/>
  <c r="DG59" i="43"/>
  <c r="CY59" i="43"/>
  <c r="CZ58" i="43"/>
  <c r="DA57" i="43"/>
  <c r="DB63" i="43"/>
  <c r="DC62" i="43"/>
  <c r="DD61" i="43"/>
  <c r="DE60" i="43"/>
  <c r="DF59" i="43"/>
  <c r="DG58" i="43"/>
  <c r="DA64" i="43"/>
  <c r="CZ57" i="43"/>
  <c r="CZ65" i="43"/>
  <c r="CY58" i="43"/>
  <c r="DA25" i="43"/>
  <c r="DA23" i="43"/>
  <c r="CY25" i="43"/>
  <c r="DB22" i="43"/>
  <c r="DB24" i="43"/>
  <c r="DA22" i="43"/>
  <c r="DA24" i="43"/>
  <c r="CZ22" i="43"/>
  <c r="CZ24" i="43"/>
  <c r="CY22" i="43"/>
  <c r="CY24" i="43"/>
  <c r="DB23" i="43"/>
  <c r="CZ25" i="43"/>
  <c r="CY23" i="43"/>
  <c r="DB25" i="43"/>
  <c r="CZ23" i="43"/>
  <c r="DJ101" i="43"/>
  <c r="DB101" i="43"/>
  <c r="DF100" i="43"/>
  <c r="DJ99" i="43"/>
  <c r="DB99" i="43"/>
  <c r="DF98" i="43"/>
  <c r="DJ97" i="43"/>
  <c r="DB97" i="43"/>
  <c r="DF96" i="43"/>
  <c r="DJ95" i="43"/>
  <c r="DB95" i="43"/>
  <c r="DF94" i="43"/>
  <c r="DJ93" i="43"/>
  <c r="DB93" i="43"/>
  <c r="DF92" i="43"/>
  <c r="DJ91" i="43"/>
  <c r="DB91" i="43"/>
  <c r="DF90" i="43"/>
  <c r="DI101" i="43"/>
  <c r="DA101" i="43"/>
  <c r="DE100" i="43"/>
  <c r="DI99" i="43"/>
  <c r="DA99" i="43"/>
  <c r="DE98" i="43"/>
  <c r="DI97" i="43"/>
  <c r="DA97" i="43"/>
  <c r="DE96" i="43"/>
  <c r="DI95" i="43"/>
  <c r="DA95" i="43"/>
  <c r="DE94" i="43"/>
  <c r="DI93" i="43"/>
  <c r="DA93" i="43"/>
  <c r="DE92" i="43"/>
  <c r="DI91" i="43"/>
  <c r="DA91" i="43"/>
  <c r="DE90" i="43"/>
  <c r="DH101" i="43"/>
  <c r="CZ101" i="43"/>
  <c r="DD100" i="43"/>
  <c r="DH99" i="43"/>
  <c r="CZ99" i="43"/>
  <c r="DD98" i="43"/>
  <c r="DH97" i="43"/>
  <c r="CZ97" i="43"/>
  <c r="DD96" i="43"/>
  <c r="DH95" i="43"/>
  <c r="CZ95" i="43"/>
  <c r="DD94" i="43"/>
  <c r="DH93" i="43"/>
  <c r="CZ93" i="43"/>
  <c r="DD92" i="43"/>
  <c r="DH91" i="43"/>
  <c r="CZ91" i="43"/>
  <c r="DD90" i="43"/>
  <c r="DG101" i="43"/>
  <c r="CY101" i="43"/>
  <c r="DC100" i="43"/>
  <c r="DG99" i="43"/>
  <c r="CY99" i="43"/>
  <c r="DC98" i="43"/>
  <c r="DG97" i="43"/>
  <c r="CY97" i="43"/>
  <c r="DC96" i="43"/>
  <c r="DG95" i="43"/>
  <c r="CY95" i="43"/>
  <c r="DC94" i="43"/>
  <c r="DG93" i="43"/>
  <c r="CY93" i="43"/>
  <c r="DC92" i="43"/>
  <c r="DG91" i="43"/>
  <c r="CY91" i="43"/>
  <c r="DC90" i="43"/>
  <c r="DF101" i="43"/>
  <c r="DJ100" i="43"/>
  <c r="DB100" i="43"/>
  <c r="DF99" i="43"/>
  <c r="DJ98" i="43"/>
  <c r="DB98" i="43"/>
  <c r="DF97" i="43"/>
  <c r="DJ96" i="43"/>
  <c r="DB96" i="43"/>
  <c r="DF95" i="43"/>
  <c r="DJ94" i="43"/>
  <c r="DB94" i="43"/>
  <c r="DF93" i="43"/>
  <c r="DJ92" i="43"/>
  <c r="DB92" i="43"/>
  <c r="DF91" i="43"/>
  <c r="DJ90" i="43"/>
  <c r="DB90" i="43"/>
  <c r="DE101" i="43"/>
  <c r="DI100" i="43"/>
  <c r="DA100" i="43"/>
  <c r="DE99" i="43"/>
  <c r="DI98" i="43"/>
  <c r="DA98" i="43"/>
  <c r="DE97" i="43"/>
  <c r="DI96" i="43"/>
  <c r="DA96" i="43"/>
  <c r="DE95" i="43"/>
  <c r="DI94" i="43"/>
  <c r="DA94" i="43"/>
  <c r="DE93" i="43"/>
  <c r="DI92" i="43"/>
  <c r="DA92" i="43"/>
  <c r="DE91" i="43"/>
  <c r="DI90" i="43"/>
  <c r="DA90" i="43"/>
  <c r="DD101" i="43"/>
  <c r="DH100" i="43"/>
  <c r="CZ100" i="43"/>
  <c r="DD99" i="43"/>
  <c r="DH98" i="43"/>
  <c r="CZ98" i="43"/>
  <c r="DD97" i="43"/>
  <c r="DH96" i="43"/>
  <c r="CZ96" i="43"/>
  <c r="DD95" i="43"/>
  <c r="DH94" i="43"/>
  <c r="CZ94" i="43"/>
  <c r="DD93" i="43"/>
  <c r="DH92" i="43"/>
  <c r="CZ92" i="43"/>
  <c r="DD91" i="43"/>
  <c r="DH90" i="43"/>
  <c r="CZ90" i="43"/>
  <c r="DC101" i="43"/>
  <c r="CY96" i="43"/>
  <c r="DG90" i="43"/>
  <c r="DG100" i="43"/>
  <c r="DC95" i="43"/>
  <c r="CY90" i="43"/>
  <c r="CY100" i="43"/>
  <c r="DG94" i="43"/>
  <c r="DC99" i="43"/>
  <c r="CY94" i="43"/>
  <c r="DG98" i="43"/>
  <c r="DC93" i="43"/>
  <c r="CY98" i="43"/>
  <c r="DG92" i="43"/>
  <c r="DG96" i="43"/>
  <c r="DC91" i="43"/>
  <c r="DC97" i="43"/>
  <c r="CY92" i="43"/>
  <c r="BH21" i="43" l="1" a="1"/>
  <c r="BH7" i="43" a="1"/>
  <c r="BH5" i="43" a="1"/>
  <c r="BH11" i="43" a="1"/>
  <c r="BH19" i="43" a="1"/>
  <c r="BH6" i="43" a="1"/>
  <c r="BH4" i="43" a="1"/>
  <c r="BH18" i="43" a="1"/>
  <c r="BH22" i="43" a="1"/>
  <c r="BH14" i="43" a="1"/>
  <c r="BH3" i="43" a="1"/>
  <c r="BH20" i="43" a="1"/>
  <c r="BH8" i="43" a="1"/>
  <c r="BH9" i="43" a="1"/>
  <c r="BH17" i="43" a="1"/>
  <c r="BH10" i="43" a="1"/>
  <c r="BH15" i="43" a="1"/>
  <c r="BH16" i="43" a="1"/>
  <c r="BH12" i="43" a="1"/>
  <c r="BH13" i="43" a="1"/>
  <c r="BL10" i="43" l="1"/>
  <c r="BK10" i="43"/>
  <c r="BQ10" i="43"/>
  <c r="BI10" i="43"/>
  <c r="BP10" i="43"/>
  <c r="BH10" i="43"/>
  <c r="BO10" i="43"/>
  <c r="BN10" i="43"/>
  <c r="X10" i="43" s="1"/>
  <c r="BM10" i="43"/>
  <c r="BR10" i="43"/>
  <c r="BJ10" i="43"/>
  <c r="BP18" i="43"/>
  <c r="BH18" i="43"/>
  <c r="BO18" i="43"/>
  <c r="BN18" i="43"/>
  <c r="BM18" i="43"/>
  <c r="W18" i="43" s="1"/>
  <c r="BL18" i="43"/>
  <c r="BQ18" i="43"/>
  <c r="BI18" i="43"/>
  <c r="BK18" i="43"/>
  <c r="BJ18" i="43"/>
  <c r="BR18" i="43"/>
  <c r="BL17" i="43"/>
  <c r="BK17" i="43"/>
  <c r="BR17" i="43"/>
  <c r="BJ17" i="43"/>
  <c r="BP17" i="43"/>
  <c r="BH17" i="43"/>
  <c r="BM17" i="43"/>
  <c r="BQ17" i="43"/>
  <c r="BO17" i="43"/>
  <c r="BN17" i="43"/>
  <c r="X17" i="43" s="1"/>
  <c r="BI17" i="43"/>
  <c r="BL4" i="43"/>
  <c r="BP4" i="43"/>
  <c r="BH4" i="43"/>
  <c r="BO4" i="43"/>
  <c r="BN4" i="43"/>
  <c r="BM4" i="43"/>
  <c r="BK4" i="43"/>
  <c r="U4" i="43" s="1"/>
  <c r="BJ4" i="43"/>
  <c r="BI4" i="43"/>
  <c r="BR4" i="43"/>
  <c r="BQ4" i="43"/>
  <c r="BO9" i="43"/>
  <c r="BN9" i="43"/>
  <c r="BL9" i="43"/>
  <c r="BK9" i="43"/>
  <c r="U9" i="43" s="1"/>
  <c r="BR9" i="43"/>
  <c r="BJ9" i="43"/>
  <c r="BQ9" i="43"/>
  <c r="BI9" i="43"/>
  <c r="BP9" i="43"/>
  <c r="BH9" i="43"/>
  <c r="BM9" i="43"/>
  <c r="BR6" i="43"/>
  <c r="BJ6" i="43"/>
  <c r="BQ6" i="43"/>
  <c r="BI6" i="43"/>
  <c r="BO6" i="43"/>
  <c r="BN6" i="43"/>
  <c r="BM6" i="43"/>
  <c r="BL6" i="43"/>
  <c r="BK6" i="43"/>
  <c r="U6" i="43" s="1"/>
  <c r="BH6" i="43"/>
  <c r="BP6" i="43"/>
  <c r="BK8" i="43"/>
  <c r="BR8" i="43"/>
  <c r="BJ8" i="43"/>
  <c r="BP8" i="43"/>
  <c r="BH8" i="43"/>
  <c r="BO8" i="43"/>
  <c r="Y8" i="43" s="1"/>
  <c r="BN8" i="43"/>
  <c r="BM8" i="43"/>
  <c r="BL8" i="43"/>
  <c r="BQ8" i="43"/>
  <c r="BI8" i="43"/>
  <c r="BR19" i="43"/>
  <c r="BJ19" i="43"/>
  <c r="BQ19" i="43"/>
  <c r="BI19" i="43"/>
  <c r="BP19" i="43"/>
  <c r="BH19" i="43"/>
  <c r="BO19" i="43"/>
  <c r="BN19" i="43"/>
  <c r="BM19" i="43"/>
  <c r="BK19" i="43"/>
  <c r="BL19" i="43"/>
  <c r="V19" i="43" s="1"/>
  <c r="BR13" i="43"/>
  <c r="BJ13" i="43"/>
  <c r="BQ13" i="43"/>
  <c r="BI13" i="43"/>
  <c r="BP13" i="43"/>
  <c r="BH13" i="43"/>
  <c r="BN13" i="43"/>
  <c r="BM13" i="43"/>
  <c r="W13" i="43" s="1"/>
  <c r="BL13" i="43"/>
  <c r="BK13" i="43"/>
  <c r="BO13" i="43"/>
  <c r="BN20" i="43"/>
  <c r="BM20" i="43"/>
  <c r="BL20" i="43"/>
  <c r="BK20" i="43"/>
  <c r="BR20" i="43"/>
  <c r="BJ20" i="43"/>
  <c r="BQ20" i="43"/>
  <c r="BI20" i="43"/>
  <c r="BO20" i="43"/>
  <c r="BP20" i="43"/>
  <c r="BH20" i="43"/>
  <c r="BK11" i="43"/>
  <c r="BR11" i="43"/>
  <c r="BJ11" i="43"/>
  <c r="BQ11" i="43"/>
  <c r="BI11" i="43"/>
  <c r="BL11" i="43"/>
  <c r="BH11" i="43"/>
  <c r="BP11" i="43"/>
  <c r="BO11" i="43"/>
  <c r="BN11" i="43"/>
  <c r="X11" i="43" s="1"/>
  <c r="BM11" i="43"/>
  <c r="BR12" i="43"/>
  <c r="BJ12" i="43"/>
  <c r="BQ12" i="43"/>
  <c r="BI12" i="43"/>
  <c r="BP12" i="43"/>
  <c r="BH12" i="43"/>
  <c r="BO12" i="43"/>
  <c r="Y12" i="43" s="1"/>
  <c r="BN12" i="43"/>
  <c r="BM12" i="43"/>
  <c r="BL12" i="43"/>
  <c r="BK12" i="43"/>
  <c r="BK3" i="43"/>
  <c r="BO3" i="43"/>
  <c r="BN3" i="43"/>
  <c r="BM3" i="43"/>
  <c r="W3" i="43" s="1"/>
  <c r="BL3" i="43"/>
  <c r="BJ3" i="43"/>
  <c r="BR3" i="43"/>
  <c r="BI3" i="43"/>
  <c r="BQ3" i="43"/>
  <c r="BH3" i="43"/>
  <c r="BP3" i="43"/>
  <c r="BM5" i="43"/>
  <c r="BL5" i="43"/>
  <c r="BQ5" i="43"/>
  <c r="BI5" i="43"/>
  <c r="BO5" i="43"/>
  <c r="BN5" i="43"/>
  <c r="BK5" i="43"/>
  <c r="BJ5" i="43"/>
  <c r="BH5" i="43"/>
  <c r="BR5" i="43"/>
  <c r="BP5" i="43"/>
  <c r="BK16" i="43"/>
  <c r="BR16" i="43"/>
  <c r="BJ16" i="43"/>
  <c r="BQ16" i="43"/>
  <c r="BI16" i="43"/>
  <c r="BL16" i="43"/>
  <c r="V16" i="43" s="1"/>
  <c r="BO16" i="43"/>
  <c r="BN16" i="43"/>
  <c r="BM16" i="43"/>
  <c r="BH16" i="43"/>
  <c r="BP16" i="43"/>
  <c r="BL14" i="43"/>
  <c r="BK14" i="43"/>
  <c r="BR14" i="43"/>
  <c r="BJ14" i="43"/>
  <c r="BM14" i="43"/>
  <c r="BO14" i="43"/>
  <c r="BN14" i="43"/>
  <c r="BH14" i="43"/>
  <c r="BQ14" i="43"/>
  <c r="BP14" i="43"/>
  <c r="BI14" i="43"/>
  <c r="BP7" i="43"/>
  <c r="BH7" i="43"/>
  <c r="BO7" i="43"/>
  <c r="BM7" i="43"/>
  <c r="BL7" i="43"/>
  <c r="BI7" i="43"/>
  <c r="BR7" i="43"/>
  <c r="BQ7" i="43"/>
  <c r="AA7" i="43" s="1"/>
  <c r="BN7" i="43"/>
  <c r="BK7" i="43"/>
  <c r="BJ7" i="43"/>
  <c r="BM15" i="43"/>
  <c r="BL15" i="43"/>
  <c r="BK15" i="43"/>
  <c r="BN15" i="43"/>
  <c r="BR15" i="43"/>
  <c r="AB15" i="43" s="1"/>
  <c r="BP15" i="43"/>
  <c r="BO15" i="43"/>
  <c r="BJ15" i="43"/>
  <c r="BI15" i="43"/>
  <c r="BH15" i="43"/>
  <c r="BQ15" i="43"/>
  <c r="BR22" i="43"/>
  <c r="BN22" i="43"/>
  <c r="BM22" i="43"/>
  <c r="BL22" i="43"/>
  <c r="BK22" i="43"/>
  <c r="BJ22" i="43"/>
  <c r="BQ22" i="43"/>
  <c r="BI22" i="43"/>
  <c r="BO22" i="43"/>
  <c r="BP22" i="43"/>
  <c r="BH22" i="43"/>
  <c r="BR21" i="43"/>
  <c r="BJ21" i="43"/>
  <c r="BQ21" i="43"/>
  <c r="BI21" i="43"/>
  <c r="BP21" i="43"/>
  <c r="BH21" i="43"/>
  <c r="BO21" i="43"/>
  <c r="BN21" i="43"/>
  <c r="BM21" i="43"/>
  <c r="BK21" i="43"/>
  <c r="BL21" i="43"/>
  <c r="R5" i="43" l="1"/>
  <c r="S14" i="43"/>
  <c r="X18" i="43"/>
  <c r="W9" i="43"/>
  <c r="Y10" i="43"/>
  <c r="X22" i="43"/>
  <c r="AB14" i="43"/>
  <c r="W5" i="43"/>
  <c r="AB11" i="43"/>
  <c r="AB6" i="43"/>
  <c r="U17" i="43"/>
  <c r="R21" i="43"/>
  <c r="X15" i="43"/>
  <c r="AB7" i="43"/>
  <c r="Z14" i="43"/>
  <c r="U14" i="43"/>
  <c r="S16" i="43"/>
  <c r="T5" i="43"/>
  <c r="Z3" i="43"/>
  <c r="X3" i="43"/>
  <c r="R12" i="43"/>
  <c r="Y11" i="43"/>
  <c r="U11" i="43"/>
  <c r="U20" i="43"/>
  <c r="X13" i="43"/>
  <c r="U19" i="43"/>
  <c r="T19" i="43"/>
  <c r="R8" i="43"/>
  <c r="V6" i="43"/>
  <c r="V9" i="43"/>
  <c r="W4" i="43"/>
  <c r="V17" i="43"/>
  <c r="S22" i="43"/>
  <c r="AA15" i="43"/>
  <c r="U15" i="43"/>
  <c r="S7" i="43"/>
  <c r="AA14" i="43"/>
  <c r="V14" i="43"/>
  <c r="U5" i="43"/>
  <c r="R3" i="43"/>
  <c r="Y3" i="43"/>
  <c r="Z12" i="43"/>
  <c r="Z11" i="43"/>
  <c r="R20" i="43"/>
  <c r="V20" i="43"/>
  <c r="R13" i="43"/>
  <c r="W19" i="43"/>
  <c r="Z8" i="43"/>
  <c r="W6" i="43"/>
  <c r="R9" i="43"/>
  <c r="X9" i="43"/>
  <c r="X4" i="43"/>
  <c r="R10" i="43"/>
  <c r="S21" i="43"/>
  <c r="R15" i="43"/>
  <c r="V15" i="43"/>
  <c r="V7" i="43"/>
  <c r="R14" i="43"/>
  <c r="T16" i="43"/>
  <c r="X5" i="43"/>
  <c r="AA3" i="43"/>
  <c r="U3" i="43"/>
  <c r="S12" i="43"/>
  <c r="R11" i="43"/>
  <c r="W20" i="43"/>
  <c r="Z13" i="43"/>
  <c r="X19" i="43"/>
  <c r="S8" i="43"/>
  <c r="T8" i="43"/>
  <c r="X6" i="43"/>
  <c r="Z9" i="43"/>
  <c r="Y9" i="43"/>
  <c r="Y4" i="43"/>
  <c r="W17" i="43"/>
  <c r="T18" i="43"/>
  <c r="R18" i="43"/>
  <c r="Z10" i="43"/>
  <c r="V21" i="43"/>
  <c r="T22" i="43"/>
  <c r="S15" i="43"/>
  <c r="W15" i="43"/>
  <c r="W7" i="43"/>
  <c r="X14" i="43"/>
  <c r="R16" i="43"/>
  <c r="Y5" i="43"/>
  <c r="S3" i="43"/>
  <c r="U12" i="43"/>
  <c r="AA12" i="43"/>
  <c r="V11" i="43"/>
  <c r="X20" i="43"/>
  <c r="S13" i="43"/>
  <c r="AA8" i="43"/>
  <c r="AB8" i="43"/>
  <c r="Y6" i="43"/>
  <c r="S9" i="43"/>
  <c r="AA4" i="43"/>
  <c r="R4" i="43"/>
  <c r="R17" i="43"/>
  <c r="U18" i="43"/>
  <c r="S10" i="43"/>
  <c r="U21" i="43"/>
  <c r="T21" i="43"/>
  <c r="U22" i="43"/>
  <c r="T15" i="43"/>
  <c r="T7" i="43"/>
  <c r="Y7" i="43"/>
  <c r="Y14" i="43"/>
  <c r="W16" i="43"/>
  <c r="U16" i="43"/>
  <c r="S5" i="43"/>
  <c r="AB3" i="43"/>
  <c r="V12" i="43"/>
  <c r="T12" i="43"/>
  <c r="S11" i="43"/>
  <c r="S20" i="43"/>
  <c r="Y13" i="43"/>
  <c r="AA13" i="43"/>
  <c r="R19" i="43"/>
  <c r="V8" i="43"/>
  <c r="U8" i="43"/>
  <c r="S6" i="43"/>
  <c r="AA9" i="43"/>
  <c r="AB4" i="43"/>
  <c r="Z4" i="43"/>
  <c r="S18" i="43"/>
  <c r="T10" i="43"/>
  <c r="AA10" i="43"/>
  <c r="W21" i="43"/>
  <c r="V22" i="43"/>
  <c r="Y15" i="43"/>
  <c r="U7" i="43"/>
  <c r="R7" i="43"/>
  <c r="W14" i="43"/>
  <c r="X16" i="43"/>
  <c r="Z5" i="43"/>
  <c r="AA5" i="43"/>
  <c r="T3" i="43"/>
  <c r="W12" i="43"/>
  <c r="AB12" i="43"/>
  <c r="AA11" i="43"/>
  <c r="U13" i="43"/>
  <c r="T13" i="43"/>
  <c r="W8" i="43"/>
  <c r="Z6" i="43"/>
  <c r="AA6" i="43"/>
  <c r="T9" i="43"/>
  <c r="S4" i="43"/>
  <c r="V4" i="43"/>
  <c r="T17" i="43"/>
  <c r="AB10" i="43"/>
  <c r="U10" i="43"/>
  <c r="X21" i="43"/>
  <c r="R22" i="43"/>
  <c r="W22" i="43"/>
  <c r="Z15" i="43"/>
  <c r="X7" i="43"/>
  <c r="Z7" i="43"/>
  <c r="T14" i="43"/>
  <c r="AB5" i="43"/>
  <c r="V5" i="43"/>
  <c r="V3" i="43"/>
  <c r="X12" i="43"/>
  <c r="W11" i="43"/>
  <c r="T11" i="43"/>
  <c r="T20" i="43"/>
  <c r="V13" i="43"/>
  <c r="AB13" i="43"/>
  <c r="S19" i="43"/>
  <c r="X8" i="43"/>
  <c r="R6" i="43"/>
  <c r="T6" i="43"/>
  <c r="AB9" i="43"/>
  <c r="T4" i="43"/>
  <c r="S17" i="43"/>
  <c r="V18" i="43"/>
  <c r="W10" i="43"/>
  <c r="V10" i="43"/>
  <c r="V25" i="43" l="1"/>
  <c r="X26" i="43"/>
  <c r="X28" i="43"/>
  <c r="U25" i="43"/>
  <c r="R27" i="43"/>
  <c r="W25" i="43"/>
  <c r="V27" i="43"/>
  <c r="W28" i="43"/>
  <c r="W27" i="43"/>
  <c r="T25" i="43"/>
  <c r="U26" i="43"/>
  <c r="R25" i="43"/>
  <c r="X27" i="43"/>
  <c r="V28" i="43"/>
  <c r="W26" i="43"/>
  <c r="V26" i="43"/>
  <c r="T27" i="43"/>
  <c r="S25" i="43"/>
  <c r="U27" i="43"/>
  <c r="S28" i="43"/>
  <c r="T26" i="43"/>
  <c r="R28" i="43"/>
  <c r="S26" i="43"/>
  <c r="U28" i="43"/>
  <c r="S27" i="43"/>
  <c r="T28" i="43"/>
  <c r="R26" i="43"/>
  <c r="X25" i="43"/>
  <c r="CH3" i="3" l="1"/>
  <c r="CH4" i="3"/>
  <c r="CH5" i="3"/>
  <c r="CH6" i="3"/>
  <c r="Z2" i="42"/>
  <c r="AA2" i="42"/>
  <c r="AB2" i="42"/>
  <c r="AD2" i="42"/>
  <c r="P2" i="42" s="1"/>
  <c r="AE2" i="42"/>
  <c r="Q2" i="42" s="1"/>
  <c r="AF2" i="42" a="1"/>
  <c r="AF2" i="42" s="1"/>
  <c r="AK2" i="42"/>
  <c r="W2" i="42" s="1"/>
  <c r="AL2" i="42"/>
  <c r="X2" i="42" s="1"/>
  <c r="AM2" i="42"/>
  <c r="Y2" i="42" s="1"/>
  <c r="BB2" i="42"/>
  <c r="BC2" i="42"/>
  <c r="BD2" i="42"/>
  <c r="BN2" i="42"/>
  <c r="BP2" i="42"/>
  <c r="BQ2" i="42"/>
  <c r="BR2" i="42"/>
  <c r="CF2" i="42"/>
  <c r="CG2" i="42"/>
  <c r="CH2" i="42"/>
  <c r="CJ2" i="42"/>
  <c r="CP2" i="42"/>
  <c r="CQ2" i="42"/>
  <c r="CR2" i="42"/>
  <c r="CS2" i="42"/>
  <c r="CT2" i="42"/>
  <c r="CU2" i="42"/>
  <c r="DG2" i="42"/>
  <c r="DH2" i="42"/>
  <c r="DI2" i="42"/>
  <c r="DJ2" i="42"/>
  <c r="AD3" i="42"/>
  <c r="AR3" i="42" s="1"/>
  <c r="AE3" i="42"/>
  <c r="Q3" i="42" s="1"/>
  <c r="AF3" i="42"/>
  <c r="AG3" i="42"/>
  <c r="AU3" i="42" s="1"/>
  <c r="AH3" i="42"/>
  <c r="AI3" i="42"/>
  <c r="AJ3" i="42"/>
  <c r="AX3" i="42" s="1"/>
  <c r="AK3" i="42"/>
  <c r="AY3" i="42" s="1"/>
  <c r="AL3" i="42"/>
  <c r="AZ3" i="42" s="1"/>
  <c r="AM3" i="42"/>
  <c r="BA3" i="42" s="1"/>
  <c r="AN3" i="42"/>
  <c r="AO3" i="42"/>
  <c r="BC3" i="42" s="1"/>
  <c r="AP3" i="42"/>
  <c r="AT3" i="42"/>
  <c r="AW3" i="42"/>
  <c r="BB3" i="42"/>
  <c r="BF3" i="42"/>
  <c r="BX3" i="42"/>
  <c r="CK3" i="42" s="1"/>
  <c r="BY3" i="42"/>
  <c r="BZ3" i="42"/>
  <c r="CA3" i="42"/>
  <c r="CB3" i="42"/>
  <c r="CC3" i="42"/>
  <c r="CP3" i="42" s="1"/>
  <c r="CD3" i="42"/>
  <c r="CE3" i="42"/>
  <c r="CJ3" i="42"/>
  <c r="CV3" i="42"/>
  <c r="DJ3" i="42"/>
  <c r="DJ5" i="42" s="1"/>
  <c r="AD4" i="42"/>
  <c r="AE4" i="42"/>
  <c r="BG4" i="42" s="1"/>
  <c r="AF4" i="42"/>
  <c r="AG4" i="42"/>
  <c r="AH4" i="42"/>
  <c r="AI4" i="42"/>
  <c r="AJ4" i="42"/>
  <c r="AK4" i="42"/>
  <c r="AL4" i="42"/>
  <c r="AM4" i="42"/>
  <c r="AN4" i="42"/>
  <c r="BB4" i="42" s="1"/>
  <c r="AO4" i="42"/>
  <c r="AP4" i="42"/>
  <c r="BX4" i="42"/>
  <c r="BY4" i="42"/>
  <c r="BZ4" i="42"/>
  <c r="CA4" i="42"/>
  <c r="CB4" i="42"/>
  <c r="CC4" i="42"/>
  <c r="CD4" i="42"/>
  <c r="CE4" i="42"/>
  <c r="CJ4" i="42"/>
  <c r="CV4" i="42"/>
  <c r="P5" i="42"/>
  <c r="AD5" i="42"/>
  <c r="AR5" i="42" s="1"/>
  <c r="AE5" i="42"/>
  <c r="AS5" i="42" s="1"/>
  <c r="AF5" i="42"/>
  <c r="AT5" i="42" s="1"/>
  <c r="AG5" i="42"/>
  <c r="AH5" i="42"/>
  <c r="AI5" i="42"/>
  <c r="AJ5" i="42"/>
  <c r="AK5" i="42"/>
  <c r="AY5" i="42" s="1"/>
  <c r="AL5" i="42"/>
  <c r="AM5" i="42"/>
  <c r="AN5" i="42"/>
  <c r="BB5" i="42" s="1"/>
  <c r="AO5" i="42"/>
  <c r="AP5" i="42"/>
  <c r="BD5" i="42" s="1"/>
  <c r="BG5" i="42"/>
  <c r="BX5" i="42"/>
  <c r="BY5" i="42"/>
  <c r="CL5" i="42" s="1"/>
  <c r="BZ5" i="42"/>
  <c r="CA5" i="42"/>
  <c r="CB5" i="42"/>
  <c r="CC5" i="42"/>
  <c r="CD5" i="42"/>
  <c r="CE5" i="42"/>
  <c r="CR5" i="42" s="1"/>
  <c r="CJ5" i="42"/>
  <c r="CK5" i="42"/>
  <c r="CV5" i="42"/>
  <c r="Q6" i="42"/>
  <c r="AD6" i="42"/>
  <c r="AR6" i="42" s="1"/>
  <c r="AE6" i="42"/>
  <c r="AS6" i="42" s="1"/>
  <c r="AF6" i="42"/>
  <c r="AT6" i="42" s="1"/>
  <c r="AG6" i="42"/>
  <c r="AH6" i="42"/>
  <c r="AI6" i="42"/>
  <c r="AJ6" i="42"/>
  <c r="AK6" i="42"/>
  <c r="AY6" i="42" s="1"/>
  <c r="AL6" i="42"/>
  <c r="AM6" i="42"/>
  <c r="AN6" i="42"/>
  <c r="BB6" i="42" s="1"/>
  <c r="AO6" i="42"/>
  <c r="AP6" i="42"/>
  <c r="AW6" i="42"/>
  <c r="BG6" i="42"/>
  <c r="BX6" i="42"/>
  <c r="CP6" i="42" s="1"/>
  <c r="BY6" i="42"/>
  <c r="BZ6" i="42"/>
  <c r="CA6" i="42"/>
  <c r="CB6" i="42"/>
  <c r="CC6" i="42"/>
  <c r="CD6" i="42"/>
  <c r="CQ6" i="42" s="1"/>
  <c r="CE6" i="42"/>
  <c r="CJ6" i="42"/>
  <c r="CV6" i="42"/>
  <c r="AD7" i="42"/>
  <c r="AR7" i="42" s="1"/>
  <c r="AE7" i="42"/>
  <c r="AF7" i="42"/>
  <c r="AT7" i="42" s="1"/>
  <c r="AG7" i="42"/>
  <c r="AH7" i="42"/>
  <c r="AI7" i="42"/>
  <c r="AJ7" i="42"/>
  <c r="AK7" i="42"/>
  <c r="AY7" i="42" s="1"/>
  <c r="AL7" i="42"/>
  <c r="AM7" i="42"/>
  <c r="AN7" i="42"/>
  <c r="BB7" i="42" s="1"/>
  <c r="AO7" i="42"/>
  <c r="AP7" i="42"/>
  <c r="CJ7" i="42"/>
  <c r="CK7" i="42"/>
  <c r="CL7" i="42"/>
  <c r="CM7" i="42"/>
  <c r="CN7" i="42"/>
  <c r="CO7" i="42"/>
  <c r="CP7" i="42"/>
  <c r="CQ7" i="42"/>
  <c r="CR7" i="42"/>
  <c r="CS7" i="42"/>
  <c r="CT7" i="42"/>
  <c r="CU7" i="42"/>
  <c r="CV7" i="42"/>
  <c r="AD8" i="42"/>
  <c r="AE8" i="42"/>
  <c r="Q8" i="42" s="1"/>
  <c r="AF8" i="42"/>
  <c r="AG8" i="42"/>
  <c r="AH8" i="42"/>
  <c r="AI8" i="42"/>
  <c r="AJ8" i="42"/>
  <c r="AK8" i="42"/>
  <c r="AL8" i="42"/>
  <c r="AM8" i="42"/>
  <c r="AN8" i="42"/>
  <c r="BB8" i="42" s="1"/>
  <c r="AO8" i="42"/>
  <c r="AP8" i="42"/>
  <c r="AS8" i="42"/>
  <c r="BG8" i="42"/>
  <c r="CJ8" i="42"/>
  <c r="CK8" i="42"/>
  <c r="CL8" i="42"/>
  <c r="CM8" i="42"/>
  <c r="CN8" i="42"/>
  <c r="CO8" i="42"/>
  <c r="CP8" i="42"/>
  <c r="CQ8" i="42"/>
  <c r="CR8" i="42"/>
  <c r="CS8" i="42"/>
  <c r="CT8" i="42"/>
  <c r="CU8" i="42"/>
  <c r="CV8" i="42"/>
  <c r="P9" i="42"/>
  <c r="AD9" i="42"/>
  <c r="BF9" i="42" s="1"/>
  <c r="AE9" i="42"/>
  <c r="BG9" i="42" s="1"/>
  <c r="AF9" i="42"/>
  <c r="AT9" i="42" s="1"/>
  <c r="AG9" i="42"/>
  <c r="AH9" i="42"/>
  <c r="AI9" i="42"/>
  <c r="AJ9" i="42"/>
  <c r="AK9" i="42"/>
  <c r="AY9" i="42" s="1"/>
  <c r="AL9" i="42"/>
  <c r="AM9" i="42"/>
  <c r="AN9" i="42"/>
  <c r="BB9" i="42" s="1"/>
  <c r="AO9" i="42"/>
  <c r="AP9" i="42"/>
  <c r="AX9" i="42"/>
  <c r="BD9" i="42"/>
  <c r="CJ9" i="42"/>
  <c r="CK9" i="42"/>
  <c r="CL9" i="42"/>
  <c r="CM9" i="42"/>
  <c r="CN9" i="42"/>
  <c r="CO9" i="42"/>
  <c r="CP9" i="42"/>
  <c r="CQ9" i="42"/>
  <c r="CR9" i="42"/>
  <c r="CS9" i="42"/>
  <c r="CT9" i="42"/>
  <c r="CU9" i="42"/>
  <c r="CV9" i="42"/>
  <c r="AD10" i="42"/>
  <c r="AR10" i="42" s="1"/>
  <c r="AE10" i="42"/>
  <c r="BG10" i="42" s="1"/>
  <c r="AF10" i="42"/>
  <c r="AG10" i="42"/>
  <c r="AH10" i="42"/>
  <c r="AV10" i="42" s="1"/>
  <c r="AI10" i="42"/>
  <c r="AJ10" i="42"/>
  <c r="AK10" i="42"/>
  <c r="AL10" i="42"/>
  <c r="AM10" i="42"/>
  <c r="AN10" i="42"/>
  <c r="BB10" i="42" s="1"/>
  <c r="AO10" i="42"/>
  <c r="AP10" i="42"/>
  <c r="BD10" i="42" s="1"/>
  <c r="CJ10" i="42"/>
  <c r="CK10" i="42"/>
  <c r="CL10" i="42"/>
  <c r="CM10" i="42"/>
  <c r="CN10" i="42"/>
  <c r="CO10" i="42"/>
  <c r="CP10" i="42"/>
  <c r="CQ10" i="42"/>
  <c r="CR10" i="42"/>
  <c r="CS10" i="42"/>
  <c r="CT10" i="42"/>
  <c r="CU10" i="42"/>
  <c r="CV10" i="42"/>
  <c r="AD11" i="42"/>
  <c r="AE11" i="42"/>
  <c r="AF11" i="42"/>
  <c r="AT11" i="42" s="1"/>
  <c r="AG11" i="42"/>
  <c r="AH11" i="42"/>
  <c r="AI11" i="42"/>
  <c r="AJ11" i="42"/>
  <c r="AK11" i="42"/>
  <c r="AL11" i="42"/>
  <c r="AM11" i="42"/>
  <c r="AN11" i="42"/>
  <c r="BB11" i="42" s="1"/>
  <c r="AO11" i="42"/>
  <c r="BC11" i="42" s="1"/>
  <c r="AP11" i="42"/>
  <c r="AS11" i="42"/>
  <c r="BF11" i="42"/>
  <c r="CJ11" i="42"/>
  <c r="CK11" i="42"/>
  <c r="CL11" i="42"/>
  <c r="CM11" i="42"/>
  <c r="CN11" i="42"/>
  <c r="CO11" i="42"/>
  <c r="CP11" i="42"/>
  <c r="CQ11" i="42"/>
  <c r="CR11" i="42"/>
  <c r="CS11" i="42"/>
  <c r="CT11" i="42"/>
  <c r="CU11" i="42"/>
  <c r="CV11" i="42"/>
  <c r="AD12" i="42"/>
  <c r="BF12" i="42" s="1"/>
  <c r="AE12" i="42"/>
  <c r="AS12" i="42" s="1"/>
  <c r="AF12" i="42"/>
  <c r="AT12" i="42" s="1"/>
  <c r="AG12" i="42"/>
  <c r="AH12" i="42"/>
  <c r="AI12" i="42"/>
  <c r="AJ12" i="42"/>
  <c r="AK12" i="42"/>
  <c r="AL12" i="42"/>
  <c r="AM12" i="42"/>
  <c r="AN12" i="42"/>
  <c r="BB12" i="42" s="1"/>
  <c r="AO12" i="42"/>
  <c r="AP12" i="42"/>
  <c r="CJ12" i="42"/>
  <c r="CK12" i="42"/>
  <c r="CL12" i="42"/>
  <c r="CM12" i="42"/>
  <c r="CN12" i="42"/>
  <c r="CO12" i="42"/>
  <c r="CP12" i="42"/>
  <c r="CQ12" i="42"/>
  <c r="CR12" i="42"/>
  <c r="CS12" i="42"/>
  <c r="CT12" i="42"/>
  <c r="CU12" i="42"/>
  <c r="CV12" i="42"/>
  <c r="P13" i="42"/>
  <c r="AD13" i="42"/>
  <c r="AR13" i="42" s="1"/>
  <c r="AE13" i="42"/>
  <c r="BG13" i="42" s="1"/>
  <c r="AF13" i="42"/>
  <c r="AG13" i="42"/>
  <c r="AH13" i="42"/>
  <c r="AI13" i="42"/>
  <c r="AJ13" i="42"/>
  <c r="AK13" i="42"/>
  <c r="AL13" i="42"/>
  <c r="AM13" i="42"/>
  <c r="AN13" i="42"/>
  <c r="BB13" i="42" s="1"/>
  <c r="AO13" i="42"/>
  <c r="BC13" i="42" s="1"/>
  <c r="AP13" i="42"/>
  <c r="CJ13" i="42"/>
  <c r="CK13" i="42"/>
  <c r="CL13" i="42"/>
  <c r="CM13" i="42"/>
  <c r="CN13" i="42"/>
  <c r="CO13" i="42"/>
  <c r="CP13" i="42"/>
  <c r="CQ13" i="42"/>
  <c r="CR13" i="42"/>
  <c r="CS13" i="42"/>
  <c r="CT13" i="42"/>
  <c r="CU13" i="42"/>
  <c r="CV13" i="42"/>
  <c r="Q14" i="42"/>
  <c r="AD14" i="42"/>
  <c r="BF14" i="42" s="1"/>
  <c r="AE14" i="42"/>
  <c r="BG14" i="42" s="1"/>
  <c r="AF14" i="42"/>
  <c r="AT14" i="42" s="1"/>
  <c r="AG14" i="42"/>
  <c r="AU14" i="42" s="1"/>
  <c r="AH14" i="42"/>
  <c r="AI14" i="42"/>
  <c r="AJ14" i="42"/>
  <c r="AK14" i="42"/>
  <c r="AL14" i="42"/>
  <c r="AZ14" i="42" s="1"/>
  <c r="AM14" i="42"/>
  <c r="AN14" i="42"/>
  <c r="BB14" i="42" s="1"/>
  <c r="AO14" i="42"/>
  <c r="AP14" i="42"/>
  <c r="AS14" i="42"/>
  <c r="CJ14" i="42"/>
  <c r="CK14" i="42"/>
  <c r="CR14" i="42"/>
  <c r="CS14" i="42"/>
  <c r="CT14" i="42"/>
  <c r="CU14" i="42"/>
  <c r="CV14" i="42"/>
  <c r="AD15" i="42"/>
  <c r="P15" i="42" s="1"/>
  <c r="AE15" i="42"/>
  <c r="BG15" i="42" s="1"/>
  <c r="AF15" i="42"/>
  <c r="AG15" i="42"/>
  <c r="AH15" i="42"/>
  <c r="AI15" i="42"/>
  <c r="AJ15" i="42"/>
  <c r="AK15" i="42"/>
  <c r="AL15" i="42"/>
  <c r="AZ15" i="42" s="1"/>
  <c r="AM15" i="42"/>
  <c r="AN15" i="42"/>
  <c r="BB15" i="42" s="1"/>
  <c r="AO15" i="42"/>
  <c r="AP15" i="42"/>
  <c r="CJ15" i="42"/>
  <c r="CK15" i="42"/>
  <c r="CR15" i="42"/>
  <c r="CS15" i="42"/>
  <c r="CT15" i="42"/>
  <c r="CU15" i="42"/>
  <c r="CV15" i="42"/>
  <c r="AD16" i="42"/>
  <c r="AR16" i="42" s="1"/>
  <c r="AE16" i="42"/>
  <c r="AS16" i="42" s="1"/>
  <c r="AF16" i="42"/>
  <c r="AX16" i="42" s="1"/>
  <c r="AG16" i="42"/>
  <c r="AH16" i="42"/>
  <c r="AI16" i="42"/>
  <c r="AJ16" i="42"/>
  <c r="AK16" i="42"/>
  <c r="AL16" i="42"/>
  <c r="AM16" i="42"/>
  <c r="AN16" i="42"/>
  <c r="BB16" i="42" s="1"/>
  <c r="AO16" i="42"/>
  <c r="AP16" i="42"/>
  <c r="BG16" i="42"/>
  <c r="CJ16" i="42"/>
  <c r="CK16" i="42"/>
  <c r="CL16" i="42"/>
  <c r="CM16" i="42"/>
  <c r="CN16" i="42"/>
  <c r="CO16" i="42"/>
  <c r="CP16" i="42"/>
  <c r="CQ16" i="42"/>
  <c r="CR16" i="42"/>
  <c r="CS16" i="42"/>
  <c r="CT16" i="42"/>
  <c r="CU16" i="42"/>
  <c r="CV16" i="42"/>
  <c r="AD17" i="42"/>
  <c r="AR17" i="42" s="1"/>
  <c r="AE17" i="42"/>
  <c r="AF17" i="42"/>
  <c r="AW17" i="42" s="1"/>
  <c r="AG17" i="42"/>
  <c r="AH17" i="42"/>
  <c r="AI17" i="42"/>
  <c r="AJ17" i="42"/>
  <c r="AK17" i="42"/>
  <c r="AY17" i="42" s="1"/>
  <c r="AL17" i="42"/>
  <c r="AM17" i="42"/>
  <c r="AN17" i="42"/>
  <c r="BB17" i="42" s="1"/>
  <c r="AO17" i="42"/>
  <c r="AP17" i="42"/>
  <c r="BF17" i="42"/>
  <c r="CJ17" i="42"/>
  <c r="CK17" i="42"/>
  <c r="CL17" i="42"/>
  <c r="CM17" i="42"/>
  <c r="CN17" i="42"/>
  <c r="CO17" i="42"/>
  <c r="CP17" i="42"/>
  <c r="CQ17" i="42"/>
  <c r="CR17" i="42"/>
  <c r="CS17" i="42"/>
  <c r="CT17" i="42"/>
  <c r="AN18" i="42"/>
  <c r="BB18" i="42" s="1"/>
  <c r="AO18" i="42"/>
  <c r="BC18" i="42" s="1"/>
  <c r="AP18" i="42"/>
  <c r="AR18" i="42"/>
  <c r="AS18" i="42"/>
  <c r="AT18" i="42"/>
  <c r="AU18" i="42"/>
  <c r="AV18" i="42"/>
  <c r="AW18" i="42"/>
  <c r="AX18" i="42"/>
  <c r="AY18" i="42"/>
  <c r="AZ18" i="42"/>
  <c r="BA18" i="42"/>
  <c r="BD18" i="42"/>
  <c r="BF18" i="42"/>
  <c r="BG18" i="42"/>
  <c r="CJ18" i="42"/>
  <c r="CK18" i="42"/>
  <c r="CL18" i="42"/>
  <c r="CM18" i="42"/>
  <c r="CN18" i="42"/>
  <c r="CO18" i="42"/>
  <c r="CP18" i="42"/>
  <c r="CQ18" i="42"/>
  <c r="CR18" i="42"/>
  <c r="CS18" i="42"/>
  <c r="CT18" i="42"/>
  <c r="AN19" i="42"/>
  <c r="BB19" i="42" s="1"/>
  <c r="AO19" i="42"/>
  <c r="BC19" i="42" s="1"/>
  <c r="AP19" i="42"/>
  <c r="BD19" i="42" s="1"/>
  <c r="AR19" i="42"/>
  <c r="AS19" i="42"/>
  <c r="AT19" i="42"/>
  <c r="AU19" i="42"/>
  <c r="AV19" i="42"/>
  <c r="AW19" i="42"/>
  <c r="AX19" i="42"/>
  <c r="AY19" i="42"/>
  <c r="AZ19" i="42"/>
  <c r="BA19" i="42"/>
  <c r="BF19" i="42"/>
  <c r="BG19" i="42"/>
  <c r="CJ19" i="42"/>
  <c r="CK19" i="42"/>
  <c r="CL19" i="42"/>
  <c r="CM19" i="42"/>
  <c r="CN19" i="42"/>
  <c r="CO19" i="42"/>
  <c r="CP19" i="42"/>
  <c r="CQ19" i="42"/>
  <c r="CR19" i="42"/>
  <c r="CS19" i="42"/>
  <c r="CT19" i="42"/>
  <c r="AN20" i="42"/>
  <c r="BB20" i="42" s="1"/>
  <c r="AO20" i="42"/>
  <c r="BC20" i="42" s="1"/>
  <c r="AP20" i="42"/>
  <c r="BD20" i="42" s="1"/>
  <c r="AR20" i="42"/>
  <c r="AS20" i="42"/>
  <c r="AT20" i="42"/>
  <c r="AU20" i="42"/>
  <c r="AV20" i="42"/>
  <c r="AW20" i="42"/>
  <c r="AX20" i="42"/>
  <c r="AY20" i="42"/>
  <c r="AZ20" i="42"/>
  <c r="BA20" i="42"/>
  <c r="BF20" i="42"/>
  <c r="BG20" i="42"/>
  <c r="CJ20" i="42"/>
  <c r="CK20" i="42"/>
  <c r="CL20" i="42"/>
  <c r="CM20" i="42"/>
  <c r="CN20" i="42"/>
  <c r="CO20" i="42"/>
  <c r="CP20" i="42"/>
  <c r="CQ20" i="42"/>
  <c r="CR20" i="42"/>
  <c r="CS20" i="42"/>
  <c r="CT20" i="42"/>
  <c r="AN21" i="42"/>
  <c r="BB21" i="42" s="1"/>
  <c r="AO21" i="42"/>
  <c r="BC21" i="42" s="1"/>
  <c r="AP21" i="42"/>
  <c r="BD21" i="42" s="1"/>
  <c r="AR21" i="42"/>
  <c r="AS21" i="42"/>
  <c r="AT21" i="42"/>
  <c r="AU21" i="42"/>
  <c r="AV21" i="42"/>
  <c r="AW21" i="42"/>
  <c r="AX21" i="42"/>
  <c r="AY21" i="42"/>
  <c r="AZ21" i="42"/>
  <c r="BA21" i="42"/>
  <c r="BF21" i="42"/>
  <c r="BG21" i="42"/>
  <c r="CJ21" i="42"/>
  <c r="CK21" i="42"/>
  <c r="CL21" i="42"/>
  <c r="CM21" i="42"/>
  <c r="CN21" i="42"/>
  <c r="CO21" i="42"/>
  <c r="CP21" i="42"/>
  <c r="CQ21" i="42"/>
  <c r="CR21" i="42"/>
  <c r="CS21" i="42"/>
  <c r="CT21" i="42"/>
  <c r="AD22" i="42"/>
  <c r="BF22" i="42" s="1"/>
  <c r="AE22" i="42"/>
  <c r="BG22" i="42" s="1"/>
  <c r="AF22" i="42"/>
  <c r="AY22" i="42" s="1"/>
  <c r="AG22" i="42"/>
  <c r="AH22" i="42"/>
  <c r="AV22" i="42" s="1"/>
  <c r="AI22" i="42"/>
  <c r="AJ22" i="42"/>
  <c r="AX22" i="42" s="1"/>
  <c r="AK22" i="42"/>
  <c r="AL22" i="42"/>
  <c r="AM22" i="42"/>
  <c r="AN22" i="42"/>
  <c r="AO22" i="42"/>
  <c r="AP22" i="42"/>
  <c r="BD22" i="42" s="1"/>
  <c r="AT22" i="42"/>
  <c r="AZ22" i="42"/>
  <c r="BA22" i="42"/>
  <c r="BB22" i="42"/>
  <c r="P33" i="42"/>
  <c r="R33" i="42"/>
  <c r="S33" i="42"/>
  <c r="T33" i="42"/>
  <c r="U33" i="42"/>
  <c r="V33" i="42"/>
  <c r="W33" i="42"/>
  <c r="X33" i="42"/>
  <c r="AD39" i="42"/>
  <c r="AE39" i="42"/>
  <c r="AF39" i="42"/>
  <c r="AG39" i="42"/>
  <c r="AH39" i="42"/>
  <c r="AI39" i="42"/>
  <c r="AJ39" i="42"/>
  <c r="AK39" i="42"/>
  <c r="AL39" i="42"/>
  <c r="AM39" i="42"/>
  <c r="AN39" i="42"/>
  <c r="CF3" i="42" s="1"/>
  <c r="CS3" i="42" s="1"/>
  <c r="AO39" i="42"/>
  <c r="CG3" i="42" s="1"/>
  <c r="CT3" i="42" s="1"/>
  <c r="AP39" i="42"/>
  <c r="CH3" i="42" s="1"/>
  <c r="CU3" i="42" s="1"/>
  <c r="AD40" i="42"/>
  <c r="AE40" i="42"/>
  <c r="AF40" i="42"/>
  <c r="AG40" i="42"/>
  <c r="AH40" i="42"/>
  <c r="AI40" i="42"/>
  <c r="AJ40" i="42"/>
  <c r="AK40" i="42"/>
  <c r="AL40" i="42"/>
  <c r="AM40" i="42"/>
  <c r="AN40" i="42"/>
  <c r="CF4" i="42" s="1"/>
  <c r="AO40" i="42"/>
  <c r="CG4" i="42" s="1"/>
  <c r="AP40" i="42"/>
  <c r="CH4" i="42" s="1"/>
  <c r="AD41" i="42"/>
  <c r="AE41" i="42"/>
  <c r="AF41" i="42"/>
  <c r="AG41" i="42"/>
  <c r="AH41" i="42"/>
  <c r="AI41" i="42"/>
  <c r="AJ41" i="42"/>
  <c r="AK41" i="42"/>
  <c r="AL41" i="42"/>
  <c r="AM41" i="42"/>
  <c r="AN41" i="42"/>
  <c r="CF5" i="42" s="1"/>
  <c r="CS5" i="42" s="1"/>
  <c r="AO41" i="42"/>
  <c r="CG5" i="42" s="1"/>
  <c r="CT5" i="42" s="1"/>
  <c r="AP41" i="42"/>
  <c r="CH5" i="42" s="1"/>
  <c r="CU5" i="42" s="1"/>
  <c r="AD42" i="42"/>
  <c r="AE42" i="42"/>
  <c r="AF42" i="42"/>
  <c r="AG42" i="42"/>
  <c r="AH42" i="42"/>
  <c r="AI42" i="42"/>
  <c r="AJ42" i="42"/>
  <c r="AK42" i="42"/>
  <c r="AL42" i="42"/>
  <c r="AM42" i="42"/>
  <c r="AN42" i="42"/>
  <c r="CF6" i="42" s="1"/>
  <c r="CS6" i="42" s="1"/>
  <c r="AO42" i="42"/>
  <c r="CG6" i="42" s="1"/>
  <c r="CT6" i="42" s="1"/>
  <c r="AP42" i="42"/>
  <c r="CH6" i="42" s="1"/>
  <c r="CU6" i="42" s="1"/>
  <c r="AP42" i="39"/>
  <c r="AO42" i="39"/>
  <c r="AN42" i="39"/>
  <c r="AM42" i="39"/>
  <c r="AL42" i="39"/>
  <c r="AK42" i="39"/>
  <c r="AJ42" i="39"/>
  <c r="AI42" i="39"/>
  <c r="AH42" i="39"/>
  <c r="AG42" i="39"/>
  <c r="AF42" i="39"/>
  <c r="AE42" i="39"/>
  <c r="AD42" i="39"/>
  <c r="AP41" i="39"/>
  <c r="AO41" i="39"/>
  <c r="AN41" i="39"/>
  <c r="AM41" i="39"/>
  <c r="AL41" i="39"/>
  <c r="AK41" i="39"/>
  <c r="AJ41" i="39"/>
  <c r="AI41" i="39"/>
  <c r="AH41" i="39"/>
  <c r="AG41" i="39"/>
  <c r="AF41" i="39"/>
  <c r="AE41" i="39"/>
  <c r="AD41" i="39"/>
  <c r="AP40" i="39"/>
  <c r="AO40" i="39"/>
  <c r="AN40" i="39"/>
  <c r="AM40" i="39"/>
  <c r="AL40" i="39"/>
  <c r="AK40" i="39"/>
  <c r="AJ40" i="39"/>
  <c r="AI40" i="39"/>
  <c r="AH40" i="39"/>
  <c r="AG40" i="39"/>
  <c r="AF40" i="39"/>
  <c r="AE40" i="39"/>
  <c r="AD40" i="39"/>
  <c r="AP39" i="39"/>
  <c r="AO39" i="39"/>
  <c r="AN39" i="39"/>
  <c r="AM39" i="39"/>
  <c r="AL39" i="39"/>
  <c r="AK39" i="39"/>
  <c r="AJ39" i="39"/>
  <c r="AI39" i="39"/>
  <c r="AH39" i="39"/>
  <c r="AG39" i="39"/>
  <c r="AF39" i="39"/>
  <c r="AE39" i="39"/>
  <c r="AD39" i="39"/>
  <c r="X33" i="39"/>
  <c r="W33" i="39"/>
  <c r="V33" i="39"/>
  <c r="U33" i="39"/>
  <c r="T33" i="39"/>
  <c r="S33" i="39"/>
  <c r="R33" i="39"/>
  <c r="P33" i="39"/>
  <c r="AS22" i="39"/>
  <c r="AP22" i="39"/>
  <c r="AO22" i="39"/>
  <c r="AN22" i="39"/>
  <c r="AM22" i="39"/>
  <c r="AL22" i="39"/>
  <c r="AK22" i="39"/>
  <c r="AJ22" i="39"/>
  <c r="AX22" i="39" s="1"/>
  <c r="AI22" i="39"/>
  <c r="AH22" i="39"/>
  <c r="AG22" i="39"/>
  <c r="AF22" i="39"/>
  <c r="AT22" i="39" s="1"/>
  <c r="AE22" i="39"/>
  <c r="BG22" i="39" s="1"/>
  <c r="AD22" i="39"/>
  <c r="Q22" i="39"/>
  <c r="CT21" i="39"/>
  <c r="CS21" i="39"/>
  <c r="CR21" i="39"/>
  <c r="CQ21" i="39"/>
  <c r="CP21" i="39"/>
  <c r="CO21" i="39"/>
  <c r="CN21" i="39"/>
  <c r="CM21" i="39"/>
  <c r="CL21" i="39"/>
  <c r="CK21" i="39"/>
  <c r="CJ21" i="39"/>
  <c r="BG21" i="39"/>
  <c r="BF21" i="39"/>
  <c r="BD21" i="39"/>
  <c r="BC21" i="39"/>
  <c r="BB21" i="39"/>
  <c r="BA21" i="39"/>
  <c r="AZ21" i="39"/>
  <c r="AY21" i="39"/>
  <c r="AX21" i="39"/>
  <c r="AW21" i="39"/>
  <c r="AV21" i="39"/>
  <c r="AU21" i="39"/>
  <c r="AT21" i="39"/>
  <c r="AS21" i="39"/>
  <c r="AR21" i="39"/>
  <c r="CT20" i="39"/>
  <c r="CS20" i="39"/>
  <c r="CR20" i="39"/>
  <c r="CQ20" i="39"/>
  <c r="CP20" i="39"/>
  <c r="CO20" i="39"/>
  <c r="CN20" i="39"/>
  <c r="CM20" i="39"/>
  <c r="CL20" i="39"/>
  <c r="CK20" i="39"/>
  <c r="CJ20" i="39"/>
  <c r="BG20" i="39"/>
  <c r="BF20" i="39"/>
  <c r="BD20" i="39"/>
  <c r="BC20" i="39"/>
  <c r="BB20" i="39"/>
  <c r="BA20" i="39"/>
  <c r="AZ20" i="39"/>
  <c r="AY20" i="39"/>
  <c r="AX20" i="39"/>
  <c r="AW20" i="39"/>
  <c r="AV20" i="39"/>
  <c r="AU20" i="39"/>
  <c r="AT20" i="39"/>
  <c r="AS20" i="39"/>
  <c r="AR20" i="39"/>
  <c r="CT19" i="39"/>
  <c r="CS19" i="39"/>
  <c r="CR19" i="39"/>
  <c r="CQ19" i="39"/>
  <c r="CP19" i="39"/>
  <c r="CO19" i="39"/>
  <c r="CN19" i="39"/>
  <c r="CM19" i="39"/>
  <c r="CL19" i="39"/>
  <c r="CK19" i="39"/>
  <c r="CJ19" i="39"/>
  <c r="BG19" i="39"/>
  <c r="BF19" i="39"/>
  <c r="BD19" i="39"/>
  <c r="BC19" i="39"/>
  <c r="BB19" i="39"/>
  <c r="BA19" i="39"/>
  <c r="AZ19" i="39"/>
  <c r="AY19" i="39"/>
  <c r="AX19" i="39"/>
  <c r="AW19" i="39"/>
  <c r="AV19" i="39"/>
  <c r="AU19" i="39"/>
  <c r="AT19" i="39"/>
  <c r="AS19" i="39"/>
  <c r="AR19" i="39"/>
  <c r="CT18" i="39"/>
  <c r="CS18" i="39"/>
  <c r="CR18" i="39"/>
  <c r="CQ18" i="39"/>
  <c r="CP18" i="39"/>
  <c r="CO18" i="39"/>
  <c r="CN18" i="39"/>
  <c r="CM18" i="39"/>
  <c r="CL18" i="39"/>
  <c r="CK18" i="39"/>
  <c r="CJ18" i="39"/>
  <c r="BG18" i="39"/>
  <c r="BF18" i="39"/>
  <c r="BD18" i="39"/>
  <c r="BC18" i="39"/>
  <c r="BB18" i="39"/>
  <c r="BA18" i="39"/>
  <c r="AZ18" i="39"/>
  <c r="AY18" i="39"/>
  <c r="AX18" i="39"/>
  <c r="AW18" i="39"/>
  <c r="AV18" i="39"/>
  <c r="AU18" i="39"/>
  <c r="AT18" i="39"/>
  <c r="AS18" i="39"/>
  <c r="AR18" i="39"/>
  <c r="CT17" i="39"/>
  <c r="CS17" i="39"/>
  <c r="CR17" i="39"/>
  <c r="CQ17" i="39"/>
  <c r="CP17" i="39"/>
  <c r="CO17" i="39"/>
  <c r="CN17" i="39"/>
  <c r="CM17" i="39"/>
  <c r="CL17" i="39"/>
  <c r="CK17" i="39"/>
  <c r="CJ17" i="39"/>
  <c r="AV17" i="39"/>
  <c r="AT17" i="39"/>
  <c r="AP17" i="39"/>
  <c r="AO17" i="39"/>
  <c r="AN17" i="39"/>
  <c r="AM17" i="39"/>
  <c r="AL17" i="39"/>
  <c r="AZ17" i="39" s="1"/>
  <c r="AK17" i="39"/>
  <c r="AJ17" i="39"/>
  <c r="AI17" i="39"/>
  <c r="AH17" i="39"/>
  <c r="AG17" i="39"/>
  <c r="AF17" i="39"/>
  <c r="AE17" i="39"/>
  <c r="AD17" i="39"/>
  <c r="P17" i="39" s="1"/>
  <c r="CV16" i="39"/>
  <c r="CU16" i="39"/>
  <c r="CT16" i="39"/>
  <c r="CS16" i="39"/>
  <c r="CR16" i="39"/>
  <c r="CQ16" i="39"/>
  <c r="CP16" i="39"/>
  <c r="CO16" i="39"/>
  <c r="CN16" i="39"/>
  <c r="CM16" i="39"/>
  <c r="CL16" i="39"/>
  <c r="CK16" i="39"/>
  <c r="CJ16" i="39"/>
  <c r="AP16" i="39"/>
  <c r="AO16" i="39"/>
  <c r="AN16" i="39"/>
  <c r="AM16" i="39"/>
  <c r="AL16" i="39"/>
  <c r="AK16" i="39"/>
  <c r="AJ16" i="39"/>
  <c r="AI16" i="39"/>
  <c r="AH16" i="39"/>
  <c r="AG16" i="39"/>
  <c r="AF16" i="39"/>
  <c r="AE16" i="39"/>
  <c r="AS16" i="39" s="1"/>
  <c r="AD16" i="39"/>
  <c r="BF16" i="39" s="1"/>
  <c r="CV15" i="39"/>
  <c r="CU15" i="39"/>
  <c r="CT15" i="39"/>
  <c r="CS15" i="39"/>
  <c r="CR15" i="39"/>
  <c r="CK15" i="39"/>
  <c r="CJ15" i="39"/>
  <c r="AS15" i="39"/>
  <c r="AP15" i="39"/>
  <c r="AO15" i="39"/>
  <c r="AN15" i="39"/>
  <c r="BB15" i="39" s="1"/>
  <c r="AM15" i="39"/>
  <c r="AL15" i="39"/>
  <c r="AK15" i="39"/>
  <c r="AJ15" i="39"/>
  <c r="AI15" i="39"/>
  <c r="AH15" i="39"/>
  <c r="AG15" i="39"/>
  <c r="AF15" i="39"/>
  <c r="AE15" i="39"/>
  <c r="Q15" i="39" s="1"/>
  <c r="AD15" i="39"/>
  <c r="CV14" i="39"/>
  <c r="CU14" i="39"/>
  <c r="CT14" i="39"/>
  <c r="CS14" i="39"/>
  <c r="CR14" i="39"/>
  <c r="CK14" i="39"/>
  <c r="CJ14" i="39"/>
  <c r="AP14" i="39"/>
  <c r="AO14" i="39"/>
  <c r="AN14" i="39"/>
  <c r="AM14" i="39"/>
  <c r="AL14" i="39"/>
  <c r="AK14" i="39"/>
  <c r="AJ14" i="39"/>
  <c r="AI14" i="39"/>
  <c r="AH14" i="39"/>
  <c r="AG14" i="39"/>
  <c r="AF14" i="39"/>
  <c r="BB14" i="39" s="1"/>
  <c r="AE14" i="39"/>
  <c r="BG14" i="39" s="1"/>
  <c r="AD14" i="39"/>
  <c r="CV13" i="39"/>
  <c r="CU13" i="39"/>
  <c r="CT13" i="39"/>
  <c r="CS13" i="39"/>
  <c r="CR13" i="39"/>
  <c r="CQ13" i="39"/>
  <c r="CP13" i="39"/>
  <c r="CO13" i="39"/>
  <c r="CN13" i="39"/>
  <c r="CM13" i="39"/>
  <c r="CL13" i="39"/>
  <c r="CK13" i="39"/>
  <c r="CJ13" i="39"/>
  <c r="AS13" i="39"/>
  <c r="AP13" i="39"/>
  <c r="AO13" i="39"/>
  <c r="AN13" i="39"/>
  <c r="AM13" i="39"/>
  <c r="AL13" i="39"/>
  <c r="AK13" i="39"/>
  <c r="AJ13" i="39"/>
  <c r="AI13" i="39"/>
  <c r="AH13" i="39"/>
  <c r="AG13" i="39"/>
  <c r="AF13" i="39"/>
  <c r="BA13" i="39" s="1"/>
  <c r="AE13" i="39"/>
  <c r="BG13" i="39" s="1"/>
  <c r="AD13" i="39"/>
  <c r="AR13" i="39" s="1"/>
  <c r="Q13" i="39"/>
  <c r="CV12" i="39"/>
  <c r="CU12" i="39"/>
  <c r="CT12" i="39"/>
  <c r="CS12" i="39"/>
  <c r="CR12" i="39"/>
  <c r="CQ12" i="39"/>
  <c r="CP12" i="39"/>
  <c r="CO12" i="39"/>
  <c r="CN12" i="39"/>
  <c r="CM12" i="39"/>
  <c r="CL12" i="39"/>
  <c r="CK12" i="39"/>
  <c r="CJ12" i="39"/>
  <c r="AP12" i="39"/>
  <c r="BD12" i="39" s="1"/>
  <c r="AO12" i="39"/>
  <c r="BC12" i="39" s="1"/>
  <c r="AN12" i="39"/>
  <c r="AM12" i="39"/>
  <c r="BA12" i="39" s="1"/>
  <c r="AL12" i="39"/>
  <c r="AK12" i="39"/>
  <c r="AJ12" i="39"/>
  <c r="AI12" i="39"/>
  <c r="AW12" i="39" s="1"/>
  <c r="AH12" i="39"/>
  <c r="AV12" i="39" s="1"/>
  <c r="AG12" i="39"/>
  <c r="AU12" i="39" s="1"/>
  <c r="AF12" i="39"/>
  <c r="AT12" i="39" s="1"/>
  <c r="AE12" i="39"/>
  <c r="AD12" i="39"/>
  <c r="BF12" i="39" s="1"/>
  <c r="CV11" i="39"/>
  <c r="CU11" i="39"/>
  <c r="CT11" i="39"/>
  <c r="CS11" i="39"/>
  <c r="CR11" i="39"/>
  <c r="CQ11" i="39"/>
  <c r="CP11" i="39"/>
  <c r="CO11" i="39"/>
  <c r="CN11" i="39"/>
  <c r="CM11" i="39"/>
  <c r="CL11" i="39"/>
  <c r="CK11" i="39"/>
  <c r="CJ11" i="39"/>
  <c r="AP11" i="39"/>
  <c r="AO11" i="39"/>
  <c r="AN11" i="39"/>
  <c r="AM11" i="39"/>
  <c r="BA11" i="39" s="1"/>
  <c r="AL11" i="39"/>
  <c r="AK11" i="39"/>
  <c r="AJ11" i="39"/>
  <c r="AI11" i="39"/>
  <c r="AH11" i="39"/>
  <c r="AG11" i="39"/>
  <c r="AU11" i="39" s="1"/>
  <c r="AF11" i="39"/>
  <c r="AT11" i="39" s="1"/>
  <c r="AE11" i="39"/>
  <c r="Q11" i="39" s="1"/>
  <c r="AD11" i="39"/>
  <c r="CV10" i="39"/>
  <c r="CU10" i="39"/>
  <c r="CT10" i="39"/>
  <c r="CS10" i="39"/>
  <c r="CR10" i="39"/>
  <c r="CQ10" i="39"/>
  <c r="CP10" i="39"/>
  <c r="CO10" i="39"/>
  <c r="CN10" i="39"/>
  <c r="CM10" i="39"/>
  <c r="CL10" i="39"/>
  <c r="CK10" i="39"/>
  <c r="CJ10" i="39"/>
  <c r="BB10" i="39"/>
  <c r="AP10" i="39"/>
  <c r="AO10" i="39"/>
  <c r="AN10" i="39"/>
  <c r="AM10" i="39"/>
  <c r="BA10" i="39" s="1"/>
  <c r="AL10" i="39"/>
  <c r="AZ10" i="39" s="1"/>
  <c r="AK10" i="39"/>
  <c r="AJ10" i="39"/>
  <c r="AI10" i="39"/>
  <c r="AH10" i="39"/>
  <c r="AG10" i="39"/>
  <c r="AF10" i="39"/>
  <c r="AE10" i="39"/>
  <c r="AS10" i="39" s="1"/>
  <c r="AD10" i="39"/>
  <c r="AR10" i="39" s="1"/>
  <c r="CV9" i="39"/>
  <c r="CU9" i="39"/>
  <c r="CT9" i="39"/>
  <c r="CS9" i="39"/>
  <c r="CR9" i="39"/>
  <c r="CQ9" i="39"/>
  <c r="CP9" i="39"/>
  <c r="CO9" i="39"/>
  <c r="CN9" i="39"/>
  <c r="CM9" i="39"/>
  <c r="CL9" i="39"/>
  <c r="CK9" i="39"/>
  <c r="CJ9" i="39"/>
  <c r="AP9" i="39"/>
  <c r="BD9" i="39" s="1"/>
  <c r="AO9" i="39"/>
  <c r="BC9" i="39" s="1"/>
  <c r="AN9" i="39"/>
  <c r="AM9" i="39"/>
  <c r="AL9" i="39"/>
  <c r="AZ9" i="39" s="1"/>
  <c r="AK9" i="39"/>
  <c r="AJ9" i="39"/>
  <c r="AX9" i="39" s="1"/>
  <c r="AI9" i="39"/>
  <c r="AH9" i="39"/>
  <c r="AG9" i="39"/>
  <c r="AF9" i="39"/>
  <c r="AT9" i="39" s="1"/>
  <c r="AE9" i="39"/>
  <c r="AS9" i="39" s="1"/>
  <c r="AD9" i="39"/>
  <c r="CV8" i="39"/>
  <c r="CU8" i="39"/>
  <c r="CT8" i="39"/>
  <c r="CS8" i="39"/>
  <c r="CR8" i="39"/>
  <c r="CQ8" i="39"/>
  <c r="CP8" i="39"/>
  <c r="CO8" i="39"/>
  <c r="CN8" i="39"/>
  <c r="CM8" i="39"/>
  <c r="CL8" i="39"/>
  <c r="CK8" i="39"/>
  <c r="CJ8" i="39"/>
  <c r="AP8" i="39"/>
  <c r="AO8" i="39"/>
  <c r="AN8" i="39"/>
  <c r="AM8" i="39"/>
  <c r="AL8" i="39"/>
  <c r="AK8" i="39"/>
  <c r="AJ8" i="39"/>
  <c r="AI8" i="39"/>
  <c r="AH8" i="39"/>
  <c r="AG8" i="39"/>
  <c r="AF8" i="39"/>
  <c r="AE8" i="39"/>
  <c r="AS8" i="39" s="1"/>
  <c r="AD8" i="39"/>
  <c r="BF8" i="39" s="1"/>
  <c r="CV7" i="39"/>
  <c r="CU7" i="39"/>
  <c r="CT7" i="39"/>
  <c r="CS7" i="39"/>
  <c r="CR7" i="39"/>
  <c r="CQ7" i="39"/>
  <c r="CP7" i="39"/>
  <c r="CO7" i="39"/>
  <c r="CN7" i="39"/>
  <c r="CM7" i="39"/>
  <c r="CL7" i="39"/>
  <c r="CK7" i="39"/>
  <c r="CJ7" i="39"/>
  <c r="BB7" i="39"/>
  <c r="AP7" i="39"/>
  <c r="AO7" i="39"/>
  <c r="AN7" i="39"/>
  <c r="AM7" i="39"/>
  <c r="BA7" i="39" s="1"/>
  <c r="AL7" i="39"/>
  <c r="AK7" i="39"/>
  <c r="AY7" i="39" s="1"/>
  <c r="AJ7" i="39"/>
  <c r="AX7" i="39" s="1"/>
  <c r="AI7" i="39"/>
  <c r="AW7" i="39" s="1"/>
  <c r="AH7" i="39"/>
  <c r="AG7" i="39"/>
  <c r="AF7" i="39"/>
  <c r="AT7" i="39" s="1"/>
  <c r="AE7" i="39"/>
  <c r="Q7" i="39" s="1"/>
  <c r="AD7" i="39"/>
  <c r="AR7" i="39" s="1"/>
  <c r="CV6" i="39"/>
  <c r="CJ6" i="39"/>
  <c r="CH6" i="39"/>
  <c r="CG6" i="39"/>
  <c r="CF6" i="39"/>
  <c r="CE6" i="39"/>
  <c r="CD6" i="39"/>
  <c r="CC6" i="39"/>
  <c r="CB6" i="39"/>
  <c r="CA6" i="39"/>
  <c r="BZ6" i="39"/>
  <c r="BY6" i="39"/>
  <c r="BX6" i="39"/>
  <c r="AP6" i="39"/>
  <c r="AO6" i="39"/>
  <c r="AN6" i="39"/>
  <c r="AM6" i="39"/>
  <c r="AL6" i="39"/>
  <c r="AK6" i="39"/>
  <c r="AJ6" i="39"/>
  <c r="AI6" i="39"/>
  <c r="AH6" i="39"/>
  <c r="AG6" i="39"/>
  <c r="AF6" i="39"/>
  <c r="AT6" i="39" s="1"/>
  <c r="AE6" i="39"/>
  <c r="AS6" i="39" s="1"/>
  <c r="AD6" i="39"/>
  <c r="AR6" i="39" s="1"/>
  <c r="DJ5" i="39"/>
  <c r="CV5" i="39"/>
  <c r="CJ5" i="39"/>
  <c r="CH5" i="39"/>
  <c r="CG5" i="39"/>
  <c r="CF5" i="39"/>
  <c r="CE5" i="39"/>
  <c r="CD5" i="39"/>
  <c r="CC5" i="39"/>
  <c r="CP5" i="39" s="1"/>
  <c r="CB5" i="39"/>
  <c r="CA5" i="39"/>
  <c r="BZ5" i="39"/>
  <c r="BY5" i="39"/>
  <c r="CL5" i="39" s="1"/>
  <c r="BX5" i="39"/>
  <c r="CT5" i="39" s="1"/>
  <c r="AP5" i="39"/>
  <c r="AO5" i="39"/>
  <c r="BC5" i="39" s="1"/>
  <c r="AN5" i="39"/>
  <c r="AM5" i="39"/>
  <c r="AL5" i="39"/>
  <c r="AK5" i="39"/>
  <c r="AJ5" i="39"/>
  <c r="AI5" i="39"/>
  <c r="AH5" i="39"/>
  <c r="AG5" i="39"/>
  <c r="AU5" i="39" s="1"/>
  <c r="AF5" i="39"/>
  <c r="AT5" i="39" s="1"/>
  <c r="AE5" i="39"/>
  <c r="AS5" i="39" s="1"/>
  <c r="AD5" i="39"/>
  <c r="BF5" i="39" s="1"/>
  <c r="CV4" i="39"/>
  <c r="CJ4" i="39"/>
  <c r="CH4" i="39"/>
  <c r="CG4" i="39"/>
  <c r="CF4" i="39"/>
  <c r="CE4" i="39"/>
  <c r="CD4" i="39"/>
  <c r="CC4" i="39"/>
  <c r="CB4" i="39"/>
  <c r="CA4" i="39"/>
  <c r="BZ4" i="39"/>
  <c r="BY4" i="39"/>
  <c r="BX4" i="39"/>
  <c r="CK4" i="39" s="1"/>
  <c r="AP4" i="39"/>
  <c r="AO4" i="39"/>
  <c r="AN4" i="39"/>
  <c r="AM4" i="39"/>
  <c r="AL4" i="39"/>
  <c r="AK4" i="39"/>
  <c r="AJ4" i="39"/>
  <c r="AI4" i="39"/>
  <c r="AH4" i="39"/>
  <c r="AV4" i="39" s="1"/>
  <c r="AG4" i="39"/>
  <c r="AF4" i="39"/>
  <c r="AE4" i="39"/>
  <c r="AS4" i="39" s="1"/>
  <c r="AD4" i="39"/>
  <c r="P4" i="39" s="1"/>
  <c r="DJ3" i="39"/>
  <c r="CV3" i="39"/>
  <c r="CJ3" i="39"/>
  <c r="CH3" i="39"/>
  <c r="CG3" i="39"/>
  <c r="CF3" i="39"/>
  <c r="CE3" i="39"/>
  <c r="CD3" i="39"/>
  <c r="CC3" i="39"/>
  <c r="CB3" i="39"/>
  <c r="CA3" i="39"/>
  <c r="BZ3" i="39"/>
  <c r="BY3" i="39"/>
  <c r="BX3" i="39"/>
  <c r="CK3" i="39" s="1"/>
  <c r="AP3" i="39"/>
  <c r="AO3" i="39"/>
  <c r="AN3" i="39"/>
  <c r="AM3" i="39"/>
  <c r="AL3" i="39"/>
  <c r="AK3" i="39"/>
  <c r="AJ3" i="39"/>
  <c r="AI3" i="39"/>
  <c r="AH3" i="39"/>
  <c r="AG3" i="39"/>
  <c r="AF3" i="39"/>
  <c r="AE3" i="39"/>
  <c r="Q3" i="39" s="1"/>
  <c r="AD3" i="39"/>
  <c r="AR3" i="39" s="1"/>
  <c r="BG2" i="39"/>
  <c r="AP2" i="39"/>
  <c r="AO2" i="39"/>
  <c r="DH2" i="39" s="1"/>
  <c r="AN2" i="39"/>
  <c r="AM2" i="39"/>
  <c r="BA2" i="39" s="1"/>
  <c r="AF2" i="39" a="1"/>
  <c r="AF2" i="39" s="1"/>
  <c r="AE2" i="39"/>
  <c r="AS2" i="39" s="1"/>
  <c r="AD2" i="39"/>
  <c r="AR2" i="39" s="1"/>
  <c r="BF2" i="39" s="1"/>
  <c r="AP42" i="38"/>
  <c r="AO42" i="38"/>
  <c r="AN42" i="38"/>
  <c r="AM42" i="38"/>
  <c r="AL42" i="38"/>
  <c r="AK42" i="38"/>
  <c r="AJ42" i="38"/>
  <c r="AI42" i="38"/>
  <c r="AH42" i="38"/>
  <c r="AG42" i="38"/>
  <c r="AF42" i="38"/>
  <c r="AE42" i="38"/>
  <c r="AD42" i="38"/>
  <c r="AP41" i="38"/>
  <c r="AO41" i="38"/>
  <c r="AN41" i="38"/>
  <c r="AM41" i="38"/>
  <c r="AL41" i="38"/>
  <c r="AK41" i="38"/>
  <c r="AJ41" i="38"/>
  <c r="AI41" i="38"/>
  <c r="AH41" i="38"/>
  <c r="AG41" i="38"/>
  <c r="AF41" i="38"/>
  <c r="AE41" i="38"/>
  <c r="AD41" i="38"/>
  <c r="AP40" i="38"/>
  <c r="AO40" i="38"/>
  <c r="AN40" i="38"/>
  <c r="AM40" i="38"/>
  <c r="AL40" i="38"/>
  <c r="AK40" i="38"/>
  <c r="AJ40" i="38"/>
  <c r="AI40" i="38"/>
  <c r="AH40" i="38"/>
  <c r="AG40" i="38"/>
  <c r="AF40" i="38"/>
  <c r="AE40" i="38"/>
  <c r="AD40" i="38"/>
  <c r="AP39" i="38"/>
  <c r="AO39" i="38"/>
  <c r="AN39" i="38"/>
  <c r="AM39" i="38"/>
  <c r="AL39" i="38"/>
  <c r="AK39" i="38"/>
  <c r="AJ39" i="38"/>
  <c r="AI39" i="38"/>
  <c r="AH39" i="38"/>
  <c r="AG39" i="38"/>
  <c r="AF39" i="38"/>
  <c r="AE39" i="38"/>
  <c r="AD39" i="38"/>
  <c r="X33" i="38"/>
  <c r="W33" i="38"/>
  <c r="V33" i="38"/>
  <c r="U33" i="38"/>
  <c r="T33" i="38"/>
  <c r="S33" i="38"/>
  <c r="R33" i="38"/>
  <c r="P33" i="38"/>
  <c r="AT22" i="38"/>
  <c r="AP22" i="38"/>
  <c r="AO22" i="38"/>
  <c r="AN22" i="38"/>
  <c r="AM22" i="38"/>
  <c r="AL22" i="38"/>
  <c r="AK22" i="38"/>
  <c r="AJ22" i="38"/>
  <c r="AI22" i="38"/>
  <c r="AH22" i="38"/>
  <c r="AV22" i="38" s="1"/>
  <c r="AG22" i="38"/>
  <c r="AF22" i="38"/>
  <c r="AE22" i="38"/>
  <c r="Q22" i="38" s="1"/>
  <c r="AD22" i="38"/>
  <c r="CT21" i="38"/>
  <c r="CS21" i="38"/>
  <c r="CR21" i="38"/>
  <c r="CQ21" i="38"/>
  <c r="CP21" i="38"/>
  <c r="CO21" i="38"/>
  <c r="CN21" i="38"/>
  <c r="CM21" i="38"/>
  <c r="CL21" i="38"/>
  <c r="CK21" i="38"/>
  <c r="CJ21" i="38"/>
  <c r="BG21" i="38"/>
  <c r="BF21" i="38"/>
  <c r="BD21" i="38"/>
  <c r="BC21" i="38"/>
  <c r="BB21" i="38"/>
  <c r="BA21" i="38"/>
  <c r="AZ21" i="38"/>
  <c r="AY21" i="38"/>
  <c r="AX21" i="38"/>
  <c r="AW21" i="38"/>
  <c r="AV21" i="38"/>
  <c r="AU21" i="38"/>
  <c r="AT21" i="38"/>
  <c r="AS21" i="38"/>
  <c r="AR21" i="38"/>
  <c r="CT20" i="38"/>
  <c r="CS20" i="38"/>
  <c r="CR20" i="38"/>
  <c r="CQ20" i="38"/>
  <c r="CP20" i="38"/>
  <c r="CO20" i="38"/>
  <c r="CN20" i="38"/>
  <c r="CM20" i="38"/>
  <c r="CL20" i="38"/>
  <c r="CK20" i="38"/>
  <c r="CJ20" i="38"/>
  <c r="BG20" i="38"/>
  <c r="BF20" i="38"/>
  <c r="BD20" i="38"/>
  <c r="BC20" i="38"/>
  <c r="BB20" i="38"/>
  <c r="BA20" i="38"/>
  <c r="AZ20" i="38"/>
  <c r="AY20" i="38"/>
  <c r="AX20" i="38"/>
  <c r="AW20" i="38"/>
  <c r="AV20" i="38"/>
  <c r="AU20" i="38"/>
  <c r="AT20" i="38"/>
  <c r="AS20" i="38"/>
  <c r="AR20" i="38"/>
  <c r="CT19" i="38"/>
  <c r="CS19" i="38"/>
  <c r="CR19" i="38"/>
  <c r="CQ19" i="38"/>
  <c r="CP19" i="38"/>
  <c r="CO19" i="38"/>
  <c r="CN19" i="38"/>
  <c r="CM19" i="38"/>
  <c r="CL19" i="38"/>
  <c r="CK19" i="38"/>
  <c r="CJ19" i="38"/>
  <c r="BG19" i="38"/>
  <c r="BF19" i="38"/>
  <c r="BD19" i="38"/>
  <c r="BC19" i="38"/>
  <c r="BB19" i="38"/>
  <c r="BA19" i="38"/>
  <c r="AZ19" i="38"/>
  <c r="AY19" i="38"/>
  <c r="AX19" i="38"/>
  <c r="AW19" i="38"/>
  <c r="AV19" i="38"/>
  <c r="AU19" i="38"/>
  <c r="AT19" i="38"/>
  <c r="AS19" i="38"/>
  <c r="AR19" i="38"/>
  <c r="CT18" i="38"/>
  <c r="CS18" i="38"/>
  <c r="CR18" i="38"/>
  <c r="CQ18" i="38"/>
  <c r="CP18" i="38"/>
  <c r="CO18" i="38"/>
  <c r="CN18" i="38"/>
  <c r="CM18" i="38"/>
  <c r="CL18" i="38"/>
  <c r="CK18" i="38"/>
  <c r="CJ18" i="38"/>
  <c r="BG18" i="38"/>
  <c r="BF18" i="38"/>
  <c r="BD18" i="38"/>
  <c r="BC18" i="38"/>
  <c r="BB18" i="38"/>
  <c r="BA18" i="38"/>
  <c r="AZ18" i="38"/>
  <c r="AY18" i="38"/>
  <c r="AX18" i="38"/>
  <c r="AW18" i="38"/>
  <c r="AV18" i="38"/>
  <c r="AU18" i="38"/>
  <c r="AT18" i="38"/>
  <c r="AS18" i="38"/>
  <c r="AR18" i="38"/>
  <c r="CT17" i="38"/>
  <c r="CS17" i="38"/>
  <c r="CR17" i="38"/>
  <c r="CQ17" i="38"/>
  <c r="CP17" i="38"/>
  <c r="CO17" i="38"/>
  <c r="CN17" i="38"/>
  <c r="CM17" i="38"/>
  <c r="CL17" i="38"/>
  <c r="CK17" i="38"/>
  <c r="CJ17" i="38"/>
  <c r="AP17" i="38"/>
  <c r="AO17" i="38"/>
  <c r="AN17" i="38"/>
  <c r="AM17" i="38"/>
  <c r="AL17" i="38"/>
  <c r="AK17" i="38"/>
  <c r="AJ17" i="38"/>
  <c r="AI17" i="38"/>
  <c r="AH17" i="38"/>
  <c r="AG17" i="38"/>
  <c r="AF17" i="38"/>
  <c r="AE17" i="38"/>
  <c r="AD17" i="38"/>
  <c r="CV16" i="38"/>
  <c r="CU16" i="38"/>
  <c r="CT16" i="38"/>
  <c r="CS16" i="38"/>
  <c r="CR16" i="38"/>
  <c r="CQ16" i="38"/>
  <c r="CP16" i="38"/>
  <c r="CO16" i="38"/>
  <c r="CN16" i="38"/>
  <c r="CM16" i="38"/>
  <c r="CL16" i="38"/>
  <c r="CK16" i="38"/>
  <c r="CJ16" i="38"/>
  <c r="AP16" i="38"/>
  <c r="AO16" i="38"/>
  <c r="AN16" i="38"/>
  <c r="AM16" i="38"/>
  <c r="AL16" i="38"/>
  <c r="AZ16" i="38" s="1"/>
  <c r="AK16" i="38"/>
  <c r="AY16" i="38" s="1"/>
  <c r="AJ16" i="38"/>
  <c r="AI16" i="38"/>
  <c r="AH16" i="38"/>
  <c r="AG16" i="38"/>
  <c r="AF16" i="38"/>
  <c r="BB16" i="38" s="1"/>
  <c r="AE16" i="38"/>
  <c r="AD16" i="38"/>
  <c r="BF16" i="38" s="1"/>
  <c r="CV15" i="38"/>
  <c r="CU15" i="38"/>
  <c r="CT15" i="38"/>
  <c r="CS15" i="38"/>
  <c r="CR15" i="38"/>
  <c r="CK15" i="38"/>
  <c r="CJ15" i="38"/>
  <c r="AP15" i="38"/>
  <c r="AO15" i="38"/>
  <c r="AN15" i="38"/>
  <c r="AM15" i="38"/>
  <c r="AL15" i="38"/>
  <c r="AK15" i="38"/>
  <c r="AJ15" i="38"/>
  <c r="AI15" i="38"/>
  <c r="AH15" i="38"/>
  <c r="AG15" i="38"/>
  <c r="AF15" i="38"/>
  <c r="AE15" i="38"/>
  <c r="AD15" i="38"/>
  <c r="CV14" i="38"/>
  <c r="CU14" i="38"/>
  <c r="CT14" i="38"/>
  <c r="CS14" i="38"/>
  <c r="CR14" i="38"/>
  <c r="CK14" i="38"/>
  <c r="CJ14" i="38"/>
  <c r="AP14" i="38"/>
  <c r="AO14" i="38"/>
  <c r="AN14" i="38"/>
  <c r="AM14" i="38"/>
  <c r="AL14" i="38"/>
  <c r="AK14" i="38"/>
  <c r="AJ14" i="38"/>
  <c r="AI14" i="38"/>
  <c r="AH14" i="38"/>
  <c r="AG14" i="38"/>
  <c r="AF14" i="38"/>
  <c r="BD14" i="38" s="1"/>
  <c r="AE14" i="38"/>
  <c r="AD14" i="38"/>
  <c r="AR14" i="38" s="1"/>
  <c r="CV13" i="38"/>
  <c r="CU13" i="38"/>
  <c r="CT13" i="38"/>
  <c r="CS13" i="38"/>
  <c r="CR13" i="38"/>
  <c r="CQ13" i="38"/>
  <c r="CP13" i="38"/>
  <c r="CO13" i="38"/>
  <c r="CN13" i="38"/>
  <c r="CM13" i="38"/>
  <c r="CL13" i="38"/>
  <c r="CK13" i="38"/>
  <c r="CJ13" i="38"/>
  <c r="AP13" i="38"/>
  <c r="AO13" i="38"/>
  <c r="AN13" i="38"/>
  <c r="AM13" i="38"/>
  <c r="AL13" i="38"/>
  <c r="AK13" i="38"/>
  <c r="AJ13" i="38"/>
  <c r="AI13" i="38"/>
  <c r="AH13" i="38"/>
  <c r="AG13" i="38"/>
  <c r="AF13" i="38"/>
  <c r="AE13" i="38"/>
  <c r="AD13" i="38"/>
  <c r="CV12" i="38"/>
  <c r="CU12" i="38"/>
  <c r="CT12" i="38"/>
  <c r="CS12" i="38"/>
  <c r="CR12" i="38"/>
  <c r="CQ12" i="38"/>
  <c r="CP12" i="38"/>
  <c r="CO12" i="38"/>
  <c r="CN12" i="38"/>
  <c r="CM12" i="38"/>
  <c r="CL12" i="38"/>
  <c r="CK12" i="38"/>
  <c r="CJ12" i="38"/>
  <c r="AU12" i="38"/>
  <c r="AP12" i="38"/>
  <c r="AO12" i="38"/>
  <c r="AN12" i="38"/>
  <c r="AM12" i="38"/>
  <c r="AL12" i="38"/>
  <c r="AK12" i="38"/>
  <c r="AJ12" i="38"/>
  <c r="AI12" i="38"/>
  <c r="AH12" i="38"/>
  <c r="AV12" i="38" s="1"/>
  <c r="AG12" i="38"/>
  <c r="AF12" i="38"/>
  <c r="AE12" i="38"/>
  <c r="AD12" i="38"/>
  <c r="AR12" i="38" s="1"/>
  <c r="CV11" i="38"/>
  <c r="CU11" i="38"/>
  <c r="CT11" i="38"/>
  <c r="CS11" i="38"/>
  <c r="CR11" i="38"/>
  <c r="CQ11" i="38"/>
  <c r="CP11" i="38"/>
  <c r="CO11" i="38"/>
  <c r="CN11" i="38"/>
  <c r="CM11" i="38"/>
  <c r="CL11" i="38"/>
  <c r="CK11" i="38"/>
  <c r="CJ11" i="38"/>
  <c r="AP11" i="38"/>
  <c r="AO11" i="38"/>
  <c r="AN11" i="38"/>
  <c r="AM11" i="38"/>
  <c r="AL11" i="38"/>
  <c r="AK11" i="38"/>
  <c r="AJ11" i="38"/>
  <c r="AI11" i="38"/>
  <c r="AH11" i="38"/>
  <c r="AG11" i="38"/>
  <c r="AF11" i="38"/>
  <c r="AE11" i="38"/>
  <c r="AS11" i="38" s="1"/>
  <c r="AD11" i="38"/>
  <c r="CV10" i="38"/>
  <c r="CU10" i="38"/>
  <c r="CT10" i="38"/>
  <c r="CS10" i="38"/>
  <c r="CR10" i="38"/>
  <c r="CQ10" i="38"/>
  <c r="CP10" i="38"/>
  <c r="CO10" i="38"/>
  <c r="CN10" i="38"/>
  <c r="CM10" i="38"/>
  <c r="CL10" i="38"/>
  <c r="CK10" i="38"/>
  <c r="CJ10" i="38"/>
  <c r="AP10" i="38"/>
  <c r="AO10" i="38"/>
  <c r="AN10" i="38"/>
  <c r="AM10" i="38"/>
  <c r="AL10" i="38"/>
  <c r="AK10" i="38"/>
  <c r="AJ10" i="38"/>
  <c r="AI10" i="38"/>
  <c r="AW10" i="38" s="1"/>
  <c r="AH10" i="38"/>
  <c r="AG10" i="38"/>
  <c r="AF10" i="38"/>
  <c r="AT10" i="38" s="1"/>
  <c r="AE10" i="38"/>
  <c r="AS10" i="38" s="1"/>
  <c r="AD10" i="38"/>
  <c r="BF10" i="38" s="1"/>
  <c r="CV9" i="38"/>
  <c r="CU9" i="38"/>
  <c r="CT9" i="38"/>
  <c r="CS9" i="38"/>
  <c r="CR9" i="38"/>
  <c r="CQ9" i="38"/>
  <c r="CP9" i="38"/>
  <c r="CO9" i="38"/>
  <c r="CN9" i="38"/>
  <c r="CM9" i="38"/>
  <c r="CL9" i="38"/>
  <c r="CK9" i="38"/>
  <c r="CJ9" i="38"/>
  <c r="AP9" i="38"/>
  <c r="AO9" i="38"/>
  <c r="AN9" i="38"/>
  <c r="AM9" i="38"/>
  <c r="BA9" i="38" s="1"/>
  <c r="AL9" i="38"/>
  <c r="AK9" i="38"/>
  <c r="AY9" i="38" s="1"/>
  <c r="AJ9" i="38"/>
  <c r="AX9" i="38" s="1"/>
  <c r="AI9" i="38"/>
  <c r="AH9" i="38"/>
  <c r="AG9" i="38"/>
  <c r="AU9" i="38" s="1"/>
  <c r="AF9" i="38"/>
  <c r="AE9" i="38"/>
  <c r="AD9" i="38"/>
  <c r="BF9" i="38" s="1"/>
  <c r="CV8" i="38"/>
  <c r="CU8" i="38"/>
  <c r="CT8" i="38"/>
  <c r="CS8" i="38"/>
  <c r="CR8" i="38"/>
  <c r="CQ8" i="38"/>
  <c r="CP8" i="38"/>
  <c r="CO8" i="38"/>
  <c r="CN8" i="38"/>
  <c r="CM8" i="38"/>
  <c r="CL8" i="38"/>
  <c r="CK8" i="38"/>
  <c r="CJ8" i="38"/>
  <c r="AP8" i="38"/>
  <c r="AO8" i="38"/>
  <c r="AN8" i="38"/>
  <c r="BB8" i="38" s="1"/>
  <c r="AM8" i="38"/>
  <c r="AL8" i="38"/>
  <c r="AK8" i="38"/>
  <c r="AJ8" i="38"/>
  <c r="AI8" i="38"/>
  <c r="AH8" i="38"/>
  <c r="AG8" i="38"/>
  <c r="AF8" i="38"/>
  <c r="AT8" i="38" s="1"/>
  <c r="AE8" i="38"/>
  <c r="Q8" i="38" s="1"/>
  <c r="AD8" i="38"/>
  <c r="CV7" i="38"/>
  <c r="CU7" i="38"/>
  <c r="CT7" i="38"/>
  <c r="CS7" i="38"/>
  <c r="CR7" i="38"/>
  <c r="CQ7" i="38"/>
  <c r="CP7" i="38"/>
  <c r="CO7" i="38"/>
  <c r="CN7" i="38"/>
  <c r="CM7" i="38"/>
  <c r="CL7" i="38"/>
  <c r="CK7" i="38"/>
  <c r="CJ7" i="38"/>
  <c r="AP7" i="38"/>
  <c r="AO7" i="38"/>
  <c r="AN7" i="38"/>
  <c r="AM7" i="38"/>
  <c r="AL7" i="38"/>
  <c r="AK7" i="38"/>
  <c r="AJ7" i="38"/>
  <c r="AI7" i="38"/>
  <c r="AH7" i="38"/>
  <c r="AG7" i="38"/>
  <c r="AF7" i="38"/>
  <c r="AE7" i="38"/>
  <c r="AS7" i="38" s="1"/>
  <c r="AD7" i="38"/>
  <c r="BF7" i="38" s="1"/>
  <c r="CV6" i="38"/>
  <c r="CJ6" i="38"/>
  <c r="CH6" i="38"/>
  <c r="CG6" i="38"/>
  <c r="CF6" i="38"/>
  <c r="CE6" i="38"/>
  <c r="CD6" i="38"/>
  <c r="CQ6" i="38" s="1"/>
  <c r="CC6" i="38"/>
  <c r="CB6" i="38"/>
  <c r="CO6" i="38" s="1"/>
  <c r="CA6" i="38"/>
  <c r="CN6" i="38" s="1"/>
  <c r="BZ6" i="38"/>
  <c r="BY6" i="38"/>
  <c r="BX6" i="38"/>
  <c r="CK6" i="38" s="1"/>
  <c r="AR6" i="38"/>
  <c r="AP6" i="38"/>
  <c r="AO6" i="38"/>
  <c r="AN6" i="38"/>
  <c r="AM6" i="38"/>
  <c r="AL6" i="38"/>
  <c r="AK6" i="38"/>
  <c r="AJ6" i="38"/>
  <c r="AI6" i="38"/>
  <c r="AH6" i="38"/>
  <c r="AG6" i="38"/>
  <c r="AF6" i="38"/>
  <c r="AT6" i="38" s="1"/>
  <c r="AE6" i="38"/>
  <c r="AS6" i="38" s="1"/>
  <c r="AD6" i="38"/>
  <c r="BF6" i="38" s="1"/>
  <c r="CV5" i="38"/>
  <c r="CJ5" i="38"/>
  <c r="CH5" i="38"/>
  <c r="CG5" i="38"/>
  <c r="CF5" i="38"/>
  <c r="CE5" i="38"/>
  <c r="CR5" i="38" s="1"/>
  <c r="CD5" i="38"/>
  <c r="CC5" i="38"/>
  <c r="CB5" i="38"/>
  <c r="CA5" i="38"/>
  <c r="BZ5" i="38"/>
  <c r="BY5" i="38"/>
  <c r="BX5" i="38"/>
  <c r="CK5" i="38" s="1"/>
  <c r="AP5" i="38"/>
  <c r="AO5" i="38"/>
  <c r="AN5" i="38"/>
  <c r="AM5" i="38"/>
  <c r="BA5" i="38" s="1"/>
  <c r="AL5" i="38"/>
  <c r="AK5" i="38"/>
  <c r="AJ5" i="38"/>
  <c r="AX5" i="38" s="1"/>
  <c r="AI5" i="38"/>
  <c r="AH5" i="38"/>
  <c r="AG5" i="38"/>
  <c r="AU5" i="38" s="1"/>
  <c r="AF5" i="38"/>
  <c r="AT5" i="38" s="1"/>
  <c r="AE5" i="38"/>
  <c r="BG5" i="38" s="1"/>
  <c r="AD5" i="38"/>
  <c r="BF5" i="38" s="1"/>
  <c r="CV4" i="38"/>
  <c r="CJ4" i="38"/>
  <c r="CH4" i="38"/>
  <c r="CG4" i="38"/>
  <c r="CF4" i="38"/>
  <c r="CE4" i="38"/>
  <c r="CD4" i="38"/>
  <c r="CC4" i="38"/>
  <c r="CB4" i="38"/>
  <c r="CA4" i="38"/>
  <c r="BZ4" i="38"/>
  <c r="BY4" i="38"/>
  <c r="BX4" i="38"/>
  <c r="CK4" i="38" s="1"/>
  <c r="AP4" i="38"/>
  <c r="AO4" i="38"/>
  <c r="AN4" i="38"/>
  <c r="AM4" i="38"/>
  <c r="AL4" i="38"/>
  <c r="AK4" i="38"/>
  <c r="AJ4" i="38"/>
  <c r="AI4" i="38"/>
  <c r="AH4" i="38"/>
  <c r="AG4" i="38"/>
  <c r="AF4" i="38"/>
  <c r="AE4" i="38"/>
  <c r="Q4" i="38" s="1"/>
  <c r="AD4" i="38"/>
  <c r="P4" i="38" s="1"/>
  <c r="DJ3" i="38"/>
  <c r="DJ5" i="38" s="1"/>
  <c r="CV3" i="38"/>
  <c r="CJ3" i="38"/>
  <c r="CH3" i="38"/>
  <c r="CG3" i="38"/>
  <c r="CF3" i="38"/>
  <c r="CE3" i="38"/>
  <c r="CD3" i="38"/>
  <c r="CC3" i="38"/>
  <c r="CB3" i="38"/>
  <c r="CA3" i="38"/>
  <c r="BZ3" i="38"/>
  <c r="BY3" i="38"/>
  <c r="BX3" i="38"/>
  <c r="CK3" i="38" s="1"/>
  <c r="AP3" i="38"/>
  <c r="AO3" i="38"/>
  <c r="AN3" i="38"/>
  <c r="AM3" i="38"/>
  <c r="AL3" i="38"/>
  <c r="AK3" i="38"/>
  <c r="AJ3" i="38"/>
  <c r="AI3" i="38"/>
  <c r="AH3" i="38"/>
  <c r="AG3" i="38"/>
  <c r="AF3" i="38"/>
  <c r="AE3" i="38"/>
  <c r="BG3" i="38" s="1"/>
  <c r="AD3" i="38"/>
  <c r="BW2" i="38"/>
  <c r="AF2" i="38" a="1"/>
  <c r="AF2" i="38" s="1"/>
  <c r="AE2" i="38"/>
  <c r="AS2" i="38" s="1"/>
  <c r="BG2" i="38" s="1"/>
  <c r="AD2" i="38"/>
  <c r="AP42" i="37"/>
  <c r="AO42" i="37"/>
  <c r="AN42" i="37"/>
  <c r="AM42" i="37"/>
  <c r="AL42" i="37"/>
  <c r="AK42" i="37"/>
  <c r="AJ42" i="37"/>
  <c r="AI42" i="37"/>
  <c r="AH42" i="37"/>
  <c r="AG42" i="37"/>
  <c r="AF42" i="37"/>
  <c r="AE42" i="37"/>
  <c r="AD42" i="37"/>
  <c r="AP41" i="37"/>
  <c r="AO41" i="37"/>
  <c r="AN41" i="37"/>
  <c r="AM41" i="37"/>
  <c r="AL41" i="37"/>
  <c r="AK41" i="37"/>
  <c r="AJ41" i="37"/>
  <c r="AI41" i="37"/>
  <c r="AH41" i="37"/>
  <c r="AG41" i="37"/>
  <c r="AF41" i="37"/>
  <c r="AE41" i="37"/>
  <c r="AD41" i="37"/>
  <c r="AP40" i="37"/>
  <c r="AO40" i="37"/>
  <c r="AN40" i="37"/>
  <c r="AM40" i="37"/>
  <c r="AL40" i="37"/>
  <c r="AK40" i="37"/>
  <c r="AJ40" i="37"/>
  <c r="AI40" i="37"/>
  <c r="AH40" i="37"/>
  <c r="AG40" i="37"/>
  <c r="AF40" i="37"/>
  <c r="AE40" i="37"/>
  <c r="AD40" i="37"/>
  <c r="AP39" i="37"/>
  <c r="AO39" i="37"/>
  <c r="AN39" i="37"/>
  <c r="AM39" i="37"/>
  <c r="AL39" i="37"/>
  <c r="AK39" i="37"/>
  <c r="AJ39" i="37"/>
  <c r="AI39" i="37"/>
  <c r="AH39" i="37"/>
  <c r="AG39" i="37"/>
  <c r="AF39" i="37"/>
  <c r="AE39" i="37"/>
  <c r="AD39" i="37"/>
  <c r="X33" i="37"/>
  <c r="W33" i="37"/>
  <c r="V33" i="37"/>
  <c r="U33" i="37"/>
  <c r="T33" i="37"/>
  <c r="S33" i="37"/>
  <c r="R33" i="37"/>
  <c r="P33" i="37"/>
  <c r="BB22" i="37"/>
  <c r="AP22" i="37"/>
  <c r="BD22" i="37" s="1"/>
  <c r="AO22" i="37"/>
  <c r="AN22" i="37"/>
  <c r="AM22" i="37"/>
  <c r="AL22" i="37"/>
  <c r="AZ22" i="37" s="1"/>
  <c r="AK22" i="37"/>
  <c r="AJ22" i="37"/>
  <c r="AX22" i="37" s="1"/>
  <c r="AI22" i="37"/>
  <c r="AH22" i="37"/>
  <c r="AV22" i="37" s="1"/>
  <c r="AG22" i="37"/>
  <c r="AF22" i="37"/>
  <c r="AE22" i="37"/>
  <c r="Q22" i="37" s="1"/>
  <c r="AD22" i="37"/>
  <c r="P22" i="37" s="1"/>
  <c r="CT21" i="37"/>
  <c r="CS21" i="37"/>
  <c r="CR21" i="37"/>
  <c r="CQ21" i="37"/>
  <c r="CP21" i="37"/>
  <c r="CO21" i="37"/>
  <c r="CN21" i="37"/>
  <c r="CM21" i="37"/>
  <c r="CL21" i="37"/>
  <c r="CK21" i="37"/>
  <c r="CJ21" i="37"/>
  <c r="BG21" i="37"/>
  <c r="BF21" i="37"/>
  <c r="BD21" i="37"/>
  <c r="BC21" i="37"/>
  <c r="BB21" i="37"/>
  <c r="BA21" i="37"/>
  <c r="AZ21" i="37"/>
  <c r="AY21" i="37"/>
  <c r="AX21" i="37"/>
  <c r="AW21" i="37"/>
  <c r="AV21" i="37"/>
  <c r="AU21" i="37"/>
  <c r="AT21" i="37"/>
  <c r="AS21" i="37"/>
  <c r="AR21" i="37"/>
  <c r="CT20" i="37"/>
  <c r="CS20" i="37"/>
  <c r="CR20" i="37"/>
  <c r="CQ20" i="37"/>
  <c r="CP20" i="37"/>
  <c r="CO20" i="37"/>
  <c r="CN20" i="37"/>
  <c r="CM20" i="37"/>
  <c r="CL20" i="37"/>
  <c r="CK20" i="37"/>
  <c r="CJ20" i="37"/>
  <c r="BG20" i="37"/>
  <c r="BF20" i="37"/>
  <c r="BD20" i="37"/>
  <c r="BC20" i="37"/>
  <c r="BB20" i="37"/>
  <c r="BA20" i="37"/>
  <c r="AZ20" i="37"/>
  <c r="AY20" i="37"/>
  <c r="AX20" i="37"/>
  <c r="AW20" i="37"/>
  <c r="AV20" i="37"/>
  <c r="AU20" i="37"/>
  <c r="AT20" i="37"/>
  <c r="AS20" i="37"/>
  <c r="AR20" i="37"/>
  <c r="CT19" i="37"/>
  <c r="CS19" i="37"/>
  <c r="CR19" i="37"/>
  <c r="CQ19" i="37"/>
  <c r="CP19" i="37"/>
  <c r="CO19" i="37"/>
  <c r="CN19" i="37"/>
  <c r="CM19" i="37"/>
  <c r="CL19" i="37"/>
  <c r="CK19" i="37"/>
  <c r="CJ19" i="37"/>
  <c r="BG19" i="37"/>
  <c r="BF19" i="37"/>
  <c r="BD19" i="37"/>
  <c r="BC19" i="37"/>
  <c r="BB19" i="37"/>
  <c r="BA19" i="37"/>
  <c r="AZ19" i="37"/>
  <c r="AY19" i="37"/>
  <c r="AX19" i="37"/>
  <c r="AW19" i="37"/>
  <c r="AV19" i="37"/>
  <c r="AU19" i="37"/>
  <c r="AT19" i="37"/>
  <c r="AS19" i="37"/>
  <c r="AR19" i="37"/>
  <c r="CT18" i="37"/>
  <c r="CS18" i="37"/>
  <c r="CR18" i="37"/>
  <c r="CQ18" i="37"/>
  <c r="CP18" i="37"/>
  <c r="CO18" i="37"/>
  <c r="CN18" i="37"/>
  <c r="CM18" i="37"/>
  <c r="CL18" i="37"/>
  <c r="CK18" i="37"/>
  <c r="CJ18" i="37"/>
  <c r="BG18" i="37"/>
  <c r="BF18" i="37"/>
  <c r="BD18" i="37"/>
  <c r="BC18" i="37"/>
  <c r="BB18" i="37"/>
  <c r="BA18" i="37"/>
  <c r="AZ18" i="37"/>
  <c r="AY18" i="37"/>
  <c r="AX18" i="37"/>
  <c r="AW18" i="37"/>
  <c r="AV18" i="37"/>
  <c r="AU18" i="37"/>
  <c r="AT18" i="37"/>
  <c r="AS18" i="37"/>
  <c r="AR18" i="37"/>
  <c r="CT17" i="37"/>
  <c r="CS17" i="37"/>
  <c r="CR17" i="37"/>
  <c r="CQ17" i="37"/>
  <c r="CP17" i="37"/>
  <c r="CO17" i="37"/>
  <c r="CN17" i="37"/>
  <c r="CM17" i="37"/>
  <c r="CL17" i="37"/>
  <c r="CK17" i="37"/>
  <c r="CJ17" i="37"/>
  <c r="AP17" i="37"/>
  <c r="AO17" i="37"/>
  <c r="AN17" i="37"/>
  <c r="AM17" i="37"/>
  <c r="AL17" i="37"/>
  <c r="AK17" i="37"/>
  <c r="AJ17" i="37"/>
  <c r="AI17" i="37"/>
  <c r="AH17" i="37"/>
  <c r="AG17" i="37"/>
  <c r="AU17" i="37" s="1"/>
  <c r="AF17" i="37"/>
  <c r="AE17" i="37"/>
  <c r="Q17" i="37" s="1"/>
  <c r="AD17" i="37"/>
  <c r="P17" i="37" s="1"/>
  <c r="CV16" i="37"/>
  <c r="CU16" i="37"/>
  <c r="CT16" i="37"/>
  <c r="CS16" i="37"/>
  <c r="CR16" i="37"/>
  <c r="CQ16" i="37"/>
  <c r="CP16" i="37"/>
  <c r="CO16" i="37"/>
  <c r="CN16" i="37"/>
  <c r="CM16" i="37"/>
  <c r="CL16" i="37"/>
  <c r="CK16" i="37"/>
  <c r="CJ16" i="37"/>
  <c r="AP16" i="37"/>
  <c r="AO16" i="37"/>
  <c r="BC16" i="37" s="1"/>
  <c r="AN16" i="37"/>
  <c r="AM16" i="37"/>
  <c r="AL16" i="37"/>
  <c r="AK16" i="37"/>
  <c r="AJ16" i="37"/>
  <c r="AI16" i="37"/>
  <c r="AH16" i="37"/>
  <c r="AG16" i="37"/>
  <c r="AU16" i="37" s="1"/>
  <c r="AF16" i="37"/>
  <c r="AV16" i="37" s="1"/>
  <c r="AE16" i="37"/>
  <c r="AD16" i="37"/>
  <c r="CV15" i="37"/>
  <c r="CU15" i="37"/>
  <c r="CT15" i="37"/>
  <c r="CS15" i="37"/>
  <c r="CR15" i="37"/>
  <c r="CK15" i="37"/>
  <c r="CJ15" i="37"/>
  <c r="AP15" i="37"/>
  <c r="AO15" i="37"/>
  <c r="AN15" i="37"/>
  <c r="AM15" i="37"/>
  <c r="AL15" i="37"/>
  <c r="AZ15" i="37" s="1"/>
  <c r="AK15" i="37"/>
  <c r="AJ15" i="37"/>
  <c r="AI15" i="37"/>
  <c r="AH15" i="37"/>
  <c r="AG15" i="37"/>
  <c r="AF15" i="37"/>
  <c r="BA15" i="37" s="1"/>
  <c r="AE15" i="37"/>
  <c r="Q15" i="37" s="1"/>
  <c r="AD15" i="37"/>
  <c r="CV14" i="37"/>
  <c r="CU14" i="37"/>
  <c r="CT14" i="37"/>
  <c r="CS14" i="37"/>
  <c r="CR14" i="37"/>
  <c r="CK14" i="37"/>
  <c r="CJ14" i="37"/>
  <c r="AS14" i="37"/>
  <c r="AP14" i="37"/>
  <c r="BD14" i="37" s="1"/>
  <c r="AO14" i="37"/>
  <c r="AN14" i="37"/>
  <c r="AM14" i="37"/>
  <c r="AL14" i="37"/>
  <c r="AK14" i="37"/>
  <c r="AJ14" i="37"/>
  <c r="AI14" i="37"/>
  <c r="AH14" i="37"/>
  <c r="AG14" i="37"/>
  <c r="AF14" i="37"/>
  <c r="AE14" i="37"/>
  <c r="AD14" i="37"/>
  <c r="AR14" i="37" s="1"/>
  <c r="CV13" i="37"/>
  <c r="CU13" i="37"/>
  <c r="CT13" i="37"/>
  <c r="CS13" i="37"/>
  <c r="CR13" i="37"/>
  <c r="CQ13" i="37"/>
  <c r="CP13" i="37"/>
  <c r="CO13" i="37"/>
  <c r="CN13" i="37"/>
  <c r="CM13" i="37"/>
  <c r="CL13" i="37"/>
  <c r="CK13" i="37"/>
  <c r="CJ13" i="37"/>
  <c r="AP13" i="37"/>
  <c r="AO13" i="37"/>
  <c r="AN13" i="37"/>
  <c r="AM13" i="37"/>
  <c r="AL13" i="37"/>
  <c r="AK13" i="37"/>
  <c r="AY13" i="37" s="1"/>
  <c r="AJ13" i="37"/>
  <c r="AI13" i="37"/>
  <c r="AH13" i="37"/>
  <c r="AG13" i="37"/>
  <c r="AF13" i="37"/>
  <c r="AT13" i="37" s="1"/>
  <c r="AE13" i="37"/>
  <c r="AS13" i="37" s="1"/>
  <c r="AD13" i="37"/>
  <c r="BF13" i="37" s="1"/>
  <c r="Q13" i="37"/>
  <c r="CV12" i="37"/>
  <c r="CU12" i="37"/>
  <c r="CT12" i="37"/>
  <c r="CS12" i="37"/>
  <c r="CR12" i="37"/>
  <c r="CQ12" i="37"/>
  <c r="CP12" i="37"/>
  <c r="CO12" i="37"/>
  <c r="CN12" i="37"/>
  <c r="CM12" i="37"/>
  <c r="CL12" i="37"/>
  <c r="CK12" i="37"/>
  <c r="CJ12" i="37"/>
  <c r="AP12" i="37"/>
  <c r="AO12" i="37"/>
  <c r="AN12" i="37"/>
  <c r="AM12" i="37"/>
  <c r="AL12" i="37"/>
  <c r="AK12" i="37"/>
  <c r="AJ12" i="37"/>
  <c r="AI12" i="37"/>
  <c r="AH12" i="37"/>
  <c r="AG12" i="37"/>
  <c r="AF12" i="37"/>
  <c r="BA12" i="37" s="1"/>
  <c r="AE12" i="37"/>
  <c r="Q12" i="37" s="1"/>
  <c r="AD12" i="37"/>
  <c r="BF12" i="37" s="1"/>
  <c r="CV11" i="37"/>
  <c r="CU11" i="37"/>
  <c r="CT11" i="37"/>
  <c r="CS11" i="37"/>
  <c r="CR11" i="37"/>
  <c r="CQ11" i="37"/>
  <c r="CP11" i="37"/>
  <c r="CO11" i="37"/>
  <c r="CN11" i="37"/>
  <c r="CM11" i="37"/>
  <c r="CL11" i="37"/>
  <c r="CK11" i="37"/>
  <c r="CJ11" i="37"/>
  <c r="AP11" i="37"/>
  <c r="AO11" i="37"/>
  <c r="AN11" i="37"/>
  <c r="AM11" i="37"/>
  <c r="AL11" i="37"/>
  <c r="AK11" i="37"/>
  <c r="AJ11" i="37"/>
  <c r="AI11" i="37"/>
  <c r="AH11" i="37"/>
  <c r="AG11" i="37"/>
  <c r="AF11" i="37"/>
  <c r="AT11" i="37" s="1"/>
  <c r="AE11" i="37"/>
  <c r="BG11" i="37" s="1"/>
  <c r="AD11" i="37"/>
  <c r="BF11" i="37" s="1"/>
  <c r="CV10" i="37"/>
  <c r="CU10" i="37"/>
  <c r="CT10" i="37"/>
  <c r="CS10" i="37"/>
  <c r="CR10" i="37"/>
  <c r="CQ10" i="37"/>
  <c r="CP10" i="37"/>
  <c r="CO10" i="37"/>
  <c r="CN10" i="37"/>
  <c r="CM10" i="37"/>
  <c r="CL10" i="37"/>
  <c r="CK10" i="37"/>
  <c r="CJ10" i="37"/>
  <c r="AP10" i="37"/>
  <c r="AO10" i="37"/>
  <c r="AN10" i="37"/>
  <c r="AM10" i="37"/>
  <c r="AL10" i="37"/>
  <c r="AZ10" i="37" s="1"/>
  <c r="AK10" i="37"/>
  <c r="AJ10" i="37"/>
  <c r="AI10" i="37"/>
  <c r="AH10" i="37"/>
  <c r="AG10" i="37"/>
  <c r="AF10" i="37"/>
  <c r="AT10" i="37" s="1"/>
  <c r="AE10" i="37"/>
  <c r="BG10" i="37" s="1"/>
  <c r="AD10" i="37"/>
  <c r="AR10" i="37" s="1"/>
  <c r="Q10" i="37"/>
  <c r="CV9" i="37"/>
  <c r="CU9" i="37"/>
  <c r="CT9" i="37"/>
  <c r="CS9" i="37"/>
  <c r="CR9" i="37"/>
  <c r="CQ9" i="37"/>
  <c r="CP9" i="37"/>
  <c r="CO9" i="37"/>
  <c r="CN9" i="37"/>
  <c r="CM9" i="37"/>
  <c r="CL9" i="37"/>
  <c r="CK9" i="37"/>
  <c r="CJ9" i="37"/>
  <c r="AS9" i="37"/>
  <c r="AP9" i="37"/>
  <c r="AO9" i="37"/>
  <c r="AN9" i="37"/>
  <c r="AM9" i="37"/>
  <c r="AL9" i="37"/>
  <c r="AK9" i="37"/>
  <c r="AJ9" i="37"/>
  <c r="AI9" i="37"/>
  <c r="AH9" i="37"/>
  <c r="AG9" i="37"/>
  <c r="AF9" i="37"/>
  <c r="AE9" i="37"/>
  <c r="Q9" i="37" s="1"/>
  <c r="AD9" i="37"/>
  <c r="CV8" i="37"/>
  <c r="CU8" i="37"/>
  <c r="CT8" i="37"/>
  <c r="CS8" i="37"/>
  <c r="CR8" i="37"/>
  <c r="CQ8" i="37"/>
  <c r="CP8" i="37"/>
  <c r="CO8" i="37"/>
  <c r="CN8" i="37"/>
  <c r="CM8" i="37"/>
  <c r="CL8" i="37"/>
  <c r="CK8" i="37"/>
  <c r="CJ8" i="37"/>
  <c r="AP8" i="37"/>
  <c r="AO8" i="37"/>
  <c r="AN8" i="37"/>
  <c r="AM8" i="37"/>
  <c r="BA8" i="37" s="1"/>
  <c r="AL8" i="37"/>
  <c r="AK8" i="37"/>
  <c r="AJ8" i="37"/>
  <c r="AI8" i="37"/>
  <c r="AW8" i="37" s="1"/>
  <c r="AH8" i="37"/>
  <c r="AG8" i="37"/>
  <c r="AF8" i="37"/>
  <c r="AE8" i="37"/>
  <c r="BG8" i="37" s="1"/>
  <c r="AD8" i="37"/>
  <c r="CV7" i="37"/>
  <c r="CU7" i="37"/>
  <c r="CT7" i="37"/>
  <c r="CS7" i="37"/>
  <c r="CR7" i="37"/>
  <c r="CQ7" i="37"/>
  <c r="CP7" i="37"/>
  <c r="CO7" i="37"/>
  <c r="CN7" i="37"/>
  <c r="CM7" i="37"/>
  <c r="CL7" i="37"/>
  <c r="CK7" i="37"/>
  <c r="CJ7" i="37"/>
  <c r="AP7" i="37"/>
  <c r="AO7" i="37"/>
  <c r="AN7" i="37"/>
  <c r="AM7" i="37"/>
  <c r="AL7" i="37"/>
  <c r="AK7" i="37"/>
  <c r="AJ7" i="37"/>
  <c r="AI7" i="37"/>
  <c r="AH7" i="37"/>
  <c r="AG7" i="37"/>
  <c r="AF7" i="37"/>
  <c r="AT7" i="37" s="1"/>
  <c r="AE7" i="37"/>
  <c r="BG7" i="37" s="1"/>
  <c r="AD7" i="37"/>
  <c r="AR7" i="37" s="1"/>
  <c r="CV6" i="37"/>
  <c r="CJ6" i="37"/>
  <c r="CH6" i="37"/>
  <c r="CG6" i="37"/>
  <c r="CF6" i="37"/>
  <c r="CE6" i="37"/>
  <c r="CD6" i="37"/>
  <c r="CC6" i="37"/>
  <c r="CB6" i="37"/>
  <c r="CA6" i="37"/>
  <c r="BZ6" i="37"/>
  <c r="BY6" i="37"/>
  <c r="BX6" i="37"/>
  <c r="CN6" i="37" s="1"/>
  <c r="AP6" i="37"/>
  <c r="AO6" i="37"/>
  <c r="AN6" i="37"/>
  <c r="AM6" i="37"/>
  <c r="AL6" i="37"/>
  <c r="AK6" i="37"/>
  <c r="AJ6" i="37"/>
  <c r="AI6" i="37"/>
  <c r="AH6" i="37"/>
  <c r="AG6" i="37"/>
  <c r="AF6" i="37"/>
  <c r="AE6" i="37"/>
  <c r="BG6" i="37" s="1"/>
  <c r="AD6" i="37"/>
  <c r="P6" i="37" s="1"/>
  <c r="CV5" i="37"/>
  <c r="CJ5" i="37"/>
  <c r="CH5" i="37"/>
  <c r="CG5" i="37"/>
  <c r="CF5" i="37"/>
  <c r="CE5" i="37"/>
  <c r="CD5" i="37"/>
  <c r="CC5" i="37"/>
  <c r="CB5" i="37"/>
  <c r="CO5" i="37" s="1"/>
  <c r="CA5" i="37"/>
  <c r="BZ5" i="37"/>
  <c r="BY5" i="37"/>
  <c r="BX5" i="37"/>
  <c r="CK5" i="37" s="1"/>
  <c r="AP5" i="37"/>
  <c r="AO5" i="37"/>
  <c r="AN5" i="37"/>
  <c r="AM5" i="37"/>
  <c r="AL5" i="37"/>
  <c r="AK5" i="37"/>
  <c r="AJ5" i="37"/>
  <c r="AI5" i="37"/>
  <c r="AH5" i="37"/>
  <c r="AG5" i="37"/>
  <c r="AF5" i="37"/>
  <c r="BD5" i="37" s="1"/>
  <c r="AE5" i="37"/>
  <c r="AD5" i="37"/>
  <c r="BF5" i="37" s="1"/>
  <c r="CV4" i="37"/>
  <c r="CJ4" i="37"/>
  <c r="CH4" i="37"/>
  <c r="CG4" i="37"/>
  <c r="CF4" i="37"/>
  <c r="CE4" i="37"/>
  <c r="CD4" i="37"/>
  <c r="CQ4" i="37" s="1"/>
  <c r="CC4" i="37"/>
  <c r="CB4" i="37"/>
  <c r="CA4" i="37"/>
  <c r="BZ4" i="37"/>
  <c r="BY4" i="37"/>
  <c r="BX4" i="37"/>
  <c r="CK4" i="37" s="1"/>
  <c r="AS4" i="37"/>
  <c r="AP4" i="37"/>
  <c r="AO4" i="37"/>
  <c r="AN4" i="37"/>
  <c r="AM4" i="37"/>
  <c r="AL4" i="37"/>
  <c r="AK4" i="37"/>
  <c r="AJ4" i="37"/>
  <c r="AI4" i="37"/>
  <c r="AH4" i="37"/>
  <c r="AG4" i="37"/>
  <c r="AF4" i="37"/>
  <c r="AE4" i="37"/>
  <c r="Q4" i="37" s="1"/>
  <c r="AD4" i="37"/>
  <c r="P4" i="37" s="1"/>
  <c r="DJ3" i="37"/>
  <c r="DJ5" i="37" s="1"/>
  <c r="CV3" i="37"/>
  <c r="CK3" i="37"/>
  <c r="CJ3" i="37"/>
  <c r="CH3" i="37"/>
  <c r="CG3" i="37"/>
  <c r="CF3" i="37"/>
  <c r="CE3" i="37"/>
  <c r="CD3" i="37"/>
  <c r="CC3" i="37"/>
  <c r="CB3" i="37"/>
  <c r="CO3" i="37" s="1"/>
  <c r="CA3" i="37"/>
  <c r="BZ3" i="37"/>
  <c r="BY3" i="37"/>
  <c r="BX3" i="37"/>
  <c r="AP3" i="37"/>
  <c r="AO3" i="37"/>
  <c r="AN3" i="37"/>
  <c r="AM3" i="37"/>
  <c r="AL3" i="37"/>
  <c r="AK3" i="37"/>
  <c r="AY3" i="37" s="1"/>
  <c r="AJ3" i="37"/>
  <c r="AI3" i="37"/>
  <c r="AH3" i="37"/>
  <c r="AG3" i="37"/>
  <c r="AF3" i="37"/>
  <c r="AT3" i="37" s="1"/>
  <c r="AE3" i="37"/>
  <c r="BG3" i="37" s="1"/>
  <c r="AD3" i="37"/>
  <c r="P3" i="37" s="1"/>
  <c r="AR2" i="37"/>
  <c r="BF2" i="37" s="1"/>
  <c r="AF2" i="37" a="1"/>
  <c r="AF2" i="37" s="1"/>
  <c r="AP2" i="37" s="1"/>
  <c r="AE2" i="37"/>
  <c r="BW2" i="37" s="1"/>
  <c r="AD2" i="37"/>
  <c r="P2" i="37" s="1"/>
  <c r="AP42" i="36"/>
  <c r="AO42" i="36"/>
  <c r="AN42" i="36"/>
  <c r="AM42" i="36"/>
  <c r="AL42" i="36"/>
  <c r="AK42" i="36"/>
  <c r="AJ42" i="36"/>
  <c r="AI42" i="36"/>
  <c r="AH42" i="36"/>
  <c r="AG42" i="36"/>
  <c r="AF42" i="36"/>
  <c r="AE42" i="36"/>
  <c r="AD42" i="36"/>
  <c r="AP41" i="36"/>
  <c r="AO41" i="36"/>
  <c r="AN41" i="36"/>
  <c r="AM41" i="36"/>
  <c r="AL41" i="36"/>
  <c r="AK41" i="36"/>
  <c r="AJ41" i="36"/>
  <c r="AI41" i="36"/>
  <c r="AH41" i="36"/>
  <c r="AG41" i="36"/>
  <c r="AF41" i="36"/>
  <c r="AE41" i="36"/>
  <c r="AD41" i="36"/>
  <c r="AP40" i="36"/>
  <c r="AO40" i="36"/>
  <c r="AN40" i="36"/>
  <c r="AM40" i="36"/>
  <c r="AL40" i="36"/>
  <c r="AK40" i="36"/>
  <c r="AJ40" i="36"/>
  <c r="AI40" i="36"/>
  <c r="AH40" i="36"/>
  <c r="AG40" i="36"/>
  <c r="AF40" i="36"/>
  <c r="AE40" i="36"/>
  <c r="AD40" i="36"/>
  <c r="AP39" i="36"/>
  <c r="AO39" i="36"/>
  <c r="AN39" i="36"/>
  <c r="AM39" i="36"/>
  <c r="AL39" i="36"/>
  <c r="AK39" i="36"/>
  <c r="AJ39" i="36"/>
  <c r="AI39" i="36"/>
  <c r="AH39" i="36"/>
  <c r="AG39" i="36"/>
  <c r="AF39" i="36"/>
  <c r="AE39" i="36"/>
  <c r="AD39" i="36"/>
  <c r="X33" i="36"/>
  <c r="W33" i="36"/>
  <c r="V33" i="36"/>
  <c r="U33" i="36"/>
  <c r="T33" i="36"/>
  <c r="S33" i="36"/>
  <c r="R33" i="36"/>
  <c r="P33" i="36"/>
  <c r="BG22" i="36"/>
  <c r="AP22" i="36"/>
  <c r="AO22" i="36"/>
  <c r="AN22" i="36"/>
  <c r="AM22" i="36"/>
  <c r="AL22" i="36"/>
  <c r="AK22" i="36"/>
  <c r="AJ22" i="36"/>
  <c r="AI22" i="36"/>
  <c r="AH22" i="36"/>
  <c r="AG22" i="36"/>
  <c r="AF22" i="36"/>
  <c r="AE22" i="36"/>
  <c r="AS22" i="36" s="1"/>
  <c r="AD22" i="36"/>
  <c r="AR22" i="36" s="1"/>
  <c r="CT21" i="36"/>
  <c r="CS21" i="36"/>
  <c r="CR21" i="36"/>
  <c r="CQ21" i="36"/>
  <c r="CP21" i="36"/>
  <c r="CO21" i="36"/>
  <c r="CN21" i="36"/>
  <c r="CM21" i="36"/>
  <c r="CL21" i="36"/>
  <c r="CK21" i="36"/>
  <c r="CJ21" i="36"/>
  <c r="BG21" i="36"/>
  <c r="BF21" i="36"/>
  <c r="BD21" i="36"/>
  <c r="BC21" i="36"/>
  <c r="BB21" i="36"/>
  <c r="BA21" i="36"/>
  <c r="AZ21" i="36"/>
  <c r="AY21" i="36"/>
  <c r="AX21" i="36"/>
  <c r="AW21" i="36"/>
  <c r="AV21" i="36"/>
  <c r="AU21" i="36"/>
  <c r="AT21" i="36"/>
  <c r="AS21" i="36"/>
  <c r="AR21" i="36"/>
  <c r="CT20" i="36"/>
  <c r="CS20" i="36"/>
  <c r="CR20" i="36"/>
  <c r="CQ20" i="36"/>
  <c r="CP20" i="36"/>
  <c r="CO20" i="36"/>
  <c r="CN20" i="36"/>
  <c r="CM20" i="36"/>
  <c r="CL20" i="36"/>
  <c r="CK20" i="36"/>
  <c r="CJ20" i="36"/>
  <c r="BG20" i="36"/>
  <c r="BF20" i="36"/>
  <c r="BD20" i="36"/>
  <c r="BC20" i="36"/>
  <c r="BB20" i="36"/>
  <c r="BA20" i="36"/>
  <c r="AZ20" i="36"/>
  <c r="AY20" i="36"/>
  <c r="AX20" i="36"/>
  <c r="AW20" i="36"/>
  <c r="AV20" i="36"/>
  <c r="AU20" i="36"/>
  <c r="AT20" i="36"/>
  <c r="AS20" i="36"/>
  <c r="AR20" i="36"/>
  <c r="CT19" i="36"/>
  <c r="CS19" i="36"/>
  <c r="CR19" i="36"/>
  <c r="CQ19" i="36"/>
  <c r="CP19" i="36"/>
  <c r="CO19" i="36"/>
  <c r="CN19" i="36"/>
  <c r="CM19" i="36"/>
  <c r="CL19" i="36"/>
  <c r="CK19" i="36"/>
  <c r="CJ19" i="36"/>
  <c r="BG19" i="36"/>
  <c r="BF19" i="36"/>
  <c r="BD19" i="36"/>
  <c r="BC19" i="36"/>
  <c r="BB19" i="36"/>
  <c r="BA19" i="36"/>
  <c r="AZ19" i="36"/>
  <c r="AY19" i="36"/>
  <c r="AX19" i="36"/>
  <c r="AW19" i="36"/>
  <c r="AV19" i="36"/>
  <c r="AU19" i="36"/>
  <c r="AT19" i="36"/>
  <c r="AS19" i="36"/>
  <c r="AR19" i="36"/>
  <c r="CT18" i="36"/>
  <c r="CS18" i="36"/>
  <c r="CR18" i="36"/>
  <c r="CQ18" i="36"/>
  <c r="CP18" i="36"/>
  <c r="CO18" i="36"/>
  <c r="CN18" i="36"/>
  <c r="CM18" i="36"/>
  <c r="CL18" i="36"/>
  <c r="CK18" i="36"/>
  <c r="CJ18" i="36"/>
  <c r="BG18" i="36"/>
  <c r="BF18" i="36"/>
  <c r="BD18" i="36"/>
  <c r="BC18" i="36"/>
  <c r="BB18" i="36"/>
  <c r="BA18" i="36"/>
  <c r="AZ18" i="36"/>
  <c r="AY18" i="36"/>
  <c r="AX18" i="36"/>
  <c r="AW18" i="36"/>
  <c r="AV18" i="36"/>
  <c r="AU18" i="36"/>
  <c r="AT18" i="36"/>
  <c r="AS18" i="36"/>
  <c r="AR18" i="36"/>
  <c r="CT17" i="36"/>
  <c r="CS17" i="36"/>
  <c r="CR17" i="36"/>
  <c r="CQ17" i="36"/>
  <c r="CP17" i="36"/>
  <c r="CO17" i="36"/>
  <c r="CN17" i="36"/>
  <c r="CM17" i="36"/>
  <c r="CL17" i="36"/>
  <c r="CK17" i="36"/>
  <c r="CJ17" i="36"/>
  <c r="AP17" i="36"/>
  <c r="AO17" i="36"/>
  <c r="AN17" i="36"/>
  <c r="AM17" i="36"/>
  <c r="AL17" i="36"/>
  <c r="AK17" i="36"/>
  <c r="AJ17" i="36"/>
  <c r="AI17" i="36"/>
  <c r="AH17" i="36"/>
  <c r="AG17" i="36"/>
  <c r="AF17" i="36"/>
  <c r="AE17" i="36"/>
  <c r="Q17" i="36" s="1"/>
  <c r="AD17" i="36"/>
  <c r="BF17" i="36" s="1"/>
  <c r="CV16" i="36"/>
  <c r="CU16" i="36"/>
  <c r="CT16" i="36"/>
  <c r="CS16" i="36"/>
  <c r="CR16" i="36"/>
  <c r="CQ16" i="36"/>
  <c r="CP16" i="36"/>
  <c r="CO16" i="36"/>
  <c r="CN16" i="36"/>
  <c r="CM16" i="36"/>
  <c r="CL16" i="36"/>
  <c r="CK16" i="36"/>
  <c r="CJ16" i="36"/>
  <c r="AP16" i="36"/>
  <c r="AO16" i="36"/>
  <c r="AN16" i="36"/>
  <c r="AM16" i="36"/>
  <c r="AL16" i="36"/>
  <c r="AK16" i="36"/>
  <c r="AJ16" i="36"/>
  <c r="AI16" i="36"/>
  <c r="AH16" i="36"/>
  <c r="AG16" i="36"/>
  <c r="AF16" i="36"/>
  <c r="AE16" i="36"/>
  <c r="BG16" i="36" s="1"/>
  <c r="AD16" i="36"/>
  <c r="AR16" i="36" s="1"/>
  <c r="CV15" i="36"/>
  <c r="CU15" i="36"/>
  <c r="CT15" i="36"/>
  <c r="CS15" i="36"/>
  <c r="CR15" i="36"/>
  <c r="CK15" i="36"/>
  <c r="CJ15" i="36"/>
  <c r="AP15" i="36"/>
  <c r="AO15" i="36"/>
  <c r="AN15" i="36"/>
  <c r="BB15" i="36" s="1"/>
  <c r="AM15" i="36"/>
  <c r="AL15" i="36"/>
  <c r="AK15" i="36"/>
  <c r="AJ15" i="36"/>
  <c r="AI15" i="36"/>
  <c r="AH15" i="36"/>
  <c r="AG15" i="36"/>
  <c r="AF15" i="36"/>
  <c r="AT15" i="36" s="1"/>
  <c r="AE15" i="36"/>
  <c r="BG15" i="36" s="1"/>
  <c r="AD15" i="36"/>
  <c r="BF15" i="36" s="1"/>
  <c r="CV14" i="36"/>
  <c r="CU14" i="36"/>
  <c r="CT14" i="36"/>
  <c r="CS14" i="36"/>
  <c r="CR14" i="36"/>
  <c r="CK14" i="36"/>
  <c r="CJ14" i="36"/>
  <c r="AP14" i="36"/>
  <c r="AO14" i="36"/>
  <c r="AN14" i="36"/>
  <c r="AM14" i="36"/>
  <c r="AL14" i="36"/>
  <c r="AK14" i="36"/>
  <c r="AJ14" i="36"/>
  <c r="AI14" i="36"/>
  <c r="AH14" i="36"/>
  <c r="AG14" i="36"/>
  <c r="AF14" i="36"/>
  <c r="AE14" i="36"/>
  <c r="AS14" i="36" s="1"/>
  <c r="AD14" i="36"/>
  <c r="BF14" i="36" s="1"/>
  <c r="CV13" i="36"/>
  <c r="CU13" i="36"/>
  <c r="CT13" i="36"/>
  <c r="CS13" i="36"/>
  <c r="CR13" i="36"/>
  <c r="CQ13" i="36"/>
  <c r="CP13" i="36"/>
  <c r="CO13" i="36"/>
  <c r="CN13" i="36"/>
  <c r="CM13" i="36"/>
  <c r="CL13" i="36"/>
  <c r="CK13" i="36"/>
  <c r="CJ13" i="36"/>
  <c r="AP13" i="36"/>
  <c r="AO13" i="36"/>
  <c r="BC13" i="36" s="1"/>
  <c r="AN13" i="36"/>
  <c r="AM13" i="36"/>
  <c r="BA13" i="36" s="1"/>
  <c r="AL13" i="36"/>
  <c r="AZ13" i="36" s="1"/>
  <c r="AK13" i="36"/>
  <c r="AJ13" i="36"/>
  <c r="AI13" i="36"/>
  <c r="AH13" i="36"/>
  <c r="AG13" i="36"/>
  <c r="AF13" i="36"/>
  <c r="AT13" i="36" s="1"/>
  <c r="AE13" i="36"/>
  <c r="BG13" i="36" s="1"/>
  <c r="AD13" i="36"/>
  <c r="BF13" i="36" s="1"/>
  <c r="CV12" i="36"/>
  <c r="CU12" i="36"/>
  <c r="CT12" i="36"/>
  <c r="CS12" i="36"/>
  <c r="CR12" i="36"/>
  <c r="CQ12" i="36"/>
  <c r="CP12" i="36"/>
  <c r="CO12" i="36"/>
  <c r="CN12" i="36"/>
  <c r="CM12" i="36"/>
  <c r="CL12" i="36"/>
  <c r="CK12" i="36"/>
  <c r="CJ12" i="36"/>
  <c r="AP12" i="36"/>
  <c r="AO12" i="36"/>
  <c r="BC12" i="36" s="1"/>
  <c r="AN12" i="36"/>
  <c r="AM12" i="36"/>
  <c r="BA12" i="36" s="1"/>
  <c r="AL12" i="36"/>
  <c r="AK12" i="36"/>
  <c r="AJ12" i="36"/>
  <c r="AI12" i="36"/>
  <c r="AH12" i="36"/>
  <c r="AG12" i="36"/>
  <c r="AF12" i="36"/>
  <c r="AE12" i="36"/>
  <c r="AS12" i="36" s="1"/>
  <c r="AD12" i="36"/>
  <c r="BF12" i="36" s="1"/>
  <c r="CV11" i="36"/>
  <c r="CU11" i="36"/>
  <c r="CT11" i="36"/>
  <c r="CS11" i="36"/>
  <c r="CR11" i="36"/>
  <c r="CQ11" i="36"/>
  <c r="CP11" i="36"/>
  <c r="CO11" i="36"/>
  <c r="CN11" i="36"/>
  <c r="CM11" i="36"/>
  <c r="CL11" i="36"/>
  <c r="CK11" i="36"/>
  <c r="CJ11" i="36"/>
  <c r="BB11" i="36"/>
  <c r="AP11" i="36"/>
  <c r="AO11" i="36"/>
  <c r="AN11" i="36"/>
  <c r="AM11" i="36"/>
  <c r="BA11" i="36" s="1"/>
  <c r="AL11" i="36"/>
  <c r="AK11" i="36"/>
  <c r="AY11" i="36" s="1"/>
  <c r="AJ11" i="36"/>
  <c r="AI11" i="36"/>
  <c r="AW11" i="36" s="1"/>
  <c r="AH11" i="36"/>
  <c r="AG11" i="36"/>
  <c r="AF11" i="36"/>
  <c r="AT11" i="36" s="1"/>
  <c r="AE11" i="36"/>
  <c r="AS11" i="36" s="1"/>
  <c r="AD11" i="36"/>
  <c r="BF11" i="36" s="1"/>
  <c r="CV10" i="36"/>
  <c r="CU10" i="36"/>
  <c r="CT10" i="36"/>
  <c r="CS10" i="36"/>
  <c r="CR10" i="36"/>
  <c r="CQ10" i="36"/>
  <c r="CP10" i="36"/>
  <c r="CO10" i="36"/>
  <c r="CN10" i="36"/>
  <c r="CM10" i="36"/>
  <c r="CL10" i="36"/>
  <c r="CK10" i="36"/>
  <c r="CJ10" i="36"/>
  <c r="AP10" i="36"/>
  <c r="AO10" i="36"/>
  <c r="AN10" i="36"/>
  <c r="AM10" i="36"/>
  <c r="AL10" i="36"/>
  <c r="AK10" i="36"/>
  <c r="AJ10" i="36"/>
  <c r="AI10" i="36"/>
  <c r="AH10" i="36"/>
  <c r="AG10" i="36"/>
  <c r="AF10" i="36"/>
  <c r="AT10" i="36" s="1"/>
  <c r="AE10" i="36"/>
  <c r="AS10" i="36" s="1"/>
  <c r="AD10" i="36"/>
  <c r="BF10" i="36" s="1"/>
  <c r="CV9" i="36"/>
  <c r="CU9" i="36"/>
  <c r="CT9" i="36"/>
  <c r="CS9" i="36"/>
  <c r="CR9" i="36"/>
  <c r="CQ9" i="36"/>
  <c r="CP9" i="36"/>
  <c r="CO9" i="36"/>
  <c r="CN9" i="36"/>
  <c r="CM9" i="36"/>
  <c r="CL9" i="36"/>
  <c r="CK9" i="36"/>
  <c r="CJ9" i="36"/>
  <c r="BB9" i="36"/>
  <c r="AP9" i="36"/>
  <c r="AO9" i="36"/>
  <c r="AN9" i="36"/>
  <c r="AM9" i="36"/>
  <c r="AL9" i="36"/>
  <c r="AZ9" i="36" s="1"/>
  <c r="AK9" i="36"/>
  <c r="AJ9" i="36"/>
  <c r="AI9" i="36"/>
  <c r="AH9" i="36"/>
  <c r="AG9" i="36"/>
  <c r="AF9" i="36"/>
  <c r="BD9" i="36" s="1"/>
  <c r="AE9" i="36"/>
  <c r="AS9" i="36" s="1"/>
  <c r="AD9" i="36"/>
  <c r="AR9" i="36" s="1"/>
  <c r="CV8" i="36"/>
  <c r="CU8" i="36"/>
  <c r="CT8" i="36"/>
  <c r="CS8" i="36"/>
  <c r="CR8" i="36"/>
  <c r="CQ8" i="36"/>
  <c r="CP8" i="36"/>
  <c r="CO8" i="36"/>
  <c r="CN8" i="36"/>
  <c r="CM8" i="36"/>
  <c r="CL8" i="36"/>
  <c r="CK8" i="36"/>
  <c r="CJ8" i="36"/>
  <c r="AP8" i="36"/>
  <c r="AO8" i="36"/>
  <c r="AN8" i="36"/>
  <c r="AM8" i="36"/>
  <c r="BA8" i="36" s="1"/>
  <c r="AL8" i="36"/>
  <c r="AK8" i="36"/>
  <c r="AJ8" i="36"/>
  <c r="AI8" i="36"/>
  <c r="AH8" i="36"/>
  <c r="AG8" i="36"/>
  <c r="AF8" i="36"/>
  <c r="AT8" i="36" s="1"/>
  <c r="AE8" i="36"/>
  <c r="AD8" i="36"/>
  <c r="CV7" i="36"/>
  <c r="CU7" i="36"/>
  <c r="CT7" i="36"/>
  <c r="CS7" i="36"/>
  <c r="CR7" i="36"/>
  <c r="CQ7" i="36"/>
  <c r="CP7" i="36"/>
  <c r="CO7" i="36"/>
  <c r="CN7" i="36"/>
  <c r="CM7" i="36"/>
  <c r="CL7" i="36"/>
  <c r="CK7" i="36"/>
  <c r="CJ7" i="36"/>
  <c r="AR7" i="36"/>
  <c r="AP7" i="36"/>
  <c r="AO7" i="36"/>
  <c r="AN7" i="36"/>
  <c r="AM7" i="36"/>
  <c r="AL7" i="36"/>
  <c r="AK7" i="36"/>
  <c r="AJ7" i="36"/>
  <c r="AI7" i="36"/>
  <c r="AH7" i="36"/>
  <c r="AG7" i="36"/>
  <c r="AF7" i="36"/>
  <c r="AT7" i="36" s="1"/>
  <c r="AE7" i="36"/>
  <c r="BG7" i="36" s="1"/>
  <c r="AD7" i="36"/>
  <c r="CV6" i="36"/>
  <c r="CJ6" i="36"/>
  <c r="CH6" i="36"/>
  <c r="CG6" i="36"/>
  <c r="CF6" i="36"/>
  <c r="CE6" i="36"/>
  <c r="CD6" i="36"/>
  <c r="CC6" i="36"/>
  <c r="CB6" i="36"/>
  <c r="CA6" i="36"/>
  <c r="BZ6" i="36"/>
  <c r="BY6" i="36"/>
  <c r="BX6" i="36"/>
  <c r="AP6" i="36"/>
  <c r="AO6" i="36"/>
  <c r="AN6" i="36"/>
  <c r="AM6" i="36"/>
  <c r="AL6" i="36"/>
  <c r="AK6" i="36"/>
  <c r="AJ6" i="36"/>
  <c r="AI6" i="36"/>
  <c r="AH6" i="36"/>
  <c r="AG6" i="36"/>
  <c r="AF6" i="36"/>
  <c r="AT6" i="36" s="1"/>
  <c r="AE6" i="36"/>
  <c r="AD6" i="36"/>
  <c r="AR6" i="36" s="1"/>
  <c r="CV5" i="36"/>
  <c r="CJ5" i="36"/>
  <c r="CH5" i="36"/>
  <c r="CG5" i="36"/>
  <c r="CF5" i="36"/>
  <c r="CE5" i="36"/>
  <c r="CD5" i="36"/>
  <c r="CC5" i="36"/>
  <c r="CB5" i="36"/>
  <c r="CA5" i="36"/>
  <c r="BZ5" i="36"/>
  <c r="BY5" i="36"/>
  <c r="BX5" i="36"/>
  <c r="AP5" i="36"/>
  <c r="AO5" i="36"/>
  <c r="AN5" i="36"/>
  <c r="AM5" i="36"/>
  <c r="AL5" i="36"/>
  <c r="AK5" i="36"/>
  <c r="AJ5" i="36"/>
  <c r="AI5" i="36"/>
  <c r="AH5" i="36"/>
  <c r="AG5" i="36"/>
  <c r="AF5" i="36"/>
  <c r="AE5" i="36"/>
  <c r="Q5" i="36" s="1"/>
  <c r="AD5" i="36"/>
  <c r="CV4" i="36"/>
  <c r="CJ4" i="36"/>
  <c r="CH4" i="36"/>
  <c r="CG4" i="36"/>
  <c r="CF4" i="36"/>
  <c r="CE4" i="36"/>
  <c r="CD4" i="36"/>
  <c r="CC4" i="36"/>
  <c r="CB4" i="36"/>
  <c r="CA4" i="36"/>
  <c r="BZ4" i="36"/>
  <c r="BY4" i="36"/>
  <c r="BX4" i="36"/>
  <c r="CU4" i="36" s="1"/>
  <c r="AR4" i="36"/>
  <c r="AP4" i="36"/>
  <c r="AO4" i="36"/>
  <c r="AN4" i="36"/>
  <c r="AM4" i="36"/>
  <c r="AL4" i="36"/>
  <c r="AK4" i="36"/>
  <c r="AJ4" i="36"/>
  <c r="AI4" i="36"/>
  <c r="AW4" i="36" s="1"/>
  <c r="AH4" i="36"/>
  <c r="AG4" i="36"/>
  <c r="AF4" i="36"/>
  <c r="AE4" i="36"/>
  <c r="BG4" i="36" s="1"/>
  <c r="AD4" i="36"/>
  <c r="BF4" i="36" s="1"/>
  <c r="DJ3" i="36"/>
  <c r="DJ5" i="36" s="1"/>
  <c r="CV3" i="36"/>
  <c r="CJ3" i="36"/>
  <c r="CH3" i="36"/>
  <c r="CG3" i="36"/>
  <c r="CF3" i="36"/>
  <c r="CE3" i="36"/>
  <c r="CD3" i="36"/>
  <c r="CQ3" i="36" s="1"/>
  <c r="CC3" i="36"/>
  <c r="CP3" i="36" s="1"/>
  <c r="CB3" i="36"/>
  <c r="CA3" i="36"/>
  <c r="CN3" i="36" s="1"/>
  <c r="BZ3" i="36"/>
  <c r="BY3" i="36"/>
  <c r="BX3" i="36"/>
  <c r="AP3" i="36"/>
  <c r="AO3" i="36"/>
  <c r="AN3" i="36"/>
  <c r="AM3" i="36"/>
  <c r="BA3" i="36" s="1"/>
  <c r="AL3" i="36"/>
  <c r="AK3" i="36"/>
  <c r="AY3" i="36" s="1"/>
  <c r="AJ3" i="36"/>
  <c r="AI3" i="36"/>
  <c r="AH3" i="36"/>
  <c r="AG3" i="36"/>
  <c r="AF3" i="36"/>
  <c r="AT3" i="36" s="1"/>
  <c r="AE3" i="36"/>
  <c r="BG3" i="36" s="1"/>
  <c r="AD3" i="36"/>
  <c r="BF3" i="36" s="1"/>
  <c r="BV2" i="36"/>
  <c r="AS2" i="36"/>
  <c r="BG2" i="36" s="1"/>
  <c r="AP2" i="36"/>
  <c r="CU2" i="36" s="1"/>
  <c r="AF2" i="36" a="1"/>
  <c r="AF2" i="36" s="1"/>
  <c r="AG2" i="36" s="1"/>
  <c r="CL2" i="36" s="1"/>
  <c r="AE2" i="36"/>
  <c r="BW2" i="36" s="1"/>
  <c r="AD2" i="36"/>
  <c r="CJ2" i="36" s="1"/>
  <c r="P2" i="36"/>
  <c r="AP42" i="35"/>
  <c r="AO42" i="35"/>
  <c r="AN42" i="35"/>
  <c r="AM42" i="35"/>
  <c r="AL42" i="35"/>
  <c r="AK42" i="35"/>
  <c r="AJ42" i="35"/>
  <c r="AI42" i="35"/>
  <c r="AH42" i="35"/>
  <c r="AG42" i="35"/>
  <c r="AF42" i="35"/>
  <c r="AE42" i="35"/>
  <c r="AD42" i="35"/>
  <c r="AP41" i="35"/>
  <c r="AO41" i="35"/>
  <c r="AN41" i="35"/>
  <c r="AM41" i="35"/>
  <c r="AL41" i="35"/>
  <c r="AK41" i="35"/>
  <c r="AJ41" i="35"/>
  <c r="AI41" i="35"/>
  <c r="AH41" i="35"/>
  <c r="AG41" i="35"/>
  <c r="AF41" i="35"/>
  <c r="AE41" i="35"/>
  <c r="AD41" i="35"/>
  <c r="AP40" i="35"/>
  <c r="AO40" i="35"/>
  <c r="AN40" i="35"/>
  <c r="AM40" i="35"/>
  <c r="AL40" i="35"/>
  <c r="AK40" i="35"/>
  <c r="AJ40" i="35"/>
  <c r="AI40" i="35"/>
  <c r="AH40" i="35"/>
  <c r="AG40" i="35"/>
  <c r="AF40" i="35"/>
  <c r="AE40" i="35"/>
  <c r="AD40" i="35"/>
  <c r="AP39" i="35"/>
  <c r="AO39" i="35"/>
  <c r="AN39" i="35"/>
  <c r="AM39" i="35"/>
  <c r="AL39" i="35"/>
  <c r="AK39" i="35"/>
  <c r="AJ39" i="35"/>
  <c r="AI39" i="35"/>
  <c r="AH39" i="35"/>
  <c r="AG39" i="35"/>
  <c r="AF39" i="35"/>
  <c r="AE39" i="35"/>
  <c r="AD39" i="35"/>
  <c r="X33" i="35"/>
  <c r="W33" i="35"/>
  <c r="V33" i="35"/>
  <c r="U33" i="35"/>
  <c r="T33" i="35"/>
  <c r="S33" i="35"/>
  <c r="R33" i="35"/>
  <c r="P33" i="35"/>
  <c r="AS22" i="35"/>
  <c r="AP22" i="35"/>
  <c r="AO22" i="35"/>
  <c r="AN22" i="35"/>
  <c r="AM22" i="35"/>
  <c r="AL22" i="35"/>
  <c r="AZ22" i="35" s="1"/>
  <c r="AK22" i="35"/>
  <c r="AY22" i="35" s="1"/>
  <c r="AJ22" i="35"/>
  <c r="AI22" i="35"/>
  <c r="AH22" i="35"/>
  <c r="AG22" i="35"/>
  <c r="AF22" i="35"/>
  <c r="AT22" i="35" s="1"/>
  <c r="AE22" i="35"/>
  <c r="BG22" i="35" s="1"/>
  <c r="AD22" i="35"/>
  <c r="P22" i="35" s="1"/>
  <c r="Q22" i="35"/>
  <c r="CT21" i="35"/>
  <c r="CS21" i="35"/>
  <c r="CR21" i="35"/>
  <c r="CQ21" i="35"/>
  <c r="CP21" i="35"/>
  <c r="CO21" i="35"/>
  <c r="CN21" i="35"/>
  <c r="CM21" i="35"/>
  <c r="CL21" i="35"/>
  <c r="CK21" i="35"/>
  <c r="CJ21" i="35"/>
  <c r="BG21" i="35"/>
  <c r="BF21" i="35"/>
  <c r="BD21" i="35"/>
  <c r="BC21" i="35"/>
  <c r="BB21" i="35"/>
  <c r="BA21" i="35"/>
  <c r="AZ21" i="35"/>
  <c r="AY21" i="35"/>
  <c r="AX21" i="35"/>
  <c r="AW21" i="35"/>
  <c r="AV21" i="35"/>
  <c r="AU21" i="35"/>
  <c r="AT21" i="35"/>
  <c r="AS21" i="35"/>
  <c r="AR21" i="35"/>
  <c r="CT20" i="35"/>
  <c r="CS20" i="35"/>
  <c r="CR20" i="35"/>
  <c r="CQ20" i="35"/>
  <c r="CP20" i="35"/>
  <c r="CO20" i="35"/>
  <c r="CN20" i="35"/>
  <c r="CM20" i="35"/>
  <c r="CL20" i="35"/>
  <c r="CK20" i="35"/>
  <c r="CJ20" i="35"/>
  <c r="BG20" i="35"/>
  <c r="BF20" i="35"/>
  <c r="BD20" i="35"/>
  <c r="BC20" i="35"/>
  <c r="BB20" i="35"/>
  <c r="BA20" i="35"/>
  <c r="AZ20" i="35"/>
  <c r="AY20" i="35"/>
  <c r="AX20" i="35"/>
  <c r="AW20" i="35"/>
  <c r="AV20" i="35"/>
  <c r="AU20" i="35"/>
  <c r="AT20" i="35"/>
  <c r="AS20" i="35"/>
  <c r="AR20" i="35"/>
  <c r="CT19" i="35"/>
  <c r="CS19" i="35"/>
  <c r="CR19" i="35"/>
  <c r="CQ19" i="35"/>
  <c r="CP19" i="35"/>
  <c r="CO19" i="35"/>
  <c r="CN19" i="35"/>
  <c r="CM19" i="35"/>
  <c r="CL19" i="35"/>
  <c r="CK19" i="35"/>
  <c r="CJ19" i="35"/>
  <c r="BG19" i="35"/>
  <c r="BF19" i="35"/>
  <c r="BD19" i="35"/>
  <c r="BC19" i="35"/>
  <c r="BB19" i="35"/>
  <c r="BA19" i="35"/>
  <c r="AZ19" i="35"/>
  <c r="AY19" i="35"/>
  <c r="AX19" i="35"/>
  <c r="AW19" i="35"/>
  <c r="AV19" i="35"/>
  <c r="AU19" i="35"/>
  <c r="AT19" i="35"/>
  <c r="AS19" i="35"/>
  <c r="AR19" i="35"/>
  <c r="CT18" i="35"/>
  <c r="CS18" i="35"/>
  <c r="CR18" i="35"/>
  <c r="CQ18" i="35"/>
  <c r="CP18" i="35"/>
  <c r="CO18" i="35"/>
  <c r="CN18" i="35"/>
  <c r="CM18" i="35"/>
  <c r="CL18" i="35"/>
  <c r="CK18" i="35"/>
  <c r="CJ18" i="35"/>
  <c r="BG18" i="35"/>
  <c r="BF18" i="35"/>
  <c r="BD18" i="35"/>
  <c r="BC18" i="35"/>
  <c r="BB18" i="35"/>
  <c r="BA18" i="35"/>
  <c r="AZ18" i="35"/>
  <c r="AY18" i="35"/>
  <c r="AX18" i="35"/>
  <c r="AW18" i="35"/>
  <c r="AV18" i="35"/>
  <c r="AU18" i="35"/>
  <c r="AT18" i="35"/>
  <c r="AS18" i="35"/>
  <c r="AR18" i="35"/>
  <c r="CT17" i="35"/>
  <c r="CS17" i="35"/>
  <c r="CR17" i="35"/>
  <c r="CQ17" i="35"/>
  <c r="CP17" i="35"/>
  <c r="CO17" i="35"/>
  <c r="CN17" i="35"/>
  <c r="CM17" i="35"/>
  <c r="CL17" i="35"/>
  <c r="CK17" i="35"/>
  <c r="CJ17" i="35"/>
  <c r="AP17" i="35"/>
  <c r="AO17" i="35"/>
  <c r="AN17" i="35"/>
  <c r="BB17" i="35" s="1"/>
  <c r="AM17" i="35"/>
  <c r="BA17" i="35" s="1"/>
  <c r="AL17" i="35"/>
  <c r="AK17" i="35"/>
  <c r="AJ17" i="35"/>
  <c r="AX17" i="35" s="1"/>
  <c r="AI17" i="35"/>
  <c r="AH17" i="35"/>
  <c r="AG17" i="35"/>
  <c r="AU17" i="35" s="1"/>
  <c r="AF17" i="35"/>
  <c r="AT17" i="35" s="1"/>
  <c r="AE17" i="35"/>
  <c r="Q17" i="35" s="1"/>
  <c r="AD17" i="35"/>
  <c r="CV16" i="35"/>
  <c r="CU16" i="35"/>
  <c r="CT16" i="35"/>
  <c r="CS16" i="35"/>
  <c r="CR16" i="35"/>
  <c r="CQ16" i="35"/>
  <c r="CP16" i="35"/>
  <c r="CO16" i="35"/>
  <c r="CN16" i="35"/>
  <c r="CM16" i="35"/>
  <c r="CL16" i="35"/>
  <c r="CK16" i="35"/>
  <c r="CJ16" i="35"/>
  <c r="AP16" i="35"/>
  <c r="AO16" i="35"/>
  <c r="AN16" i="35"/>
  <c r="AM16" i="35"/>
  <c r="AL16" i="35"/>
  <c r="AK16" i="35"/>
  <c r="AJ16" i="35"/>
  <c r="AI16" i="35"/>
  <c r="AH16" i="35"/>
  <c r="AG16" i="35"/>
  <c r="AF16" i="35"/>
  <c r="AE16" i="35"/>
  <c r="AS16" i="35" s="1"/>
  <c r="AD16" i="35"/>
  <c r="P16" i="35" s="1"/>
  <c r="CV15" i="35"/>
  <c r="CU15" i="35"/>
  <c r="CT15" i="35"/>
  <c r="CS15" i="35"/>
  <c r="CR15" i="35"/>
  <c r="CK15" i="35"/>
  <c r="CJ15" i="35"/>
  <c r="AP15" i="35"/>
  <c r="BD15" i="35" s="1"/>
  <c r="AO15" i="35"/>
  <c r="AN15" i="35"/>
  <c r="AM15" i="35"/>
  <c r="BA15" i="35" s="1"/>
  <c r="AL15" i="35"/>
  <c r="AK15" i="35"/>
  <c r="AJ15" i="35"/>
  <c r="AI15" i="35"/>
  <c r="AH15" i="35"/>
  <c r="AV15" i="35" s="1"/>
  <c r="AG15" i="35"/>
  <c r="AU15" i="35" s="1"/>
  <c r="AF15" i="35"/>
  <c r="AT15" i="35" s="1"/>
  <c r="AE15" i="35"/>
  <c r="AD15" i="35"/>
  <c r="AR15" i="35" s="1"/>
  <c r="P15" i="35"/>
  <c r="CV14" i="35"/>
  <c r="CU14" i="35"/>
  <c r="CT14" i="35"/>
  <c r="CS14" i="35"/>
  <c r="CR14" i="35"/>
  <c r="CK14" i="35"/>
  <c r="CJ14" i="35"/>
  <c r="AP14" i="35"/>
  <c r="AO14" i="35"/>
  <c r="AN14" i="35"/>
  <c r="AM14" i="35"/>
  <c r="AL14" i="35"/>
  <c r="AK14" i="35"/>
  <c r="AJ14" i="35"/>
  <c r="AI14" i="35"/>
  <c r="AH14" i="35"/>
  <c r="AG14" i="35"/>
  <c r="AF14" i="35"/>
  <c r="AT14" i="35" s="1"/>
  <c r="AE14" i="35"/>
  <c r="BG14" i="35" s="1"/>
  <c r="AD14" i="35"/>
  <c r="BF14" i="35" s="1"/>
  <c r="CV13" i="35"/>
  <c r="CU13" i="35"/>
  <c r="CT13" i="35"/>
  <c r="CS13" i="35"/>
  <c r="CR13" i="35"/>
  <c r="CQ13" i="35"/>
  <c r="CP13" i="35"/>
  <c r="CO13" i="35"/>
  <c r="CN13" i="35"/>
  <c r="CM13" i="35"/>
  <c r="CL13" i="35"/>
  <c r="CK13" i="35"/>
  <c r="CJ13" i="35"/>
  <c r="BG13" i="35"/>
  <c r="AP13" i="35"/>
  <c r="AO13" i="35"/>
  <c r="AN13" i="35"/>
  <c r="AM13" i="35"/>
  <c r="AL13" i="35"/>
  <c r="AK13" i="35"/>
  <c r="AJ13" i="35"/>
  <c r="AI13" i="35"/>
  <c r="AW13" i="35" s="1"/>
  <c r="AH13" i="35"/>
  <c r="AG13" i="35"/>
  <c r="AF13" i="35"/>
  <c r="AT13" i="35" s="1"/>
  <c r="AE13" i="35"/>
  <c r="AS13" i="35" s="1"/>
  <c r="AD13" i="35"/>
  <c r="BF13" i="35" s="1"/>
  <c r="Q13" i="35"/>
  <c r="CV12" i="35"/>
  <c r="CU12" i="35"/>
  <c r="CT12" i="35"/>
  <c r="CS12" i="35"/>
  <c r="CR12" i="35"/>
  <c r="CQ12" i="35"/>
  <c r="CP12" i="35"/>
  <c r="CO12" i="35"/>
  <c r="CN12" i="35"/>
  <c r="CM12" i="35"/>
  <c r="CL12" i="35"/>
  <c r="CK12" i="35"/>
  <c r="CJ12" i="35"/>
  <c r="AP12" i="35"/>
  <c r="AO12" i="35"/>
  <c r="AN12" i="35"/>
  <c r="AM12" i="35"/>
  <c r="AL12" i="35"/>
  <c r="AZ12" i="35" s="1"/>
  <c r="AK12" i="35"/>
  <c r="AY12" i="35" s="1"/>
  <c r="AJ12" i="35"/>
  <c r="AI12" i="35"/>
  <c r="AW12" i="35" s="1"/>
  <c r="AH12" i="35"/>
  <c r="AG12" i="35"/>
  <c r="AF12" i="35"/>
  <c r="AT12" i="35" s="1"/>
  <c r="AE12" i="35"/>
  <c r="AS12" i="35" s="1"/>
  <c r="AD12" i="35"/>
  <c r="CV11" i="35"/>
  <c r="CU11" i="35"/>
  <c r="CT11" i="35"/>
  <c r="CS11" i="35"/>
  <c r="CR11" i="35"/>
  <c r="CQ11" i="35"/>
  <c r="CP11" i="35"/>
  <c r="CO11" i="35"/>
  <c r="CN11" i="35"/>
  <c r="CM11" i="35"/>
  <c r="CL11" i="35"/>
  <c r="CK11" i="35"/>
  <c r="CJ11" i="35"/>
  <c r="AP11" i="35"/>
  <c r="AO11" i="35"/>
  <c r="AN11" i="35"/>
  <c r="AM11" i="35"/>
  <c r="AL11" i="35"/>
  <c r="AK11" i="35"/>
  <c r="AJ11" i="35"/>
  <c r="AI11" i="35"/>
  <c r="AH11" i="35"/>
  <c r="AG11" i="35"/>
  <c r="AF11" i="35"/>
  <c r="AT11" i="35" s="1"/>
  <c r="AE11" i="35"/>
  <c r="AS11" i="35" s="1"/>
  <c r="AD11" i="35"/>
  <c r="AR11" i="35" s="1"/>
  <c r="CV10" i="35"/>
  <c r="CU10" i="35"/>
  <c r="CT10" i="35"/>
  <c r="CS10" i="35"/>
  <c r="CR10" i="35"/>
  <c r="CQ10" i="35"/>
  <c r="CP10" i="35"/>
  <c r="CO10" i="35"/>
  <c r="CN10" i="35"/>
  <c r="CM10" i="35"/>
  <c r="CL10" i="35"/>
  <c r="CK10" i="35"/>
  <c r="CJ10" i="35"/>
  <c r="AP10" i="35"/>
  <c r="AO10" i="35"/>
  <c r="AN10" i="35"/>
  <c r="AM10" i="35"/>
  <c r="AL10" i="35"/>
  <c r="AK10" i="35"/>
  <c r="AJ10" i="35"/>
  <c r="AI10" i="35"/>
  <c r="AH10" i="35"/>
  <c r="AG10" i="35"/>
  <c r="AF10" i="35"/>
  <c r="AT10" i="35" s="1"/>
  <c r="AE10" i="35"/>
  <c r="AS10" i="35" s="1"/>
  <c r="AD10" i="35"/>
  <c r="BF10" i="35" s="1"/>
  <c r="CV9" i="35"/>
  <c r="CU9" i="35"/>
  <c r="CT9" i="35"/>
  <c r="CS9" i="35"/>
  <c r="CR9" i="35"/>
  <c r="CQ9" i="35"/>
  <c r="CP9" i="35"/>
  <c r="CO9" i="35"/>
  <c r="CN9" i="35"/>
  <c r="CM9" i="35"/>
  <c r="CL9" i="35"/>
  <c r="CK9" i="35"/>
  <c r="CJ9" i="35"/>
  <c r="AP9" i="35"/>
  <c r="AO9" i="35"/>
  <c r="AN9" i="35"/>
  <c r="AM9" i="35"/>
  <c r="AL9" i="35"/>
  <c r="AZ9" i="35" s="1"/>
  <c r="AK9" i="35"/>
  <c r="AJ9" i="35"/>
  <c r="AI9" i="35"/>
  <c r="AW9" i="35" s="1"/>
  <c r="AH9" i="35"/>
  <c r="AG9" i="35"/>
  <c r="AF9" i="35"/>
  <c r="AT9" i="35" s="1"/>
  <c r="AE9" i="35"/>
  <c r="BG9" i="35" s="1"/>
  <c r="AD9" i="35"/>
  <c r="CV8" i="35"/>
  <c r="CU8" i="35"/>
  <c r="CT8" i="35"/>
  <c r="CS8" i="35"/>
  <c r="CR8" i="35"/>
  <c r="CQ8" i="35"/>
  <c r="CP8" i="35"/>
  <c r="CO8" i="35"/>
  <c r="CN8" i="35"/>
  <c r="CM8" i="35"/>
  <c r="CL8" i="35"/>
  <c r="CK8" i="35"/>
  <c r="CJ8" i="35"/>
  <c r="AP8" i="35"/>
  <c r="AO8" i="35"/>
  <c r="AN8" i="35"/>
  <c r="AM8" i="35"/>
  <c r="AL8" i="35"/>
  <c r="AK8" i="35"/>
  <c r="AJ8" i="35"/>
  <c r="AI8" i="35"/>
  <c r="AH8" i="35"/>
  <c r="AG8" i="35"/>
  <c r="AF8" i="35"/>
  <c r="AT8" i="35" s="1"/>
  <c r="AE8" i="35"/>
  <c r="AS8" i="35" s="1"/>
  <c r="AD8" i="35"/>
  <c r="BF8" i="35" s="1"/>
  <c r="CV7" i="35"/>
  <c r="CU7" i="35"/>
  <c r="CT7" i="35"/>
  <c r="CS7" i="35"/>
  <c r="CR7" i="35"/>
  <c r="CQ7" i="35"/>
  <c r="CP7" i="35"/>
  <c r="CO7" i="35"/>
  <c r="CN7" i="35"/>
  <c r="CM7" i="35"/>
  <c r="CL7" i="35"/>
  <c r="CK7" i="35"/>
  <c r="CJ7" i="35"/>
  <c r="AP7" i="35"/>
  <c r="AO7" i="35"/>
  <c r="AN7" i="35"/>
  <c r="AM7" i="35"/>
  <c r="AL7" i="35"/>
  <c r="AK7" i="35"/>
  <c r="AJ7" i="35"/>
  <c r="AX7" i="35" s="1"/>
  <c r="AI7" i="35"/>
  <c r="AH7" i="35"/>
  <c r="AG7" i="35"/>
  <c r="AF7" i="35"/>
  <c r="AT7" i="35" s="1"/>
  <c r="AE7" i="35"/>
  <c r="AS7" i="35" s="1"/>
  <c r="AD7" i="35"/>
  <c r="Q7" i="35"/>
  <c r="CV6" i="35"/>
  <c r="CJ6" i="35"/>
  <c r="CH6" i="35"/>
  <c r="CG6" i="35"/>
  <c r="CF6" i="35"/>
  <c r="CE6" i="35"/>
  <c r="CD6" i="35"/>
  <c r="CC6" i="35"/>
  <c r="CB6" i="35"/>
  <c r="CA6" i="35"/>
  <c r="BZ6" i="35"/>
  <c r="BY6" i="35"/>
  <c r="BX6" i="35"/>
  <c r="AP6" i="35"/>
  <c r="AO6" i="35"/>
  <c r="AN6" i="35"/>
  <c r="AM6" i="35"/>
  <c r="AL6" i="35"/>
  <c r="AK6" i="35"/>
  <c r="AJ6" i="35"/>
  <c r="AI6" i="35"/>
  <c r="AH6" i="35"/>
  <c r="AG6" i="35"/>
  <c r="AF6" i="35"/>
  <c r="AE6" i="35"/>
  <c r="BG6" i="35" s="1"/>
  <c r="AD6" i="35"/>
  <c r="BF6" i="35" s="1"/>
  <c r="CV5" i="35"/>
  <c r="CJ5" i="35"/>
  <c r="CH5" i="35"/>
  <c r="CG5" i="35"/>
  <c r="CF5" i="35"/>
  <c r="CE5" i="35"/>
  <c r="CD5" i="35"/>
  <c r="CC5" i="35"/>
  <c r="CB5" i="35"/>
  <c r="CA5" i="35"/>
  <c r="BZ5" i="35"/>
  <c r="BY5" i="35"/>
  <c r="CL5" i="35" s="1"/>
  <c r="BX5" i="35"/>
  <c r="CK5" i="35" s="1"/>
  <c r="AP5" i="35"/>
  <c r="AO5" i="35"/>
  <c r="AN5" i="35"/>
  <c r="AM5" i="35"/>
  <c r="AL5" i="35"/>
  <c r="AK5" i="35"/>
  <c r="AY5" i="35" s="1"/>
  <c r="AJ5" i="35"/>
  <c r="AI5" i="35"/>
  <c r="AH5" i="35"/>
  <c r="AG5" i="35"/>
  <c r="AF5" i="35"/>
  <c r="AE5" i="35"/>
  <c r="Q5" i="35" s="1"/>
  <c r="AD5" i="35"/>
  <c r="P5" i="35" s="1"/>
  <c r="CV4" i="35"/>
  <c r="CJ4" i="35"/>
  <c r="CH4" i="35"/>
  <c r="CG4" i="35"/>
  <c r="CF4" i="35"/>
  <c r="CE4" i="35"/>
  <c r="CD4" i="35"/>
  <c r="CC4" i="35"/>
  <c r="CB4" i="35"/>
  <c r="CA4" i="35"/>
  <c r="BZ4" i="35"/>
  <c r="BY4" i="35"/>
  <c r="BX4" i="35"/>
  <c r="AP4" i="35"/>
  <c r="AO4" i="35"/>
  <c r="AN4" i="35"/>
  <c r="AM4" i="35"/>
  <c r="AL4" i="35"/>
  <c r="AK4" i="35"/>
  <c r="AJ4" i="35"/>
  <c r="AI4" i="35"/>
  <c r="AH4" i="35"/>
  <c r="AG4" i="35"/>
  <c r="AF4" i="35"/>
  <c r="AT4" i="35" s="1"/>
  <c r="AE4" i="35"/>
  <c r="AS4" i="35" s="1"/>
  <c r="AD4" i="35"/>
  <c r="DJ3" i="35"/>
  <c r="DJ5" i="35" s="1"/>
  <c r="CV3" i="35"/>
  <c r="CJ3" i="35"/>
  <c r="CH3" i="35"/>
  <c r="CG3" i="35"/>
  <c r="CF3" i="35"/>
  <c r="CE3" i="35"/>
  <c r="CR3" i="35" s="1"/>
  <c r="CD3" i="35"/>
  <c r="CC3" i="35"/>
  <c r="CB3" i="35"/>
  <c r="CA3" i="35"/>
  <c r="BZ3" i="35"/>
  <c r="BY3" i="35"/>
  <c r="CL3" i="35" s="1"/>
  <c r="BX3" i="35"/>
  <c r="AP3" i="35"/>
  <c r="BD3" i="35" s="1"/>
  <c r="AO3" i="35"/>
  <c r="BC3" i="35" s="1"/>
  <c r="AN3" i="35"/>
  <c r="AM3" i="35"/>
  <c r="AL3" i="35"/>
  <c r="AK3" i="35"/>
  <c r="AJ3" i="35"/>
  <c r="AI3" i="35"/>
  <c r="AH3" i="35"/>
  <c r="AV3" i="35" s="1"/>
  <c r="AG3" i="35"/>
  <c r="AU3" i="35" s="1"/>
  <c r="AF3" i="35"/>
  <c r="AT3" i="35" s="1"/>
  <c r="AE3" i="35"/>
  <c r="AD3" i="35"/>
  <c r="BF3" i="35" s="1"/>
  <c r="AR2" i="35"/>
  <c r="BF2" i="35" s="1"/>
  <c r="AF2" i="35" a="1"/>
  <c r="AF2" i="35" s="1"/>
  <c r="AP2" i="35" s="1"/>
  <c r="AE2" i="35"/>
  <c r="BW2" i="35" s="1"/>
  <c r="AD2" i="35"/>
  <c r="BV2" i="35" s="1"/>
  <c r="AP42" i="33"/>
  <c r="AO42" i="33"/>
  <c r="AN42" i="33"/>
  <c r="AM42" i="33"/>
  <c r="AL42" i="33"/>
  <c r="AK42" i="33"/>
  <c r="AJ42" i="33"/>
  <c r="AI42" i="33"/>
  <c r="AH42" i="33"/>
  <c r="AG42" i="33"/>
  <c r="AF42" i="33"/>
  <c r="AE42" i="33"/>
  <c r="AD42" i="33"/>
  <c r="AP41" i="33"/>
  <c r="AO41" i="33"/>
  <c r="AN41" i="33"/>
  <c r="AM41" i="33"/>
  <c r="AL41" i="33"/>
  <c r="AK41" i="33"/>
  <c r="AJ41" i="33"/>
  <c r="AI41" i="33"/>
  <c r="AH41" i="33"/>
  <c r="AG41" i="33"/>
  <c r="AF41" i="33"/>
  <c r="AE41" i="33"/>
  <c r="AD41" i="33"/>
  <c r="AP40" i="33"/>
  <c r="AO40" i="33"/>
  <c r="AN40" i="33"/>
  <c r="AM40" i="33"/>
  <c r="AL40" i="33"/>
  <c r="AK40" i="33"/>
  <c r="AJ40" i="33"/>
  <c r="AI40" i="33"/>
  <c r="AH40" i="33"/>
  <c r="AG40" i="33"/>
  <c r="AF40" i="33"/>
  <c r="AE40" i="33"/>
  <c r="AD40" i="33"/>
  <c r="AP39" i="33"/>
  <c r="AO39" i="33"/>
  <c r="AN39" i="33"/>
  <c r="AM39" i="33"/>
  <c r="AL39" i="33"/>
  <c r="AK39" i="33"/>
  <c r="AJ39" i="33"/>
  <c r="AI39" i="33"/>
  <c r="AH39" i="33"/>
  <c r="AG39" i="33"/>
  <c r="AF39" i="33"/>
  <c r="AE39" i="33"/>
  <c r="AD39" i="33"/>
  <c r="X33" i="33"/>
  <c r="W33" i="33"/>
  <c r="V33" i="33"/>
  <c r="U33" i="33"/>
  <c r="T33" i="33"/>
  <c r="S33" i="33"/>
  <c r="R33" i="33"/>
  <c r="P33" i="33"/>
  <c r="AU22" i="33"/>
  <c r="AP22" i="33"/>
  <c r="AO22" i="33"/>
  <c r="BC22" i="33" s="1"/>
  <c r="AN22" i="33"/>
  <c r="AM22" i="33"/>
  <c r="AL22" i="33"/>
  <c r="AK22" i="33"/>
  <c r="AJ22" i="33"/>
  <c r="AI22" i="33"/>
  <c r="AH22" i="33"/>
  <c r="AV22" i="33" s="1"/>
  <c r="AG22" i="33"/>
  <c r="AF22" i="33"/>
  <c r="AE22" i="33"/>
  <c r="AD22" i="33"/>
  <c r="AR22" i="33" s="1"/>
  <c r="CT21" i="33"/>
  <c r="CS21" i="33"/>
  <c r="CR21" i="33"/>
  <c r="CQ21" i="33"/>
  <c r="CP21" i="33"/>
  <c r="CO21" i="33"/>
  <c r="CN21" i="33"/>
  <c r="CM21" i="33"/>
  <c r="CL21" i="33"/>
  <c r="CK21" i="33"/>
  <c r="CJ21" i="33"/>
  <c r="BG21" i="33"/>
  <c r="BF21" i="33"/>
  <c r="BD21" i="33"/>
  <c r="BC21" i="33"/>
  <c r="BB21" i="33"/>
  <c r="BA21" i="33"/>
  <c r="AZ21" i="33"/>
  <c r="AY21" i="33"/>
  <c r="AX21" i="33"/>
  <c r="AW21" i="33"/>
  <c r="AV21" i="33"/>
  <c r="AU21" i="33"/>
  <c r="AT21" i="33"/>
  <c r="AS21" i="33"/>
  <c r="AR21" i="33"/>
  <c r="CT20" i="33"/>
  <c r="CS20" i="33"/>
  <c r="CR20" i="33"/>
  <c r="CQ20" i="33"/>
  <c r="CP20" i="33"/>
  <c r="CO20" i="33"/>
  <c r="CN20" i="33"/>
  <c r="CM20" i="33"/>
  <c r="CL20" i="33"/>
  <c r="CK20" i="33"/>
  <c r="CJ20" i="33"/>
  <c r="BG20" i="33"/>
  <c r="BF20" i="33"/>
  <c r="BD20" i="33"/>
  <c r="BC20" i="33"/>
  <c r="BB20" i="33"/>
  <c r="BA20" i="33"/>
  <c r="AZ20" i="33"/>
  <c r="AY20" i="33"/>
  <c r="AX20" i="33"/>
  <c r="AW20" i="33"/>
  <c r="AV20" i="33"/>
  <c r="AU20" i="33"/>
  <c r="AT20" i="33"/>
  <c r="AS20" i="33"/>
  <c r="AR20" i="33"/>
  <c r="CT19" i="33"/>
  <c r="CS19" i="33"/>
  <c r="CR19" i="33"/>
  <c r="CQ19" i="33"/>
  <c r="CP19" i="33"/>
  <c r="CO19" i="33"/>
  <c r="CN19" i="33"/>
  <c r="CM19" i="33"/>
  <c r="CL19" i="33"/>
  <c r="CK19" i="33"/>
  <c r="CJ19" i="33"/>
  <c r="BG19" i="33"/>
  <c r="BF19" i="33"/>
  <c r="BD19" i="33"/>
  <c r="BC19" i="33"/>
  <c r="BB19" i="33"/>
  <c r="BA19" i="33"/>
  <c r="AZ19" i="33"/>
  <c r="AY19" i="33"/>
  <c r="AX19" i="33"/>
  <c r="AW19" i="33"/>
  <c r="AV19" i="33"/>
  <c r="AU19" i="33"/>
  <c r="AT19" i="33"/>
  <c r="AS19" i="33"/>
  <c r="AR19" i="33"/>
  <c r="CT18" i="33"/>
  <c r="CS18" i="33"/>
  <c r="CR18" i="33"/>
  <c r="CQ18" i="33"/>
  <c r="CP18" i="33"/>
  <c r="CO18" i="33"/>
  <c r="CN18" i="33"/>
  <c r="CM18" i="33"/>
  <c r="CL18" i="33"/>
  <c r="CK18" i="33"/>
  <c r="CJ18" i="33"/>
  <c r="BG18" i="33"/>
  <c r="BF18" i="33"/>
  <c r="BD18" i="33"/>
  <c r="BC18" i="33"/>
  <c r="BB18" i="33"/>
  <c r="BA18" i="33"/>
  <c r="AZ18" i="33"/>
  <c r="AY18" i="33"/>
  <c r="AX18" i="33"/>
  <c r="AW18" i="33"/>
  <c r="AV18" i="33"/>
  <c r="AU18" i="33"/>
  <c r="AT18" i="33"/>
  <c r="AS18" i="33"/>
  <c r="AR18" i="33"/>
  <c r="CT17" i="33"/>
  <c r="CS17" i="33"/>
  <c r="CR17" i="33"/>
  <c r="CQ17" i="33"/>
  <c r="CP17" i="33"/>
  <c r="CO17" i="33"/>
  <c r="CN17" i="33"/>
  <c r="CM17" i="33"/>
  <c r="CL17" i="33"/>
  <c r="CK17" i="33"/>
  <c r="CJ17" i="33"/>
  <c r="BG17" i="33"/>
  <c r="AP17" i="33"/>
  <c r="AO17" i="33"/>
  <c r="AN17" i="33"/>
  <c r="AM17" i="33"/>
  <c r="AL17" i="33"/>
  <c r="AK17" i="33"/>
  <c r="AJ17" i="33"/>
  <c r="AI17" i="33"/>
  <c r="AH17" i="33"/>
  <c r="AG17" i="33"/>
  <c r="AF17" i="33"/>
  <c r="AT17" i="33" s="1"/>
  <c r="AE17" i="33"/>
  <c r="AS17" i="33" s="1"/>
  <c r="AD17" i="33"/>
  <c r="CV16" i="33"/>
  <c r="CU16" i="33"/>
  <c r="CT16" i="33"/>
  <c r="CS16" i="33"/>
  <c r="CR16" i="33"/>
  <c r="CQ16" i="33"/>
  <c r="CP16" i="33"/>
  <c r="CO16" i="33"/>
  <c r="CN16" i="33"/>
  <c r="CM16" i="33"/>
  <c r="CL16" i="33"/>
  <c r="CK16" i="33"/>
  <c r="CJ16" i="33"/>
  <c r="AP16" i="33"/>
  <c r="AO16" i="33"/>
  <c r="AN16" i="33"/>
  <c r="AM16" i="33"/>
  <c r="AL16" i="33"/>
  <c r="AK16" i="33"/>
  <c r="AJ16" i="33"/>
  <c r="AI16" i="33"/>
  <c r="AH16" i="33"/>
  <c r="AG16" i="33"/>
  <c r="AF16" i="33"/>
  <c r="AT16" i="33" s="1"/>
  <c r="AE16" i="33"/>
  <c r="BG16" i="33" s="1"/>
  <c r="AD16" i="33"/>
  <c r="AR16" i="33" s="1"/>
  <c r="CV15" i="33"/>
  <c r="CU15" i="33"/>
  <c r="CT15" i="33"/>
  <c r="CS15" i="33"/>
  <c r="CR15" i="33"/>
  <c r="CK15" i="33"/>
  <c r="CJ15" i="33"/>
  <c r="AP15" i="33"/>
  <c r="AO15" i="33"/>
  <c r="AN15" i="33"/>
  <c r="AM15" i="33"/>
  <c r="AL15" i="33"/>
  <c r="AZ15" i="33" s="1"/>
  <c r="AK15" i="33"/>
  <c r="AJ15" i="33"/>
  <c r="AI15" i="33"/>
  <c r="AH15" i="33"/>
  <c r="AG15" i="33"/>
  <c r="AF15" i="33"/>
  <c r="AT15" i="33" s="1"/>
  <c r="AE15" i="33"/>
  <c r="AD15" i="33"/>
  <c r="CV14" i="33"/>
  <c r="CU14" i="33"/>
  <c r="CT14" i="33"/>
  <c r="CS14" i="33"/>
  <c r="CR14" i="33"/>
  <c r="CK14" i="33"/>
  <c r="CJ14" i="33"/>
  <c r="AP14" i="33"/>
  <c r="AO14" i="33"/>
  <c r="AN14" i="33"/>
  <c r="AM14" i="33"/>
  <c r="AL14" i="33"/>
  <c r="AK14" i="33"/>
  <c r="AJ14" i="33"/>
  <c r="AI14" i="33"/>
  <c r="AH14" i="33"/>
  <c r="AG14" i="33"/>
  <c r="AF14" i="33"/>
  <c r="AT14" i="33" s="1"/>
  <c r="AE14" i="33"/>
  <c r="AD14" i="33"/>
  <c r="CV13" i="33"/>
  <c r="CU13" i="33"/>
  <c r="CT13" i="33"/>
  <c r="CS13" i="33"/>
  <c r="CR13" i="33"/>
  <c r="CQ13" i="33"/>
  <c r="CP13" i="33"/>
  <c r="CO13" i="33"/>
  <c r="CN13" i="33"/>
  <c r="CM13" i="33"/>
  <c r="CL13" i="33"/>
  <c r="CK13" i="33"/>
  <c r="CJ13" i="33"/>
  <c r="AP13" i="33"/>
  <c r="AO13" i="33"/>
  <c r="AN13" i="33"/>
  <c r="AM13" i="33"/>
  <c r="AL13" i="33"/>
  <c r="AK13" i="33"/>
  <c r="AJ13" i="33"/>
  <c r="AI13" i="33"/>
  <c r="AH13" i="33"/>
  <c r="AG13" i="33"/>
  <c r="AF13" i="33"/>
  <c r="AE13" i="33"/>
  <c r="AS13" i="33" s="1"/>
  <c r="AD13" i="33"/>
  <c r="CV12" i="33"/>
  <c r="CU12" i="33"/>
  <c r="CT12" i="33"/>
  <c r="CS12" i="33"/>
  <c r="CR12" i="33"/>
  <c r="CQ12" i="33"/>
  <c r="CP12" i="33"/>
  <c r="CO12" i="33"/>
  <c r="CN12" i="33"/>
  <c r="CM12" i="33"/>
  <c r="CL12" i="33"/>
  <c r="CK12" i="33"/>
  <c r="CJ12" i="33"/>
  <c r="AP12" i="33"/>
  <c r="AO12" i="33"/>
  <c r="AN12" i="33"/>
  <c r="AM12" i="33"/>
  <c r="AL12" i="33"/>
  <c r="AK12" i="33"/>
  <c r="AJ12" i="33"/>
  <c r="AI12" i="33"/>
  <c r="AH12" i="33"/>
  <c r="AV12" i="33" s="1"/>
  <c r="AG12" i="33"/>
  <c r="AF12" i="33"/>
  <c r="AE12" i="33"/>
  <c r="Q12" i="33" s="1"/>
  <c r="AD12" i="33"/>
  <c r="AR12" i="33" s="1"/>
  <c r="CV11" i="33"/>
  <c r="CU11" i="33"/>
  <c r="CT11" i="33"/>
  <c r="CS11" i="33"/>
  <c r="CR11" i="33"/>
  <c r="CQ11" i="33"/>
  <c r="CP11" i="33"/>
  <c r="CO11" i="33"/>
  <c r="CN11" i="33"/>
  <c r="CM11" i="33"/>
  <c r="CL11" i="33"/>
  <c r="CK11" i="33"/>
  <c r="CJ11" i="33"/>
  <c r="AP11" i="33"/>
  <c r="AO11" i="33"/>
  <c r="AN11" i="33"/>
  <c r="AM11" i="33"/>
  <c r="AL11" i="33"/>
  <c r="AK11" i="33"/>
  <c r="AJ11" i="33"/>
  <c r="AI11" i="33"/>
  <c r="AH11" i="33"/>
  <c r="AG11" i="33"/>
  <c r="AF11" i="33"/>
  <c r="AT11" i="33" s="1"/>
  <c r="AE11" i="33"/>
  <c r="AD11" i="33"/>
  <c r="AR11" i="33" s="1"/>
  <c r="CV10" i="33"/>
  <c r="CU10" i="33"/>
  <c r="CT10" i="33"/>
  <c r="CS10" i="33"/>
  <c r="CR10" i="33"/>
  <c r="CQ10" i="33"/>
  <c r="CP10" i="33"/>
  <c r="CO10" i="33"/>
  <c r="CN10" i="33"/>
  <c r="CM10" i="33"/>
  <c r="CL10" i="33"/>
  <c r="CK10" i="33"/>
  <c r="CJ10" i="33"/>
  <c r="AP10" i="33"/>
  <c r="BD10" i="33" s="1"/>
  <c r="AO10" i="33"/>
  <c r="AN10" i="33"/>
  <c r="AM10" i="33"/>
  <c r="AL10" i="33"/>
  <c r="AK10" i="33"/>
  <c r="AJ10" i="33"/>
  <c r="AI10" i="33"/>
  <c r="AH10" i="33"/>
  <c r="AG10" i="33"/>
  <c r="AF10" i="33"/>
  <c r="AT10" i="33" s="1"/>
  <c r="AE10" i="33"/>
  <c r="AS10" i="33" s="1"/>
  <c r="AD10" i="33"/>
  <c r="BF10" i="33" s="1"/>
  <c r="CV9" i="33"/>
  <c r="CU9" i="33"/>
  <c r="CT9" i="33"/>
  <c r="CS9" i="33"/>
  <c r="CR9" i="33"/>
  <c r="CQ9" i="33"/>
  <c r="CP9" i="33"/>
  <c r="CO9" i="33"/>
  <c r="CN9" i="33"/>
  <c r="CM9" i="33"/>
  <c r="CL9" i="33"/>
  <c r="CK9" i="33"/>
  <c r="CJ9" i="33"/>
  <c r="BG9" i="33"/>
  <c r="AP9" i="33"/>
  <c r="AO9" i="33"/>
  <c r="AN9" i="33"/>
  <c r="AM9" i="33"/>
  <c r="AL9" i="33"/>
  <c r="AK9" i="33"/>
  <c r="AJ9" i="33"/>
  <c r="AI9" i="33"/>
  <c r="AH9" i="33"/>
  <c r="AG9" i="33"/>
  <c r="AF9" i="33"/>
  <c r="AT9" i="33" s="1"/>
  <c r="AE9" i="33"/>
  <c r="AS9" i="33" s="1"/>
  <c r="AD9" i="33"/>
  <c r="Q9" i="33"/>
  <c r="CV8" i="33"/>
  <c r="CU8" i="33"/>
  <c r="CT8" i="33"/>
  <c r="CS8" i="33"/>
  <c r="CR8" i="33"/>
  <c r="CQ8" i="33"/>
  <c r="CP8" i="33"/>
  <c r="CO8" i="33"/>
  <c r="CN8" i="33"/>
  <c r="CM8" i="33"/>
  <c r="CL8" i="33"/>
  <c r="CK8" i="33"/>
  <c r="CJ8" i="33"/>
  <c r="BB8" i="33"/>
  <c r="AZ8" i="33"/>
  <c r="AP8" i="33"/>
  <c r="AO8" i="33"/>
  <c r="AN8" i="33"/>
  <c r="AM8" i="33"/>
  <c r="BA8" i="33" s="1"/>
  <c r="AL8" i="33"/>
  <c r="AK8" i="33"/>
  <c r="AY8" i="33" s="1"/>
  <c r="AJ8" i="33"/>
  <c r="AI8" i="33"/>
  <c r="AH8" i="33"/>
  <c r="AG8" i="33"/>
  <c r="AF8" i="33"/>
  <c r="AT8" i="33" s="1"/>
  <c r="AE8" i="33"/>
  <c r="AD8" i="33"/>
  <c r="BF8" i="33" s="1"/>
  <c r="CV7" i="33"/>
  <c r="CU7" i="33"/>
  <c r="CT7" i="33"/>
  <c r="CS7" i="33"/>
  <c r="CR7" i="33"/>
  <c r="CQ7" i="33"/>
  <c r="CP7" i="33"/>
  <c r="CO7" i="33"/>
  <c r="CN7" i="33"/>
  <c r="CM7" i="33"/>
  <c r="CL7" i="33"/>
  <c r="CK7" i="33"/>
  <c r="CJ7" i="33"/>
  <c r="AP7" i="33"/>
  <c r="BD7" i="33" s="1"/>
  <c r="AO7" i="33"/>
  <c r="AN7" i="33"/>
  <c r="AM7" i="33"/>
  <c r="AL7" i="33"/>
  <c r="AK7" i="33"/>
  <c r="AJ7" i="33"/>
  <c r="AI7" i="33"/>
  <c r="AH7" i="33"/>
  <c r="AV7" i="33" s="1"/>
  <c r="AG7" i="33"/>
  <c r="AF7" i="33"/>
  <c r="AT7" i="33" s="1"/>
  <c r="AE7" i="33"/>
  <c r="Q7" i="33" s="1"/>
  <c r="AD7" i="33"/>
  <c r="CV6" i="33"/>
  <c r="CJ6" i="33"/>
  <c r="CH6" i="33"/>
  <c r="CG6" i="33"/>
  <c r="CF6" i="33"/>
  <c r="CE6" i="33"/>
  <c r="CD6" i="33"/>
  <c r="CC6" i="33"/>
  <c r="CB6" i="33"/>
  <c r="CA6" i="33"/>
  <c r="BZ6" i="33"/>
  <c r="CM6" i="33" s="1"/>
  <c r="BY6" i="33"/>
  <c r="BX6" i="33"/>
  <c r="AP6" i="33"/>
  <c r="BD6" i="33" s="1"/>
  <c r="AO6" i="33"/>
  <c r="AN6" i="33"/>
  <c r="AM6" i="33"/>
  <c r="BA6" i="33" s="1"/>
  <c r="AL6" i="33"/>
  <c r="AK6" i="33"/>
  <c r="AY6" i="33" s="1"/>
  <c r="AJ6" i="33"/>
  <c r="AI6" i="33"/>
  <c r="AH6" i="33"/>
  <c r="AV6" i="33" s="1"/>
  <c r="AG6" i="33"/>
  <c r="AF6" i="33"/>
  <c r="AT6" i="33" s="1"/>
  <c r="AE6" i="33"/>
  <c r="Q6" i="33" s="1"/>
  <c r="AD6" i="33"/>
  <c r="CV5" i="33"/>
  <c r="CS5" i="33"/>
  <c r="CK5" i="33"/>
  <c r="CJ5" i="33"/>
  <c r="CH5" i="33"/>
  <c r="CG5" i="33"/>
  <c r="CF5" i="33"/>
  <c r="CE5" i="33"/>
  <c r="CD5" i="33"/>
  <c r="CC5" i="33"/>
  <c r="CP5" i="33" s="1"/>
  <c r="CB5" i="33"/>
  <c r="CO5" i="33" s="1"/>
  <c r="CA5" i="33"/>
  <c r="CN5" i="33" s="1"/>
  <c r="BZ5" i="33"/>
  <c r="BY5" i="33"/>
  <c r="BX5" i="33"/>
  <c r="AS5" i="33"/>
  <c r="AP5" i="33"/>
  <c r="BD5" i="33" s="1"/>
  <c r="AO5" i="33"/>
  <c r="AN5" i="33"/>
  <c r="BB5" i="33" s="1"/>
  <c r="AM5" i="33"/>
  <c r="AL5" i="33"/>
  <c r="AK5" i="33"/>
  <c r="AJ5" i="33"/>
  <c r="AI5" i="33"/>
  <c r="AH5" i="33"/>
  <c r="AV5" i="33" s="1"/>
  <c r="AG5" i="33"/>
  <c r="AF5" i="33"/>
  <c r="AT5" i="33" s="1"/>
  <c r="AE5" i="33"/>
  <c r="BG5" i="33" s="1"/>
  <c r="AD5" i="33"/>
  <c r="CV4" i="33"/>
  <c r="CJ4" i="33"/>
  <c r="CH4" i="33"/>
  <c r="CG4" i="33"/>
  <c r="CF4" i="33"/>
  <c r="CE4" i="33"/>
  <c r="CD4" i="33"/>
  <c r="CC4" i="33"/>
  <c r="CB4" i="33"/>
  <c r="CA4" i="33"/>
  <c r="BZ4" i="33"/>
  <c r="BY4" i="33"/>
  <c r="BX4" i="33"/>
  <c r="AP4" i="33"/>
  <c r="AO4" i="33"/>
  <c r="AN4" i="33"/>
  <c r="AM4" i="33"/>
  <c r="AL4" i="33"/>
  <c r="AK4" i="33"/>
  <c r="AY4" i="33" s="1"/>
  <c r="AJ4" i="33"/>
  <c r="AI4" i="33"/>
  <c r="AH4" i="33"/>
  <c r="AG4" i="33"/>
  <c r="AF4" i="33"/>
  <c r="AE4" i="33"/>
  <c r="AS4" i="33" s="1"/>
  <c r="AD4" i="33"/>
  <c r="AR4" i="33" s="1"/>
  <c r="Q4" i="33"/>
  <c r="DJ3" i="33"/>
  <c r="DJ5" i="33" s="1"/>
  <c r="CV3" i="33"/>
  <c r="CJ3" i="33"/>
  <c r="CH3" i="33"/>
  <c r="CG3" i="33"/>
  <c r="CF3" i="33"/>
  <c r="CE3" i="33"/>
  <c r="CD3" i="33"/>
  <c r="CC3" i="33"/>
  <c r="CB3" i="33"/>
  <c r="CA3" i="33"/>
  <c r="BZ3" i="33"/>
  <c r="BY3" i="33"/>
  <c r="BX3" i="33"/>
  <c r="CK3" i="33" s="1"/>
  <c r="AP3" i="33"/>
  <c r="AO3" i="33"/>
  <c r="BC3" i="33" s="1"/>
  <c r="AN3" i="33"/>
  <c r="AM3" i="33"/>
  <c r="BA3" i="33" s="1"/>
  <c r="AL3" i="33"/>
  <c r="AK3" i="33"/>
  <c r="AJ3" i="33"/>
  <c r="AI3" i="33"/>
  <c r="AH3" i="33"/>
  <c r="AG3" i="33"/>
  <c r="AU3" i="33" s="1"/>
  <c r="AF3" i="33"/>
  <c r="AT3" i="33" s="1"/>
  <c r="AE3" i="33"/>
  <c r="AS3" i="33" s="1"/>
  <c r="AD3" i="33"/>
  <c r="P3" i="33" s="1"/>
  <c r="AP2" i="33"/>
  <c r="AF2" i="33" a="1"/>
  <c r="AF2" i="33" s="1"/>
  <c r="AE2" i="33"/>
  <c r="BW2" i="33" s="1"/>
  <c r="AD2" i="33"/>
  <c r="BV2" i="33" s="1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P40" i="32"/>
  <c r="AO40" i="32"/>
  <c r="AN40" i="32"/>
  <c r="AM40" i="32"/>
  <c r="AL40" i="32"/>
  <c r="AK40" i="32"/>
  <c r="AJ40" i="32"/>
  <c r="AI40" i="32"/>
  <c r="AH40" i="32"/>
  <c r="AG40" i="32"/>
  <c r="AF40" i="32"/>
  <c r="AE40" i="32"/>
  <c r="AD40" i="32"/>
  <c r="AP39" i="32"/>
  <c r="AO39" i="32"/>
  <c r="AN39" i="32"/>
  <c r="AM39" i="32"/>
  <c r="AL39" i="32"/>
  <c r="AK39" i="32"/>
  <c r="AJ39" i="32"/>
  <c r="AI39" i="32"/>
  <c r="AH39" i="32"/>
  <c r="AG39" i="32"/>
  <c r="AF39" i="32"/>
  <c r="AE39" i="32"/>
  <c r="AD39" i="32"/>
  <c r="X33" i="32"/>
  <c r="W33" i="32"/>
  <c r="V33" i="32"/>
  <c r="U33" i="32"/>
  <c r="T33" i="32"/>
  <c r="S33" i="32"/>
  <c r="R33" i="32"/>
  <c r="P33" i="32"/>
  <c r="AP22" i="32"/>
  <c r="AO22" i="32"/>
  <c r="BC22" i="32" s="1"/>
  <c r="AN22" i="32"/>
  <c r="AM22" i="32"/>
  <c r="BA22" i="32" s="1"/>
  <c r="AL22" i="32"/>
  <c r="AK22" i="32"/>
  <c r="AJ22" i="32"/>
  <c r="AI22" i="32"/>
  <c r="AH22" i="32"/>
  <c r="AG22" i="32"/>
  <c r="AF22" i="32"/>
  <c r="AE22" i="32"/>
  <c r="AD22" i="32"/>
  <c r="CT21" i="32"/>
  <c r="CS21" i="32"/>
  <c r="CR21" i="32"/>
  <c r="CQ21" i="32"/>
  <c r="CP21" i="32"/>
  <c r="CO21" i="32"/>
  <c r="CN21" i="32"/>
  <c r="CM21" i="32"/>
  <c r="CL21" i="32"/>
  <c r="CK21" i="32"/>
  <c r="CJ21" i="32"/>
  <c r="BG21" i="32"/>
  <c r="BF21" i="32"/>
  <c r="BD21" i="32"/>
  <c r="BC21" i="32"/>
  <c r="BB21" i="32"/>
  <c r="BA21" i="32"/>
  <c r="AZ21" i="32"/>
  <c r="AY21" i="32"/>
  <c r="AX21" i="32"/>
  <c r="AW21" i="32"/>
  <c r="AV21" i="32"/>
  <c r="AU21" i="32"/>
  <c r="AT21" i="32"/>
  <c r="AS21" i="32"/>
  <c r="AR21" i="32"/>
  <c r="CT20" i="32"/>
  <c r="CS20" i="32"/>
  <c r="CR20" i="32"/>
  <c r="CQ20" i="32"/>
  <c r="CP20" i="32"/>
  <c r="CO20" i="32"/>
  <c r="CN20" i="32"/>
  <c r="CM20" i="32"/>
  <c r="CL20" i="32"/>
  <c r="CK20" i="32"/>
  <c r="CJ20" i="32"/>
  <c r="BG20" i="32"/>
  <c r="BF20" i="32"/>
  <c r="BD20" i="32"/>
  <c r="BC20" i="32"/>
  <c r="BB20" i="32"/>
  <c r="BA20" i="32"/>
  <c r="AZ20" i="32"/>
  <c r="AY20" i="32"/>
  <c r="AX20" i="32"/>
  <c r="AW20" i="32"/>
  <c r="AV20" i="32"/>
  <c r="AU20" i="32"/>
  <c r="AT20" i="32"/>
  <c r="AS20" i="32"/>
  <c r="AR20" i="32"/>
  <c r="CT19" i="32"/>
  <c r="CS19" i="32"/>
  <c r="CR19" i="32"/>
  <c r="CQ19" i="32"/>
  <c r="CP19" i="32"/>
  <c r="CO19" i="32"/>
  <c r="CN19" i="32"/>
  <c r="CM19" i="32"/>
  <c r="CL19" i="32"/>
  <c r="CK19" i="32"/>
  <c r="CJ19" i="32"/>
  <c r="BG19" i="32"/>
  <c r="BF19" i="32"/>
  <c r="BD19" i="32"/>
  <c r="BC19" i="32"/>
  <c r="BB19" i="32"/>
  <c r="BA19" i="32"/>
  <c r="AZ19" i="32"/>
  <c r="AY19" i="32"/>
  <c r="AX19" i="32"/>
  <c r="AW19" i="32"/>
  <c r="AV19" i="32"/>
  <c r="AU19" i="32"/>
  <c r="AT19" i="32"/>
  <c r="AS19" i="32"/>
  <c r="AR19" i="32"/>
  <c r="CT18" i="32"/>
  <c r="CS18" i="32"/>
  <c r="CR18" i="32"/>
  <c r="CQ18" i="32"/>
  <c r="CP18" i="32"/>
  <c r="CO18" i="32"/>
  <c r="CN18" i="32"/>
  <c r="CM18" i="32"/>
  <c r="CL18" i="32"/>
  <c r="CK18" i="32"/>
  <c r="CJ18" i="32"/>
  <c r="BG18" i="32"/>
  <c r="BF18" i="32"/>
  <c r="BD18" i="32"/>
  <c r="BC18" i="32"/>
  <c r="BB18" i="32"/>
  <c r="BA18" i="32"/>
  <c r="AZ18" i="32"/>
  <c r="AY18" i="32"/>
  <c r="AX18" i="32"/>
  <c r="AW18" i="32"/>
  <c r="AV18" i="32"/>
  <c r="AU18" i="32"/>
  <c r="AT18" i="32"/>
  <c r="AS18" i="32"/>
  <c r="AR18" i="32"/>
  <c r="CT17" i="32"/>
  <c r="CS17" i="32"/>
  <c r="CR17" i="32"/>
  <c r="CQ17" i="32"/>
  <c r="CP17" i="32"/>
  <c r="CO17" i="32"/>
  <c r="CN17" i="32"/>
  <c r="CM17" i="32"/>
  <c r="CL17" i="32"/>
  <c r="CK17" i="32"/>
  <c r="CJ17" i="32"/>
  <c r="AR17" i="32"/>
  <c r="AP17" i="32"/>
  <c r="AO17" i="32"/>
  <c r="AN17" i="32"/>
  <c r="AM17" i="32"/>
  <c r="AL17" i="32"/>
  <c r="AK17" i="32"/>
  <c r="AJ17" i="32"/>
  <c r="AI17" i="32"/>
  <c r="AH17" i="32"/>
  <c r="AG17" i="32"/>
  <c r="AF17" i="32"/>
  <c r="AE17" i="32"/>
  <c r="AD17" i="32"/>
  <c r="BF17" i="32" s="1"/>
  <c r="CV16" i="32"/>
  <c r="CU16" i="32"/>
  <c r="CT16" i="32"/>
  <c r="CS16" i="32"/>
  <c r="CR16" i="32"/>
  <c r="CQ16" i="32"/>
  <c r="CP16" i="32"/>
  <c r="CO16" i="32"/>
  <c r="CN16" i="32"/>
  <c r="CM16" i="32"/>
  <c r="CL16" i="32"/>
  <c r="CK16" i="32"/>
  <c r="CJ16" i="32"/>
  <c r="AP16" i="32"/>
  <c r="AO16" i="32"/>
  <c r="AN16" i="32"/>
  <c r="BB16" i="32" s="1"/>
  <c r="AM16" i="32"/>
  <c r="AL16" i="32"/>
  <c r="AK16" i="32"/>
  <c r="AJ16" i="32"/>
  <c r="AI16" i="32"/>
  <c r="AH16" i="32"/>
  <c r="AG16" i="32"/>
  <c r="AF16" i="32"/>
  <c r="AT16" i="32" s="1"/>
  <c r="AE16" i="32"/>
  <c r="BG16" i="32" s="1"/>
  <c r="AD16" i="32"/>
  <c r="CV15" i="32"/>
  <c r="CU15" i="32"/>
  <c r="CT15" i="32"/>
  <c r="CS15" i="32"/>
  <c r="CR15" i="32"/>
  <c r="CK15" i="32"/>
  <c r="CJ15" i="32"/>
  <c r="AS15" i="32"/>
  <c r="AP15" i="32"/>
  <c r="AO15" i="32"/>
  <c r="AN15" i="32"/>
  <c r="AM15" i="32"/>
  <c r="AL15" i="32"/>
  <c r="AK15" i="32"/>
  <c r="AY15" i="32" s="1"/>
  <c r="AJ15" i="32"/>
  <c r="AX15" i="32" s="1"/>
  <c r="AI15" i="32"/>
  <c r="AW15" i="32" s="1"/>
  <c r="AH15" i="32"/>
  <c r="AG15" i="32"/>
  <c r="AF15" i="32"/>
  <c r="AT15" i="32" s="1"/>
  <c r="AE15" i="32"/>
  <c r="BG15" i="32" s="1"/>
  <c r="AD15" i="32"/>
  <c r="BF15" i="32" s="1"/>
  <c r="Q15" i="32"/>
  <c r="P15" i="32"/>
  <c r="CV14" i="32"/>
  <c r="CU14" i="32"/>
  <c r="CT14" i="32"/>
  <c r="CS14" i="32"/>
  <c r="CR14" i="32"/>
  <c r="CK14" i="32"/>
  <c r="CJ14" i="32"/>
  <c r="BF14" i="32"/>
  <c r="AP14" i="32"/>
  <c r="AO14" i="32"/>
  <c r="AN14" i="32"/>
  <c r="AM14" i="32"/>
  <c r="AL14" i="32"/>
  <c r="AK14" i="32"/>
  <c r="AY14" i="32" s="1"/>
  <c r="AJ14" i="32"/>
  <c r="AX14" i="32" s="1"/>
  <c r="AI14" i="32"/>
  <c r="AW14" i="32" s="1"/>
  <c r="AH14" i="32"/>
  <c r="AG14" i="32"/>
  <c r="AF14" i="32"/>
  <c r="AT14" i="32" s="1"/>
  <c r="AE14" i="32"/>
  <c r="Q14" i="32" s="1"/>
  <c r="AD14" i="32"/>
  <c r="P14" i="32" s="1"/>
  <c r="CV13" i="32"/>
  <c r="CU13" i="32"/>
  <c r="CT13" i="32"/>
  <c r="CS13" i="32"/>
  <c r="CR13" i="32"/>
  <c r="CQ13" i="32"/>
  <c r="CP13" i="32"/>
  <c r="CO13" i="32"/>
  <c r="CN13" i="32"/>
  <c r="CM13" i="32"/>
  <c r="CL13" i="32"/>
  <c r="CK13" i="32"/>
  <c r="CJ13" i="32"/>
  <c r="AP13" i="32"/>
  <c r="AO13" i="32"/>
  <c r="AN13" i="32"/>
  <c r="AM13" i="32"/>
  <c r="AL13" i="32"/>
  <c r="AK13" i="32"/>
  <c r="AJ13" i="32"/>
  <c r="AI13" i="32"/>
  <c r="AH13" i="32"/>
  <c r="AG13" i="32"/>
  <c r="AF13" i="32"/>
  <c r="BD13" i="32" s="1"/>
  <c r="AE13" i="32"/>
  <c r="AD13" i="32"/>
  <c r="AR13" i="32" s="1"/>
  <c r="P13" i="32"/>
  <c r="CV12" i="32"/>
  <c r="CU12" i="32"/>
  <c r="CT12" i="32"/>
  <c r="CS12" i="32"/>
  <c r="CR12" i="32"/>
  <c r="CQ12" i="32"/>
  <c r="CP12" i="32"/>
  <c r="CO12" i="32"/>
  <c r="CN12" i="32"/>
  <c r="CM12" i="32"/>
  <c r="CL12" i="32"/>
  <c r="CK12" i="32"/>
  <c r="CJ12" i="32"/>
  <c r="AP12" i="32"/>
  <c r="AO12" i="32"/>
  <c r="AN12" i="32"/>
  <c r="AM12" i="32"/>
  <c r="AL12" i="32"/>
  <c r="AK12" i="32"/>
  <c r="AJ12" i="32"/>
  <c r="AI12" i="32"/>
  <c r="AH12" i="32"/>
  <c r="AG12" i="32"/>
  <c r="AF12" i="32"/>
  <c r="AE12" i="32"/>
  <c r="BG12" i="32" s="1"/>
  <c r="AD12" i="32"/>
  <c r="AR12" i="32" s="1"/>
  <c r="CV11" i="32"/>
  <c r="CU11" i="32"/>
  <c r="CT11" i="32"/>
  <c r="CS11" i="32"/>
  <c r="CR11" i="32"/>
  <c r="CQ11" i="32"/>
  <c r="CP11" i="32"/>
  <c r="CO11" i="32"/>
  <c r="CN11" i="32"/>
  <c r="CM11" i="32"/>
  <c r="CL11" i="32"/>
  <c r="CK11" i="32"/>
  <c r="CJ11" i="32"/>
  <c r="AP11" i="32"/>
  <c r="AO11" i="32"/>
  <c r="AN11" i="32"/>
  <c r="AM11" i="32"/>
  <c r="BA11" i="32" s="1"/>
  <c r="AL11" i="32"/>
  <c r="AK11" i="32"/>
  <c r="AJ11" i="32"/>
  <c r="AI11" i="32"/>
  <c r="AH11" i="32"/>
  <c r="AG11" i="32"/>
  <c r="AF11" i="32"/>
  <c r="AT11" i="32" s="1"/>
  <c r="AE11" i="32"/>
  <c r="AD11" i="32"/>
  <c r="CV10" i="32"/>
  <c r="CU10" i="32"/>
  <c r="CT10" i="32"/>
  <c r="CS10" i="32"/>
  <c r="CR10" i="32"/>
  <c r="CQ10" i="32"/>
  <c r="CP10" i="32"/>
  <c r="CO10" i="32"/>
  <c r="CN10" i="32"/>
  <c r="CM10" i="32"/>
  <c r="CL10" i="32"/>
  <c r="CK10" i="32"/>
  <c r="CJ10" i="32"/>
  <c r="AP10" i="32"/>
  <c r="AO10" i="32"/>
  <c r="AN10" i="32"/>
  <c r="AM10" i="32"/>
  <c r="AL10" i="32"/>
  <c r="AK10" i="32"/>
  <c r="AJ10" i="32"/>
  <c r="AI10" i="32"/>
  <c r="AH10" i="32"/>
  <c r="AG10" i="32"/>
  <c r="AF10" i="32"/>
  <c r="AT10" i="32" s="1"/>
  <c r="AE10" i="32"/>
  <c r="AS10" i="32" s="1"/>
  <c r="AD10" i="32"/>
  <c r="BF10" i="32" s="1"/>
  <c r="CV9" i="32"/>
  <c r="CU9" i="32"/>
  <c r="CT9" i="32"/>
  <c r="CS9" i="32"/>
  <c r="CR9" i="32"/>
  <c r="CQ9" i="32"/>
  <c r="CP9" i="32"/>
  <c r="CO9" i="32"/>
  <c r="CN9" i="32"/>
  <c r="CM9" i="32"/>
  <c r="CL9" i="32"/>
  <c r="CK9" i="32"/>
  <c r="CJ9" i="32"/>
  <c r="AX9" i="32"/>
  <c r="AP9" i="32"/>
  <c r="AO9" i="32"/>
  <c r="AN9" i="32"/>
  <c r="AM9" i="32"/>
  <c r="AL9" i="32"/>
  <c r="AK9" i="32"/>
  <c r="AJ9" i="32"/>
  <c r="AI9" i="32"/>
  <c r="AW9" i="32" s="1"/>
  <c r="AH9" i="32"/>
  <c r="AG9" i="32"/>
  <c r="AF9" i="32"/>
  <c r="AE9" i="32"/>
  <c r="AD9" i="32"/>
  <c r="CV8" i="32"/>
  <c r="CU8" i="32"/>
  <c r="CT8" i="32"/>
  <c r="CS8" i="32"/>
  <c r="CR8" i="32"/>
  <c r="CQ8" i="32"/>
  <c r="CP8" i="32"/>
  <c r="CO8" i="32"/>
  <c r="CN8" i="32"/>
  <c r="CM8" i="32"/>
  <c r="CL8" i="32"/>
  <c r="CK8" i="32"/>
  <c r="CJ8" i="32"/>
  <c r="AV8" i="32"/>
  <c r="AP8" i="32"/>
  <c r="AO8" i="32"/>
  <c r="AN8" i="32"/>
  <c r="AM8" i="32"/>
  <c r="AL8" i="32"/>
  <c r="AK8" i="32"/>
  <c r="AY8" i="32" s="1"/>
  <c r="AJ8" i="32"/>
  <c r="AI8" i="32"/>
  <c r="AH8" i="32"/>
  <c r="AG8" i="32"/>
  <c r="AF8" i="32"/>
  <c r="AE8" i="32"/>
  <c r="AD8" i="32"/>
  <c r="CV7" i="32"/>
  <c r="CU7" i="32"/>
  <c r="CT7" i="32"/>
  <c r="CS7" i="32"/>
  <c r="CR7" i="32"/>
  <c r="CQ7" i="32"/>
  <c r="CP7" i="32"/>
  <c r="CO7" i="32"/>
  <c r="CN7" i="32"/>
  <c r="CM7" i="32"/>
  <c r="CL7" i="32"/>
  <c r="CK7" i="32"/>
  <c r="CJ7" i="32"/>
  <c r="AP7" i="32"/>
  <c r="AO7" i="32"/>
  <c r="AN7" i="32"/>
  <c r="AM7" i="32"/>
  <c r="BA7" i="32" s="1"/>
  <c r="AL7" i="32"/>
  <c r="AK7" i="32"/>
  <c r="AJ7" i="32"/>
  <c r="AI7" i="32"/>
  <c r="AH7" i="32"/>
  <c r="AG7" i="32"/>
  <c r="AF7" i="32"/>
  <c r="AT7" i="32" s="1"/>
  <c r="AE7" i="32"/>
  <c r="BG7" i="32" s="1"/>
  <c r="AD7" i="32"/>
  <c r="BF7" i="32" s="1"/>
  <c r="CV6" i="32"/>
  <c r="CJ6" i="32"/>
  <c r="CH6" i="32"/>
  <c r="CG6" i="32"/>
  <c r="CF6" i="32"/>
  <c r="CE6" i="32"/>
  <c r="CR6" i="32" s="1"/>
  <c r="CD6" i="32"/>
  <c r="CC6" i="32"/>
  <c r="CP6" i="32" s="1"/>
  <c r="CB6" i="32"/>
  <c r="CA6" i="32"/>
  <c r="BZ6" i="32"/>
  <c r="BY6" i="32"/>
  <c r="CL6" i="32" s="1"/>
  <c r="BX6" i="32"/>
  <c r="CK6" i="32" s="1"/>
  <c r="AS6" i="32"/>
  <c r="AP6" i="32"/>
  <c r="AO6" i="32"/>
  <c r="AN6" i="32"/>
  <c r="AM6" i="32"/>
  <c r="AL6" i="32"/>
  <c r="AK6" i="32"/>
  <c r="AJ6" i="32"/>
  <c r="AI6" i="32"/>
  <c r="AW6" i="32" s="1"/>
  <c r="AH6" i="32"/>
  <c r="AV6" i="32" s="1"/>
  <c r="AG6" i="32"/>
  <c r="AU6" i="32" s="1"/>
  <c r="AF6" i="32"/>
  <c r="AT6" i="32" s="1"/>
  <c r="AE6" i="32"/>
  <c r="BG6" i="32" s="1"/>
  <c r="AD6" i="32"/>
  <c r="BF6" i="32" s="1"/>
  <c r="CV5" i="32"/>
  <c r="CJ5" i="32"/>
  <c r="CH5" i="32"/>
  <c r="CG5" i="32"/>
  <c r="CF5" i="32"/>
  <c r="CE5" i="32"/>
  <c r="CD5" i="32"/>
  <c r="CC5" i="32"/>
  <c r="CB5" i="32"/>
  <c r="CA5" i="32"/>
  <c r="CN5" i="32" s="1"/>
  <c r="BZ5" i="32"/>
  <c r="BY5" i="32"/>
  <c r="BX5" i="32"/>
  <c r="CK5" i="32" s="1"/>
  <c r="AP5" i="32"/>
  <c r="AO5" i="32"/>
  <c r="AN5" i="32"/>
  <c r="AM5" i="32"/>
  <c r="AL5" i="32"/>
  <c r="AK5" i="32"/>
  <c r="AJ5" i="32"/>
  <c r="AI5" i="32"/>
  <c r="AH5" i="32"/>
  <c r="AG5" i="32"/>
  <c r="AF5" i="32"/>
  <c r="AT5" i="32" s="1"/>
  <c r="AE5" i="32"/>
  <c r="AD5" i="32"/>
  <c r="CV4" i="32"/>
  <c r="CJ4" i="32"/>
  <c r="CH4" i="32"/>
  <c r="CG4" i="32"/>
  <c r="CF4" i="32"/>
  <c r="CE4" i="32"/>
  <c r="CD4" i="32"/>
  <c r="CC4" i="32"/>
  <c r="CB4" i="32"/>
  <c r="CA4" i="32"/>
  <c r="BZ4" i="32"/>
  <c r="BY4" i="32"/>
  <c r="BX4" i="32"/>
  <c r="AP4" i="32"/>
  <c r="AO4" i="32"/>
  <c r="AN4" i="32"/>
  <c r="AM4" i="32"/>
  <c r="BA4" i="32" s="1"/>
  <c r="AL4" i="32"/>
  <c r="AK4" i="32"/>
  <c r="AJ4" i="32"/>
  <c r="AI4" i="32"/>
  <c r="AH4" i="32"/>
  <c r="AG4" i="32"/>
  <c r="AF4" i="32"/>
  <c r="AT4" i="32" s="1"/>
  <c r="AE4" i="32"/>
  <c r="Q4" i="32" s="1"/>
  <c r="AD4" i="32"/>
  <c r="DJ3" i="32"/>
  <c r="DJ5" i="32" s="1"/>
  <c r="CV3" i="32"/>
  <c r="CJ3" i="32"/>
  <c r="CH3" i="32"/>
  <c r="CG3" i="32"/>
  <c r="CF3" i="32"/>
  <c r="CE3" i="32"/>
  <c r="CD3" i="32"/>
  <c r="CC3" i="32"/>
  <c r="CB3" i="32"/>
  <c r="CA3" i="32"/>
  <c r="BZ3" i="32"/>
  <c r="BY3" i="32"/>
  <c r="BX3" i="32"/>
  <c r="CK3" i="32" s="1"/>
  <c r="AP3" i="32"/>
  <c r="AO3" i="32"/>
  <c r="AN3" i="32"/>
  <c r="AM3" i="32"/>
  <c r="AL3" i="32"/>
  <c r="AK3" i="32"/>
  <c r="AJ3" i="32"/>
  <c r="AI3" i="32"/>
  <c r="AH3" i="32"/>
  <c r="AG3" i="32"/>
  <c r="AF3" i="32"/>
  <c r="AE3" i="32"/>
  <c r="AD3" i="32"/>
  <c r="BF3" i="32" s="1"/>
  <c r="P3" i="32"/>
  <c r="AF2" i="32" a="1"/>
  <c r="AF2" i="32" s="1"/>
  <c r="AE2" i="32"/>
  <c r="BW2" i="32" s="1"/>
  <c r="AD2" i="32"/>
  <c r="Q2" i="32"/>
  <c r="CF3" i="31"/>
  <c r="CG3" i="31"/>
  <c r="CH3" i="31"/>
  <c r="CF4" i="31"/>
  <c r="CG4" i="31"/>
  <c r="CH4" i="31"/>
  <c r="CF5" i="31"/>
  <c r="CG5" i="31"/>
  <c r="CH5" i="31"/>
  <c r="CF6" i="31"/>
  <c r="CG6" i="31"/>
  <c r="CH6" i="31"/>
  <c r="CE3" i="31"/>
  <c r="CE4" i="31"/>
  <c r="CE5" i="31"/>
  <c r="CE6" i="31"/>
  <c r="AP42" i="31"/>
  <c r="AO42" i="31"/>
  <c r="AN42" i="31"/>
  <c r="AM42" i="31"/>
  <c r="AL42" i="31"/>
  <c r="AK42" i="31"/>
  <c r="AJ42" i="31"/>
  <c r="AI42" i="31"/>
  <c r="AH42" i="31"/>
  <c r="AG42" i="31"/>
  <c r="AF42" i="31"/>
  <c r="AE42" i="31"/>
  <c r="AD42" i="31"/>
  <c r="AP41" i="31"/>
  <c r="AO41" i="31"/>
  <c r="AN41" i="31"/>
  <c r="AM41" i="31"/>
  <c r="AL41" i="31"/>
  <c r="AK41" i="31"/>
  <c r="AJ41" i="31"/>
  <c r="AI41" i="31"/>
  <c r="AH41" i="31"/>
  <c r="AG41" i="31"/>
  <c r="AF41" i="31"/>
  <c r="AE41" i="31"/>
  <c r="AD41" i="31"/>
  <c r="AP40" i="31"/>
  <c r="AO40" i="31"/>
  <c r="AN40" i="31"/>
  <c r="AM40" i="31"/>
  <c r="AL40" i="31"/>
  <c r="AK40" i="31"/>
  <c r="AJ40" i="31"/>
  <c r="AI40" i="31"/>
  <c r="AH40" i="31"/>
  <c r="AG40" i="31"/>
  <c r="AF40" i="31"/>
  <c r="AE40" i="31"/>
  <c r="AD40" i="31"/>
  <c r="AP39" i="31"/>
  <c r="AO39" i="31"/>
  <c r="AN39" i="31"/>
  <c r="AM39" i="31"/>
  <c r="AL39" i="31"/>
  <c r="AK39" i="31"/>
  <c r="AJ39" i="31"/>
  <c r="AI39" i="31"/>
  <c r="AH39" i="31"/>
  <c r="AG39" i="31"/>
  <c r="AF39" i="31"/>
  <c r="AE39" i="31"/>
  <c r="AD39" i="31"/>
  <c r="X33" i="31"/>
  <c r="W33" i="31"/>
  <c r="V33" i="31"/>
  <c r="U33" i="31"/>
  <c r="T33" i="31"/>
  <c r="S33" i="31"/>
  <c r="R33" i="31"/>
  <c r="P33" i="31"/>
  <c r="AV22" i="31"/>
  <c r="AS22" i="31"/>
  <c r="AP22" i="31"/>
  <c r="AO22" i="31"/>
  <c r="BC22" i="31" s="1"/>
  <c r="AN22" i="31"/>
  <c r="AM22" i="31"/>
  <c r="AL22" i="31"/>
  <c r="AZ22" i="31" s="1"/>
  <c r="AK22" i="31"/>
  <c r="AJ22" i="31"/>
  <c r="AI22" i="31"/>
  <c r="AH22" i="31"/>
  <c r="AG22" i="31"/>
  <c r="AU22" i="31" s="1"/>
  <c r="AF22" i="31"/>
  <c r="AT22" i="31" s="1"/>
  <c r="AE22" i="31"/>
  <c r="Q22" i="31" s="1"/>
  <c r="AD22" i="31"/>
  <c r="CT21" i="31"/>
  <c r="CS21" i="31"/>
  <c r="CR21" i="31"/>
  <c r="CQ21" i="31"/>
  <c r="CP21" i="31"/>
  <c r="CO21" i="31"/>
  <c r="CN21" i="31"/>
  <c r="CM21" i="31"/>
  <c r="CL21" i="31"/>
  <c r="CK21" i="31"/>
  <c r="CJ21" i="31"/>
  <c r="BG21" i="31"/>
  <c r="BF21" i="31"/>
  <c r="BD21" i="31"/>
  <c r="BC21" i="31"/>
  <c r="BA21" i="31"/>
  <c r="AZ21" i="31"/>
  <c r="AY21" i="31"/>
  <c r="AX21" i="31"/>
  <c r="AW21" i="31"/>
  <c r="AV21" i="31"/>
  <c r="AU21" i="31"/>
  <c r="AT21" i="31"/>
  <c r="AS21" i="31"/>
  <c r="AR21" i="31"/>
  <c r="BB21" i="31"/>
  <c r="CT20" i="31"/>
  <c r="CS20" i="31"/>
  <c r="CR20" i="31"/>
  <c r="CQ20" i="31"/>
  <c r="CP20" i="31"/>
  <c r="CO20" i="31"/>
  <c r="CN20" i="31"/>
  <c r="CM20" i="31"/>
  <c r="CL20" i="31"/>
  <c r="CK20" i="31"/>
  <c r="CJ20" i="31"/>
  <c r="BG20" i="31"/>
  <c r="BF20" i="31"/>
  <c r="BD20" i="31"/>
  <c r="BC20" i="31"/>
  <c r="BB20" i="31"/>
  <c r="BA20" i="31"/>
  <c r="AZ20" i="31"/>
  <c r="AY20" i="31"/>
  <c r="AX20" i="31"/>
  <c r="AW20" i="31"/>
  <c r="AV20" i="31"/>
  <c r="AU20" i="31"/>
  <c r="AT20" i="31"/>
  <c r="AS20" i="31"/>
  <c r="AR20" i="31"/>
  <c r="CT19" i="31"/>
  <c r="CS19" i="31"/>
  <c r="CR19" i="31"/>
  <c r="CQ19" i="31"/>
  <c r="CP19" i="31"/>
  <c r="CO19" i="31"/>
  <c r="CN19" i="31"/>
  <c r="CM19" i="31"/>
  <c r="CL19" i="31"/>
  <c r="CK19" i="31"/>
  <c r="CJ19" i="31"/>
  <c r="BG19" i="31"/>
  <c r="BF19" i="31"/>
  <c r="BA19" i="31"/>
  <c r="AZ19" i="31"/>
  <c r="AY19" i="31"/>
  <c r="AX19" i="31"/>
  <c r="AW19" i="31"/>
  <c r="AV19" i="31"/>
  <c r="AU19" i="31"/>
  <c r="AT19" i="31"/>
  <c r="AS19" i="31"/>
  <c r="AR19" i="31"/>
  <c r="BD19" i="31"/>
  <c r="BC19" i="31"/>
  <c r="BB19" i="31"/>
  <c r="CT18" i="31"/>
  <c r="CS18" i="31"/>
  <c r="CR18" i="31"/>
  <c r="CQ18" i="31"/>
  <c r="CP18" i="31"/>
  <c r="CO18" i="31"/>
  <c r="CN18" i="31"/>
  <c r="CM18" i="31"/>
  <c r="CL18" i="31"/>
  <c r="CK18" i="31"/>
  <c r="CJ18" i="31"/>
  <c r="BG18" i="31"/>
  <c r="BF18" i="31"/>
  <c r="BB18" i="31"/>
  <c r="BA18" i="31"/>
  <c r="AZ18" i="31"/>
  <c r="AY18" i="31"/>
  <c r="AX18" i="31"/>
  <c r="AW18" i="31"/>
  <c r="AV18" i="31"/>
  <c r="AU18" i="31"/>
  <c r="AT18" i="31"/>
  <c r="AS18" i="31"/>
  <c r="AR18" i="31"/>
  <c r="BD18" i="31"/>
  <c r="BC18" i="31"/>
  <c r="CT17" i="31"/>
  <c r="CS17" i="31"/>
  <c r="CR17" i="31"/>
  <c r="CQ17" i="31"/>
  <c r="CP17" i="31"/>
  <c r="CO17" i="31"/>
  <c r="CN17" i="31"/>
  <c r="CM17" i="31"/>
  <c r="CL17" i="31"/>
  <c r="CK17" i="31"/>
  <c r="CJ17" i="31"/>
  <c r="AP17" i="31"/>
  <c r="AO17" i="31"/>
  <c r="BC17" i="31" s="1"/>
  <c r="AN17" i="31"/>
  <c r="AM17" i="31"/>
  <c r="AL17" i="31"/>
  <c r="AK17" i="31"/>
  <c r="AJ17" i="31"/>
  <c r="AI17" i="31"/>
  <c r="AH17" i="31"/>
  <c r="AG17" i="31"/>
  <c r="AU17" i="31" s="1"/>
  <c r="AF17" i="31"/>
  <c r="AT17" i="31" s="1"/>
  <c r="AE17" i="31"/>
  <c r="BG17" i="31" s="1"/>
  <c r="AD17" i="31"/>
  <c r="CV16" i="31"/>
  <c r="CU16" i="31"/>
  <c r="CT16" i="31"/>
  <c r="CS16" i="31"/>
  <c r="CR16" i="31"/>
  <c r="CQ16" i="31"/>
  <c r="CP16" i="31"/>
  <c r="CO16" i="31"/>
  <c r="CN16" i="31"/>
  <c r="CM16" i="31"/>
  <c r="CL16" i="31"/>
  <c r="CK16" i="31"/>
  <c r="CJ16" i="31"/>
  <c r="AT16" i="31"/>
  <c r="AP16" i="31"/>
  <c r="BD16" i="31" s="1"/>
  <c r="AO16" i="31"/>
  <c r="AN16" i="31"/>
  <c r="AM16" i="31"/>
  <c r="BA16" i="31" s="1"/>
  <c r="AL16" i="31"/>
  <c r="AZ16" i="31" s="1"/>
  <c r="AK16" i="31"/>
  <c r="AY16" i="31" s="1"/>
  <c r="AJ16" i="31"/>
  <c r="AX16" i="31" s="1"/>
  <c r="AI16" i="31"/>
  <c r="AW16" i="31" s="1"/>
  <c r="AH16" i="31"/>
  <c r="AV16" i="31" s="1"/>
  <c r="AG16" i="31"/>
  <c r="AU16" i="31" s="1"/>
  <c r="AF16" i="31"/>
  <c r="AE16" i="31"/>
  <c r="BG16" i="31" s="1"/>
  <c r="AD16" i="31"/>
  <c r="CV15" i="31"/>
  <c r="CU15" i="31"/>
  <c r="CT15" i="31"/>
  <c r="CS15" i="31"/>
  <c r="CR15" i="31"/>
  <c r="CK15" i="31"/>
  <c r="CJ15" i="31"/>
  <c r="BC15" i="31"/>
  <c r="AP15" i="31"/>
  <c r="AO15" i="31"/>
  <c r="AN15" i="31"/>
  <c r="AM15" i="31"/>
  <c r="BA15" i="31" s="1"/>
  <c r="AL15" i="31"/>
  <c r="AK15" i="31"/>
  <c r="AY15" i="31" s="1"/>
  <c r="AJ15" i="31"/>
  <c r="AX15" i="31" s="1"/>
  <c r="AI15" i="31"/>
  <c r="AW15" i="31" s="1"/>
  <c r="AH15" i="31"/>
  <c r="AG15" i="31"/>
  <c r="AF15" i="31"/>
  <c r="AT15" i="31" s="1"/>
  <c r="AE15" i="31"/>
  <c r="AS15" i="31" s="1"/>
  <c r="AD15" i="31"/>
  <c r="AR15" i="31" s="1"/>
  <c r="CV14" i="31"/>
  <c r="CU14" i="31"/>
  <c r="CT14" i="31"/>
  <c r="CS14" i="31"/>
  <c r="CR14" i="31"/>
  <c r="CK14" i="31"/>
  <c r="CJ14" i="31"/>
  <c r="AP14" i="31"/>
  <c r="AO14" i="31"/>
  <c r="AN14" i="31"/>
  <c r="AM14" i="31"/>
  <c r="AL14" i="31"/>
  <c r="AK14" i="31"/>
  <c r="AJ14" i="31"/>
  <c r="AI14" i="31"/>
  <c r="AH14" i="31"/>
  <c r="AG14" i="31"/>
  <c r="AF14" i="31"/>
  <c r="AE14" i="31"/>
  <c r="Q14" i="31" s="1"/>
  <c r="AD14" i="31"/>
  <c r="AR14" i="31" s="1"/>
  <c r="CV13" i="31"/>
  <c r="CU13" i="31"/>
  <c r="CT13" i="31"/>
  <c r="CS13" i="31"/>
  <c r="CR13" i="31"/>
  <c r="CQ13" i="31"/>
  <c r="CP13" i="31"/>
  <c r="CO13" i="31"/>
  <c r="CN13" i="31"/>
  <c r="CM13" i="31"/>
  <c r="CL13" i="31"/>
  <c r="CK13" i="31"/>
  <c r="CJ13" i="31"/>
  <c r="AP13" i="31"/>
  <c r="AO13" i="31"/>
  <c r="AN13" i="31"/>
  <c r="AM13" i="31"/>
  <c r="AL13" i="31"/>
  <c r="AK13" i="31"/>
  <c r="AJ13" i="31"/>
  <c r="AI13" i="31"/>
  <c r="AH13" i="31"/>
  <c r="AG13" i="31"/>
  <c r="AF13" i="31"/>
  <c r="AT13" i="31" s="1"/>
  <c r="AE13" i="31"/>
  <c r="BG13" i="31" s="1"/>
  <c r="AD13" i="31"/>
  <c r="AR13" i="31" s="1"/>
  <c r="CV12" i="31"/>
  <c r="CU12" i="31"/>
  <c r="CT12" i="31"/>
  <c r="CS12" i="31"/>
  <c r="CR12" i="31"/>
  <c r="CQ12" i="31"/>
  <c r="CP12" i="31"/>
  <c r="CO12" i="31"/>
  <c r="CN12" i="31"/>
  <c r="CM12" i="31"/>
  <c r="CL12" i="31"/>
  <c r="CK12" i="31"/>
  <c r="CJ12" i="31"/>
  <c r="AP12" i="31"/>
  <c r="AO12" i="31"/>
  <c r="AN12" i="31"/>
  <c r="AM12" i="31"/>
  <c r="AL12" i="31"/>
  <c r="AK12" i="31"/>
  <c r="AJ12" i="31"/>
  <c r="AI12" i="31"/>
  <c r="AH12" i="31"/>
  <c r="AG12" i="31"/>
  <c r="AF12" i="31"/>
  <c r="AT12" i="31" s="1"/>
  <c r="AE12" i="31"/>
  <c r="BG12" i="31" s="1"/>
  <c r="AD12" i="31"/>
  <c r="Q12" i="31"/>
  <c r="CV11" i="31"/>
  <c r="CU11" i="31"/>
  <c r="CT11" i="31"/>
  <c r="CS11" i="31"/>
  <c r="CR11" i="31"/>
  <c r="CQ11" i="31"/>
  <c r="CP11" i="31"/>
  <c r="CO11" i="31"/>
  <c r="CN11" i="31"/>
  <c r="CM11" i="31"/>
  <c r="CL11" i="31"/>
  <c r="CK11" i="31"/>
  <c r="CJ11" i="31"/>
  <c r="AP11" i="31"/>
  <c r="AO11" i="31"/>
  <c r="AN11" i="31"/>
  <c r="AM11" i="31"/>
  <c r="AL11" i="31"/>
  <c r="AK11" i="31"/>
  <c r="AY11" i="31" s="1"/>
  <c r="AJ11" i="31"/>
  <c r="AI11" i="31"/>
  <c r="AH11" i="31"/>
  <c r="AG11" i="31"/>
  <c r="AF11" i="31"/>
  <c r="AT11" i="31" s="1"/>
  <c r="AE11" i="31"/>
  <c r="AS11" i="31" s="1"/>
  <c r="AD11" i="31"/>
  <c r="CV10" i="31"/>
  <c r="CU10" i="31"/>
  <c r="CT10" i="31"/>
  <c r="CS10" i="31"/>
  <c r="CR10" i="31"/>
  <c r="CQ10" i="31"/>
  <c r="CP10" i="31"/>
  <c r="CO10" i="31"/>
  <c r="CN10" i="31"/>
  <c r="CM10" i="31"/>
  <c r="CL10" i="31"/>
  <c r="CK10" i="31"/>
  <c r="CJ10" i="31"/>
  <c r="AP10" i="31"/>
  <c r="AO10" i="31"/>
  <c r="AN10" i="31"/>
  <c r="AM10" i="31"/>
  <c r="AL10" i="31"/>
  <c r="AK10" i="31"/>
  <c r="AJ10" i="31"/>
  <c r="AI10" i="31"/>
  <c r="AW10" i="31" s="1"/>
  <c r="AH10" i="31"/>
  <c r="AG10" i="31"/>
  <c r="AF10" i="31"/>
  <c r="AE10" i="31"/>
  <c r="AD10" i="31"/>
  <c r="CV9" i="31"/>
  <c r="CU9" i="31"/>
  <c r="CT9" i="31"/>
  <c r="CS9" i="31"/>
  <c r="CR9" i="31"/>
  <c r="CQ9" i="31"/>
  <c r="CP9" i="31"/>
  <c r="CO9" i="31"/>
  <c r="CN9" i="31"/>
  <c r="CM9" i="31"/>
  <c r="CL9" i="31"/>
  <c r="CK9" i="31"/>
  <c r="CJ9" i="31"/>
  <c r="AP9" i="31"/>
  <c r="AO9" i="31"/>
  <c r="AN9" i="31"/>
  <c r="AM9" i="31"/>
  <c r="BA9" i="31" s="1"/>
  <c r="AL9" i="31"/>
  <c r="AK9" i="31"/>
  <c r="AJ9" i="31"/>
  <c r="AI9" i="31"/>
  <c r="AH9" i="31"/>
  <c r="AG9" i="31"/>
  <c r="AF9" i="31"/>
  <c r="AT9" i="31" s="1"/>
  <c r="AE9" i="31"/>
  <c r="AD9" i="31"/>
  <c r="AR9" i="31" s="1"/>
  <c r="CV8" i="31"/>
  <c r="CU8" i="31"/>
  <c r="CT8" i="31"/>
  <c r="CS8" i="31"/>
  <c r="CR8" i="31"/>
  <c r="CQ8" i="31"/>
  <c r="CP8" i="31"/>
  <c r="CO8" i="31"/>
  <c r="CN8" i="31"/>
  <c r="CM8" i="31"/>
  <c r="CL8" i="31"/>
  <c r="CK8" i="31"/>
  <c r="CJ8" i="31"/>
  <c r="AP8" i="31"/>
  <c r="AO8" i="31"/>
  <c r="AN8" i="31"/>
  <c r="AM8" i="31"/>
  <c r="AL8" i="31"/>
  <c r="AK8" i="31"/>
  <c r="AJ8" i="31"/>
  <c r="AI8" i="31"/>
  <c r="AH8" i="31"/>
  <c r="AG8" i="31"/>
  <c r="AF8" i="31"/>
  <c r="AE8" i="31"/>
  <c r="AD8" i="31"/>
  <c r="AR8" i="31" s="1"/>
  <c r="CV7" i="31"/>
  <c r="CU7" i="31"/>
  <c r="CT7" i="31"/>
  <c r="CS7" i="31"/>
  <c r="CR7" i="31"/>
  <c r="CQ7" i="31"/>
  <c r="CP7" i="31"/>
  <c r="CO7" i="31"/>
  <c r="CN7" i="31"/>
  <c r="CM7" i="31"/>
  <c r="CL7" i="31"/>
  <c r="CK7" i="31"/>
  <c r="CJ7" i="31"/>
  <c r="AP7" i="31"/>
  <c r="BD7" i="31" s="1"/>
  <c r="AO7" i="31"/>
  <c r="AN7" i="31"/>
  <c r="AM7" i="31"/>
  <c r="AL7" i="31"/>
  <c r="AK7" i="31"/>
  <c r="AJ7" i="31"/>
  <c r="AI7" i="31"/>
  <c r="AH7" i="31"/>
  <c r="AV7" i="31" s="1"/>
  <c r="AG7" i="31"/>
  <c r="AF7" i="31"/>
  <c r="AT7" i="31" s="1"/>
  <c r="AE7" i="31"/>
  <c r="AD7" i="31"/>
  <c r="CV6" i="31"/>
  <c r="CJ6" i="31"/>
  <c r="CD6" i="31"/>
  <c r="CC6" i="31"/>
  <c r="CB6" i="31"/>
  <c r="CA6" i="31"/>
  <c r="BZ6" i="31"/>
  <c r="BY6" i="31"/>
  <c r="BX6" i="31"/>
  <c r="CK6" i="31" s="1"/>
  <c r="AP6" i="31"/>
  <c r="AO6" i="31"/>
  <c r="AN6" i="31"/>
  <c r="AM6" i="31"/>
  <c r="AL6" i="31"/>
  <c r="AK6" i="31"/>
  <c r="AJ6" i="31"/>
  <c r="AI6" i="31"/>
  <c r="AH6" i="31"/>
  <c r="AG6" i="31"/>
  <c r="AF6" i="31"/>
  <c r="AT6" i="31" s="1"/>
  <c r="AE6" i="31"/>
  <c r="AD6" i="31"/>
  <c r="CV5" i="31"/>
  <c r="CJ5" i="31"/>
  <c r="CD5" i="31"/>
  <c r="CC5" i="31"/>
  <c r="CB5" i="31"/>
  <c r="CA5" i="31"/>
  <c r="BZ5" i="31"/>
  <c r="BY5" i="31"/>
  <c r="BX5" i="31"/>
  <c r="CU5" i="31" s="1"/>
  <c r="AP5" i="31"/>
  <c r="AO5" i="31"/>
  <c r="AN5" i="31"/>
  <c r="AM5" i="31"/>
  <c r="AL5" i="31"/>
  <c r="AK5" i="31"/>
  <c r="AJ5" i="31"/>
  <c r="AI5" i="31"/>
  <c r="AH5" i="31"/>
  <c r="AG5" i="31"/>
  <c r="AF5" i="31"/>
  <c r="AT5" i="31" s="1"/>
  <c r="AE5" i="31"/>
  <c r="AD5" i="31"/>
  <c r="CV4" i="31"/>
  <c r="CJ4" i="31"/>
  <c r="CD4" i="31"/>
  <c r="CQ4" i="31" s="1"/>
  <c r="CC4" i="31"/>
  <c r="CB4" i="31"/>
  <c r="CO4" i="31" s="1"/>
  <c r="CA4" i="31"/>
  <c r="BZ4" i="31"/>
  <c r="BY4" i="31"/>
  <c r="BX4" i="31"/>
  <c r="CK4" i="31" s="1"/>
  <c r="AP4" i="31"/>
  <c r="AO4" i="31"/>
  <c r="AN4" i="31"/>
  <c r="BB4" i="31" s="1"/>
  <c r="AM4" i="31"/>
  <c r="BA4" i="31" s="1"/>
  <c r="AL4" i="31"/>
  <c r="AK4" i="31"/>
  <c r="AJ4" i="31"/>
  <c r="AI4" i="31"/>
  <c r="AH4" i="31"/>
  <c r="AG4" i="31"/>
  <c r="AF4" i="31"/>
  <c r="AT4" i="31" s="1"/>
  <c r="AE4" i="31"/>
  <c r="BG4" i="31" s="1"/>
  <c r="AD4" i="31"/>
  <c r="AR4" i="31" s="1"/>
  <c r="DJ3" i="31"/>
  <c r="DJ5" i="31" s="1"/>
  <c r="CV3" i="31"/>
  <c r="CJ3" i="31"/>
  <c r="CD3" i="31"/>
  <c r="CC3" i="31"/>
  <c r="CB3" i="31"/>
  <c r="CA3" i="31"/>
  <c r="BZ3" i="31"/>
  <c r="BY3" i="31"/>
  <c r="BX3" i="31"/>
  <c r="CK3" i="31" s="1"/>
  <c r="AP3" i="31"/>
  <c r="AO3" i="31"/>
  <c r="AN3" i="31"/>
  <c r="AM3" i="31"/>
  <c r="AL3" i="31"/>
  <c r="AK3" i="31"/>
  <c r="AJ3" i="31"/>
  <c r="AI3" i="31"/>
  <c r="AH3" i="31"/>
  <c r="AG3" i="31"/>
  <c r="AF3" i="31"/>
  <c r="AE3" i="31"/>
  <c r="AD3" i="31"/>
  <c r="AF2" i="31" a="1"/>
  <c r="AF2" i="31" s="1"/>
  <c r="AJ2" i="31" s="1"/>
  <c r="CO2" i="31" s="1"/>
  <c r="AE2" i="31"/>
  <c r="AS2" i="31" s="1"/>
  <c r="BG2" i="31" s="1"/>
  <c r="AD2" i="31"/>
  <c r="CJ2" i="31" s="1"/>
  <c r="AP42" i="30"/>
  <c r="AO42" i="30"/>
  <c r="CG6" i="30" s="1"/>
  <c r="AN42" i="30"/>
  <c r="CF6" i="30" s="1"/>
  <c r="AM42" i="30"/>
  <c r="AL42" i="30"/>
  <c r="AK42" i="30"/>
  <c r="AJ42" i="30"/>
  <c r="AI42" i="30"/>
  <c r="AH42" i="30"/>
  <c r="AG42" i="30"/>
  <c r="AF42" i="30"/>
  <c r="AE42" i="30"/>
  <c r="AD42" i="30"/>
  <c r="AP41" i="30"/>
  <c r="CH5" i="30" s="1"/>
  <c r="CU5" i="30" s="1"/>
  <c r="AO41" i="30"/>
  <c r="AN41" i="30"/>
  <c r="AM41" i="30"/>
  <c r="AL41" i="30"/>
  <c r="AK41" i="30"/>
  <c r="AJ41" i="30"/>
  <c r="AI41" i="30"/>
  <c r="AH41" i="30"/>
  <c r="AG41" i="30"/>
  <c r="AF41" i="30"/>
  <c r="AE41" i="30"/>
  <c r="AD41" i="30"/>
  <c r="AP40" i="30"/>
  <c r="CH4" i="30" s="1"/>
  <c r="AO40" i="30"/>
  <c r="CG4" i="30" s="1"/>
  <c r="AN40" i="30"/>
  <c r="CF4" i="30" s="1"/>
  <c r="AM40" i="30"/>
  <c r="AL40" i="30"/>
  <c r="AK40" i="30"/>
  <c r="AJ40" i="30"/>
  <c r="AI40" i="30"/>
  <c r="AH40" i="30"/>
  <c r="AG40" i="30"/>
  <c r="AF40" i="30"/>
  <c r="AE40" i="30"/>
  <c r="AD40" i="30"/>
  <c r="AP39" i="30"/>
  <c r="AO39" i="30"/>
  <c r="CG3" i="30" s="1"/>
  <c r="AN39" i="30"/>
  <c r="CF3" i="30" s="1"/>
  <c r="AM39" i="30"/>
  <c r="AL39" i="30"/>
  <c r="AK39" i="30"/>
  <c r="AJ39" i="30"/>
  <c r="AI39" i="30"/>
  <c r="AH39" i="30"/>
  <c r="AG39" i="30"/>
  <c r="AF39" i="30"/>
  <c r="AE39" i="30"/>
  <c r="AD39" i="30"/>
  <c r="X33" i="30"/>
  <c r="W33" i="30"/>
  <c r="V33" i="30"/>
  <c r="U33" i="30"/>
  <c r="T33" i="30"/>
  <c r="S33" i="30"/>
  <c r="R33" i="30"/>
  <c r="P33" i="30"/>
  <c r="BF22" i="30"/>
  <c r="AR22" i="30"/>
  <c r="AP22" i="30"/>
  <c r="AO22" i="30"/>
  <c r="AN22" i="30"/>
  <c r="AM22" i="30"/>
  <c r="AL22" i="30"/>
  <c r="AK22" i="30"/>
  <c r="AJ22" i="30"/>
  <c r="AI22" i="30"/>
  <c r="AH22" i="30"/>
  <c r="AG22" i="30"/>
  <c r="AF22" i="30"/>
  <c r="AT22" i="30" s="1"/>
  <c r="AE22" i="30"/>
  <c r="AD22" i="30"/>
  <c r="P22" i="30" s="1"/>
  <c r="CT21" i="30"/>
  <c r="CS21" i="30"/>
  <c r="CR21" i="30"/>
  <c r="CQ21" i="30"/>
  <c r="CP21" i="30"/>
  <c r="CO21" i="30"/>
  <c r="CN21" i="30"/>
  <c r="CM21" i="30"/>
  <c r="CL21" i="30"/>
  <c r="CK21" i="30"/>
  <c r="CJ21" i="30"/>
  <c r="BG21" i="30"/>
  <c r="BF21" i="30"/>
  <c r="BA21" i="30"/>
  <c r="AZ21" i="30"/>
  <c r="AY21" i="30"/>
  <c r="AX21" i="30"/>
  <c r="AW21" i="30"/>
  <c r="AV21" i="30"/>
  <c r="AU21" i="30"/>
  <c r="AT21" i="30"/>
  <c r="AS21" i="30"/>
  <c r="AR21" i="30"/>
  <c r="AP21" i="30"/>
  <c r="BD21" i="30" s="1"/>
  <c r="AO21" i="30"/>
  <c r="BC21" i="30" s="1"/>
  <c r="AN21" i="30"/>
  <c r="BB21" i="30" s="1"/>
  <c r="CT20" i="30"/>
  <c r="CS20" i="30"/>
  <c r="CR20" i="30"/>
  <c r="CQ20" i="30"/>
  <c r="CP20" i="30"/>
  <c r="CO20" i="30"/>
  <c r="CN20" i="30"/>
  <c r="CM20" i="30"/>
  <c r="CL20" i="30"/>
  <c r="CK20" i="30"/>
  <c r="CJ20" i="30"/>
  <c r="BG20" i="30"/>
  <c r="BF20" i="30"/>
  <c r="BA20" i="30"/>
  <c r="AZ20" i="30"/>
  <c r="AY20" i="30"/>
  <c r="AX20" i="30"/>
  <c r="AW20" i="30"/>
  <c r="AV20" i="30"/>
  <c r="AU20" i="30"/>
  <c r="AT20" i="30"/>
  <c r="AS20" i="30"/>
  <c r="AR20" i="30"/>
  <c r="AP20" i="30"/>
  <c r="BD20" i="30" s="1"/>
  <c r="AO20" i="30"/>
  <c r="BC20" i="30" s="1"/>
  <c r="AN20" i="30"/>
  <c r="BB20" i="30" s="1"/>
  <c r="CT19" i="30"/>
  <c r="CS19" i="30"/>
  <c r="CR19" i="30"/>
  <c r="CQ19" i="30"/>
  <c r="CP19" i="30"/>
  <c r="CO19" i="30"/>
  <c r="CN19" i="30"/>
  <c r="CM19" i="30"/>
  <c r="CL19" i="30"/>
  <c r="CK19" i="30"/>
  <c r="CJ19" i="30"/>
  <c r="BG19" i="30"/>
  <c r="BF19" i="30"/>
  <c r="BB19" i="30"/>
  <c r="BA19" i="30"/>
  <c r="AZ19" i="30"/>
  <c r="AY19" i="30"/>
  <c r="AX19" i="30"/>
  <c r="AW19" i="30"/>
  <c r="AV19" i="30"/>
  <c r="AU19" i="30"/>
  <c r="AT19" i="30"/>
  <c r="AS19" i="30"/>
  <c r="AR19" i="30"/>
  <c r="AP19" i="30"/>
  <c r="BD19" i="30" s="1"/>
  <c r="AO19" i="30"/>
  <c r="BC19" i="30" s="1"/>
  <c r="AN19" i="30"/>
  <c r="CT18" i="30"/>
  <c r="CS18" i="30"/>
  <c r="CR18" i="30"/>
  <c r="CQ18" i="30"/>
  <c r="CP18" i="30"/>
  <c r="CO18" i="30"/>
  <c r="CN18" i="30"/>
  <c r="CM18" i="30"/>
  <c r="CL18" i="30"/>
  <c r="CK18" i="30"/>
  <c r="CJ18" i="30"/>
  <c r="BG18" i="30"/>
  <c r="BF18" i="30"/>
  <c r="BA18" i="30"/>
  <c r="AZ18" i="30"/>
  <c r="AY18" i="30"/>
  <c r="AX18" i="30"/>
  <c r="AW18" i="30"/>
  <c r="AV18" i="30"/>
  <c r="AU18" i="30"/>
  <c r="AT18" i="30"/>
  <c r="AS18" i="30"/>
  <c r="AR18" i="30"/>
  <c r="AP18" i="30"/>
  <c r="BD18" i="30" s="1"/>
  <c r="AO18" i="30"/>
  <c r="BC18" i="30" s="1"/>
  <c r="AN18" i="30"/>
  <c r="BB18" i="30" s="1"/>
  <c r="CT17" i="30"/>
  <c r="CS17" i="30"/>
  <c r="CR17" i="30"/>
  <c r="CQ17" i="30"/>
  <c r="CP17" i="30"/>
  <c r="CO17" i="30"/>
  <c r="CN17" i="30"/>
  <c r="CM17" i="30"/>
  <c r="CL17" i="30"/>
  <c r="CK17" i="30"/>
  <c r="CJ17" i="30"/>
  <c r="AP17" i="30"/>
  <c r="AO17" i="30"/>
  <c r="AN17" i="30"/>
  <c r="AM17" i="30"/>
  <c r="AL17" i="30"/>
  <c r="AZ17" i="30" s="1"/>
  <c r="AK17" i="30"/>
  <c r="AJ17" i="30"/>
  <c r="AI17" i="30"/>
  <c r="AH17" i="30"/>
  <c r="AG17" i="30"/>
  <c r="AF17" i="30"/>
  <c r="AW17" i="30" s="1"/>
  <c r="AE17" i="30"/>
  <c r="AS17" i="30" s="1"/>
  <c r="AD17" i="30"/>
  <c r="P17" i="30" s="1"/>
  <c r="CV16" i="30"/>
  <c r="CU16" i="30"/>
  <c r="CT16" i="30"/>
  <c r="CS16" i="30"/>
  <c r="CR16" i="30"/>
  <c r="CQ16" i="30"/>
  <c r="CP16" i="30"/>
  <c r="CO16" i="30"/>
  <c r="CN16" i="30"/>
  <c r="CM16" i="30"/>
  <c r="CL16" i="30"/>
  <c r="CK16" i="30"/>
  <c r="CJ16" i="30"/>
  <c r="BF16" i="30"/>
  <c r="AT16" i="30"/>
  <c r="AP16" i="30"/>
  <c r="AO16" i="30"/>
  <c r="AN16" i="30"/>
  <c r="AM16" i="30"/>
  <c r="AL16" i="30"/>
  <c r="AZ16" i="30" s="1"/>
  <c r="AK16" i="30"/>
  <c r="AJ16" i="30"/>
  <c r="AX16" i="30" s="1"/>
  <c r="AI16" i="30"/>
  <c r="AH16" i="30"/>
  <c r="AG16" i="30"/>
  <c r="AF16" i="30"/>
  <c r="AE16" i="30"/>
  <c r="AS16" i="30" s="1"/>
  <c r="AD16" i="30"/>
  <c r="P16" i="30" s="1"/>
  <c r="CV15" i="30"/>
  <c r="CU15" i="30"/>
  <c r="CT15" i="30"/>
  <c r="CS15" i="30"/>
  <c r="CR15" i="30"/>
  <c r="CK15" i="30"/>
  <c r="CJ15" i="30"/>
  <c r="AR15" i="30"/>
  <c r="AP15" i="30"/>
  <c r="AO15" i="30"/>
  <c r="AN15" i="30"/>
  <c r="AM15" i="30"/>
  <c r="AL15" i="30"/>
  <c r="AK15" i="30"/>
  <c r="AJ15" i="30"/>
  <c r="AI15" i="30"/>
  <c r="AH15" i="30"/>
  <c r="AG15" i="30"/>
  <c r="AF15" i="30"/>
  <c r="AE15" i="30"/>
  <c r="AD15" i="30"/>
  <c r="BF15" i="30" s="1"/>
  <c r="CV14" i="30"/>
  <c r="CU14" i="30"/>
  <c r="CT14" i="30"/>
  <c r="CS14" i="30"/>
  <c r="CR14" i="30"/>
  <c r="CK14" i="30"/>
  <c r="CJ14" i="30"/>
  <c r="AP14" i="30"/>
  <c r="AO14" i="30"/>
  <c r="AN14" i="30"/>
  <c r="AM14" i="30"/>
  <c r="AL14" i="30"/>
  <c r="AK14" i="30"/>
  <c r="AJ14" i="30"/>
  <c r="AI14" i="30"/>
  <c r="AH14" i="30"/>
  <c r="AG14" i="30"/>
  <c r="AF14" i="30"/>
  <c r="AT14" i="30" s="1"/>
  <c r="AE14" i="30"/>
  <c r="AD14" i="30"/>
  <c r="AR14" i="30" s="1"/>
  <c r="CV13" i="30"/>
  <c r="CU13" i="30"/>
  <c r="CT13" i="30"/>
  <c r="CS13" i="30"/>
  <c r="CR13" i="30"/>
  <c r="CQ13" i="30"/>
  <c r="CP13" i="30"/>
  <c r="CO13" i="30"/>
  <c r="CN13" i="30"/>
  <c r="CM13" i="30"/>
  <c r="CL13" i="30"/>
  <c r="CK13" i="30"/>
  <c r="CJ13" i="30"/>
  <c r="BF13" i="30"/>
  <c r="AP13" i="30"/>
  <c r="AO13" i="30"/>
  <c r="AN13" i="30"/>
  <c r="AM13" i="30"/>
  <c r="AL13" i="30"/>
  <c r="AK13" i="30"/>
  <c r="AJ13" i="30"/>
  <c r="AI13" i="30"/>
  <c r="AH13" i="30"/>
  <c r="AG13" i="30"/>
  <c r="AF13" i="30"/>
  <c r="AT13" i="30" s="1"/>
  <c r="AE13" i="30"/>
  <c r="BG13" i="30" s="1"/>
  <c r="AD13" i="30"/>
  <c r="AR13" i="30" s="1"/>
  <c r="CV12" i="30"/>
  <c r="CU12" i="30"/>
  <c r="CT12" i="30"/>
  <c r="CS12" i="30"/>
  <c r="CR12" i="30"/>
  <c r="CQ12" i="30"/>
  <c r="CP12" i="30"/>
  <c r="CO12" i="30"/>
  <c r="CN12" i="30"/>
  <c r="CM12" i="30"/>
  <c r="CL12" i="30"/>
  <c r="CK12" i="30"/>
  <c r="CJ12" i="30"/>
  <c r="AP12" i="30"/>
  <c r="AO12" i="30"/>
  <c r="AN12" i="30"/>
  <c r="AM12" i="30"/>
  <c r="AL12" i="30"/>
  <c r="AK12" i="30"/>
  <c r="AJ12" i="30"/>
  <c r="AI12" i="30"/>
  <c r="AW12" i="30" s="1"/>
  <c r="AH12" i="30"/>
  <c r="AG12" i="30"/>
  <c r="AF12" i="30"/>
  <c r="AE12" i="30"/>
  <c r="BG12" i="30" s="1"/>
  <c r="AD12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AP11" i="30"/>
  <c r="AO11" i="30"/>
  <c r="AN11" i="30"/>
  <c r="AM11" i="30"/>
  <c r="AL11" i="30"/>
  <c r="AK11" i="30"/>
  <c r="AJ11" i="30"/>
  <c r="AI11" i="30"/>
  <c r="AH11" i="30"/>
  <c r="AG11" i="30"/>
  <c r="AF11" i="30"/>
  <c r="AV11" i="30" s="1"/>
  <c r="AE11" i="30"/>
  <c r="AD11" i="30"/>
  <c r="AR11" i="30" s="1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AP10" i="30"/>
  <c r="AO10" i="30"/>
  <c r="AN10" i="30"/>
  <c r="AM10" i="30"/>
  <c r="AL10" i="30"/>
  <c r="AK10" i="30"/>
  <c r="AJ10" i="30"/>
  <c r="AI10" i="30"/>
  <c r="AH10" i="30"/>
  <c r="AV10" i="30" s="1"/>
  <c r="AG10" i="30"/>
  <c r="AF10" i="30"/>
  <c r="BC10" i="30" s="1"/>
  <c r="AE10" i="30"/>
  <c r="AS10" i="30" s="1"/>
  <c r="AD10" i="30"/>
  <c r="AR10" i="30" s="1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AP9" i="30"/>
  <c r="AO9" i="30"/>
  <c r="AN9" i="30"/>
  <c r="AM9" i="30"/>
  <c r="AL9" i="30"/>
  <c r="AK9" i="30"/>
  <c r="AJ9" i="30"/>
  <c r="AI9" i="30"/>
  <c r="AH9" i="30"/>
  <c r="AG9" i="30"/>
  <c r="AF9" i="30"/>
  <c r="AE9" i="30"/>
  <c r="AD9" i="30"/>
  <c r="AR9" i="30" s="1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AP8" i="30"/>
  <c r="AO8" i="30"/>
  <c r="AN8" i="30"/>
  <c r="BB8" i="30" s="1"/>
  <c r="AM8" i="30"/>
  <c r="AL8" i="30"/>
  <c r="AZ8" i="30" s="1"/>
  <c r="AK8" i="30"/>
  <c r="AJ8" i="30"/>
  <c r="AI8" i="30"/>
  <c r="AH8" i="30"/>
  <c r="AG8" i="30"/>
  <c r="AF8" i="30"/>
  <c r="AE8" i="30"/>
  <c r="AS8" i="30" s="1"/>
  <c r="AD8" i="30"/>
  <c r="BF8" i="30" s="1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AP7" i="30"/>
  <c r="AO7" i="30"/>
  <c r="AN7" i="30"/>
  <c r="AM7" i="30"/>
  <c r="AL7" i="30"/>
  <c r="AK7" i="30"/>
  <c r="AJ7" i="30"/>
  <c r="AI7" i="30"/>
  <c r="AH7" i="30"/>
  <c r="AG7" i="30"/>
  <c r="AF7" i="30"/>
  <c r="AE7" i="30"/>
  <c r="AS7" i="30" s="1"/>
  <c r="AD7" i="30"/>
  <c r="AR7" i="30" s="1"/>
  <c r="CV6" i="30"/>
  <c r="CR6" i="30"/>
  <c r="CJ6" i="30"/>
  <c r="CH6" i="30"/>
  <c r="CD6" i="30"/>
  <c r="CC6" i="30"/>
  <c r="CB6" i="30"/>
  <c r="CA6" i="30"/>
  <c r="BZ6" i="30"/>
  <c r="BY6" i="30"/>
  <c r="BX6" i="30"/>
  <c r="CO6" i="30" s="1"/>
  <c r="BC6" i="30"/>
  <c r="AP6" i="30"/>
  <c r="AO6" i="30"/>
  <c r="AN6" i="30"/>
  <c r="BB6" i="30" s="1"/>
  <c r="AM6" i="30"/>
  <c r="BA6" i="30" s="1"/>
  <c r="AL6" i="30"/>
  <c r="AZ6" i="30" s="1"/>
  <c r="AK6" i="30"/>
  <c r="AY6" i="30" s="1"/>
  <c r="AJ6" i="30"/>
  <c r="AI6" i="30"/>
  <c r="AH6" i="30"/>
  <c r="AG6" i="30"/>
  <c r="AF6" i="30"/>
  <c r="AT6" i="30" s="1"/>
  <c r="AE6" i="30"/>
  <c r="AS6" i="30" s="1"/>
  <c r="AD6" i="30"/>
  <c r="AR6" i="30" s="1"/>
  <c r="CV5" i="30"/>
  <c r="CR5" i="30"/>
  <c r="CJ5" i="30"/>
  <c r="CG5" i="30"/>
  <c r="CF5" i="30"/>
  <c r="CS5" i="30" s="1"/>
  <c r="CD5" i="30"/>
  <c r="CQ5" i="30" s="1"/>
  <c r="CC5" i="30"/>
  <c r="CB5" i="30"/>
  <c r="CA5" i="30"/>
  <c r="BZ5" i="30"/>
  <c r="BY5" i="30"/>
  <c r="BX5" i="30"/>
  <c r="AP5" i="30"/>
  <c r="AO5" i="30"/>
  <c r="AN5" i="30"/>
  <c r="AM5" i="30"/>
  <c r="AL5" i="30"/>
  <c r="AK5" i="30"/>
  <c r="AJ5" i="30"/>
  <c r="AI5" i="30"/>
  <c r="AH5" i="30"/>
  <c r="AG5" i="30"/>
  <c r="AF5" i="30"/>
  <c r="AW5" i="30" s="1"/>
  <c r="AE5" i="30"/>
  <c r="AS5" i="30" s="1"/>
  <c r="AD5" i="30"/>
  <c r="AR5" i="30" s="1"/>
  <c r="CV4" i="30"/>
  <c r="CR4" i="30"/>
  <c r="CJ4" i="30"/>
  <c r="CD4" i="30"/>
  <c r="CC4" i="30"/>
  <c r="CB4" i="30"/>
  <c r="CA4" i="30"/>
  <c r="BZ4" i="30"/>
  <c r="BY4" i="30"/>
  <c r="BX4" i="30"/>
  <c r="CK4" i="30" s="1"/>
  <c r="AP4" i="30"/>
  <c r="AO4" i="30"/>
  <c r="AN4" i="30"/>
  <c r="AM4" i="30"/>
  <c r="AL4" i="30"/>
  <c r="AK4" i="30"/>
  <c r="AJ4" i="30"/>
  <c r="AI4" i="30"/>
  <c r="AH4" i="30"/>
  <c r="AG4" i="30"/>
  <c r="AF4" i="30"/>
  <c r="AE4" i="30"/>
  <c r="AD4" i="30"/>
  <c r="P4" i="30" s="1"/>
  <c r="DJ3" i="30"/>
  <c r="DJ5" i="30" s="1"/>
  <c r="CV3" i="30"/>
  <c r="CR3" i="30"/>
  <c r="CJ3" i="30"/>
  <c r="CH3" i="30"/>
  <c r="CU3" i="30" s="1"/>
  <c r="CD3" i="30"/>
  <c r="CC3" i="30"/>
  <c r="CB3" i="30"/>
  <c r="CA3" i="30"/>
  <c r="BZ3" i="30"/>
  <c r="BY3" i="30"/>
  <c r="BX3" i="30"/>
  <c r="CK3" i="30" s="1"/>
  <c r="BF3" i="30"/>
  <c r="AR3" i="30"/>
  <c r="AP3" i="30"/>
  <c r="AO3" i="30"/>
  <c r="AN3" i="30"/>
  <c r="AM3" i="30"/>
  <c r="AL3" i="30"/>
  <c r="AK3" i="30"/>
  <c r="AJ3" i="30"/>
  <c r="AI3" i="30"/>
  <c r="AH3" i="30"/>
  <c r="AG3" i="30"/>
  <c r="AF3" i="30"/>
  <c r="AT3" i="30" s="1"/>
  <c r="AE3" i="30"/>
  <c r="BG3" i="30" s="1"/>
  <c r="AD3" i="30"/>
  <c r="P3" i="30"/>
  <c r="DJ2" i="30"/>
  <c r="DI2" i="30"/>
  <c r="DH2" i="30"/>
  <c r="DG2" i="30"/>
  <c r="CU2" i="30"/>
  <c r="CT2" i="30"/>
  <c r="CS2" i="30"/>
  <c r="CH2" i="30"/>
  <c r="CG2" i="30"/>
  <c r="CF2" i="30"/>
  <c r="BR2" i="30"/>
  <c r="BQ2" i="30"/>
  <c r="BP2" i="30"/>
  <c r="BD2" i="30"/>
  <c r="BC2" i="30"/>
  <c r="BB2" i="30"/>
  <c r="AM2" i="30"/>
  <c r="CR2" i="30" s="1"/>
  <c r="AF2" i="30" a="1"/>
  <c r="AF2" i="30" s="1"/>
  <c r="AL2" i="30" s="1"/>
  <c r="AE2" i="30"/>
  <c r="BW2" i="30" s="1"/>
  <c r="AD2" i="30"/>
  <c r="BV2" i="30" s="1"/>
  <c r="AB2" i="30"/>
  <c r="AA2" i="30"/>
  <c r="Z2" i="30"/>
  <c r="CF3" i="29"/>
  <c r="CF4" i="29"/>
  <c r="CF5" i="29"/>
  <c r="CF6" i="29"/>
  <c r="CE3" i="29"/>
  <c r="CE4" i="29"/>
  <c r="CE5" i="29"/>
  <c r="CE6" i="29"/>
  <c r="CG2" i="29"/>
  <c r="AP42" i="29"/>
  <c r="CH6" i="29" s="1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P41" i="29"/>
  <c r="CH5" i="29" s="1"/>
  <c r="AO41" i="29"/>
  <c r="CG5" i="29" s="1"/>
  <c r="AN41" i="29"/>
  <c r="AM41" i="29"/>
  <c r="AL41" i="29"/>
  <c r="AK41" i="29"/>
  <c r="AJ41" i="29"/>
  <c r="AI41" i="29"/>
  <c r="AH41" i="29"/>
  <c r="AG41" i="29"/>
  <c r="AF41" i="29"/>
  <c r="AE41" i="29"/>
  <c r="AD41" i="29"/>
  <c r="AP40" i="29"/>
  <c r="AO40" i="29"/>
  <c r="CG4" i="29" s="1"/>
  <c r="AN40" i="29"/>
  <c r="AM40" i="29"/>
  <c r="AL40" i="29"/>
  <c r="AK40" i="29"/>
  <c r="AJ40" i="29"/>
  <c r="AI40" i="29"/>
  <c r="AH40" i="29"/>
  <c r="AG40" i="29"/>
  <c r="AF40" i="29"/>
  <c r="AE40" i="29"/>
  <c r="AD40" i="29"/>
  <c r="AP39" i="29"/>
  <c r="CH3" i="29" s="1"/>
  <c r="AO39" i="29"/>
  <c r="CG3" i="29" s="1"/>
  <c r="CT3" i="29" s="1"/>
  <c r="AN39" i="29"/>
  <c r="AM39" i="29"/>
  <c r="AL39" i="29"/>
  <c r="AK39" i="29"/>
  <c r="AJ39" i="29"/>
  <c r="AI39" i="29"/>
  <c r="AH39" i="29"/>
  <c r="AG39" i="29"/>
  <c r="AF39" i="29"/>
  <c r="AE39" i="29"/>
  <c r="AD39" i="29"/>
  <c r="X33" i="29"/>
  <c r="W33" i="29"/>
  <c r="V33" i="29"/>
  <c r="U33" i="29"/>
  <c r="T33" i="29"/>
  <c r="S33" i="29"/>
  <c r="R33" i="29"/>
  <c r="P33" i="29"/>
  <c r="BB22" i="29"/>
  <c r="AP22" i="29"/>
  <c r="AO22" i="29"/>
  <c r="AM22" i="29"/>
  <c r="AL22" i="29"/>
  <c r="AK22" i="29"/>
  <c r="AJ22" i="29"/>
  <c r="AI22" i="29"/>
  <c r="AH22" i="29"/>
  <c r="AG22" i="29"/>
  <c r="AF22" i="29"/>
  <c r="AE22" i="29"/>
  <c r="AD22" i="29"/>
  <c r="AR22" i="29" s="1"/>
  <c r="CT21" i="29"/>
  <c r="CS21" i="29"/>
  <c r="CR21" i="29"/>
  <c r="CQ21" i="29"/>
  <c r="CP21" i="29"/>
  <c r="CO21" i="29"/>
  <c r="CN21" i="29"/>
  <c r="CM21" i="29"/>
  <c r="CL21" i="29"/>
  <c r="CK21" i="29"/>
  <c r="CJ21" i="29"/>
  <c r="BG21" i="29"/>
  <c r="BF21" i="29"/>
  <c r="BD21" i="29"/>
  <c r="BC21" i="29"/>
  <c r="BB21" i="29"/>
  <c r="BA21" i="29"/>
  <c r="AZ21" i="29"/>
  <c r="AY21" i="29"/>
  <c r="AX21" i="29"/>
  <c r="AW21" i="29"/>
  <c r="AV21" i="29"/>
  <c r="AU21" i="29"/>
  <c r="AT21" i="29"/>
  <c r="AS21" i="29"/>
  <c r="AR21" i="29"/>
  <c r="AP21" i="29"/>
  <c r="AO21" i="29"/>
  <c r="CT20" i="29"/>
  <c r="CS20" i="29"/>
  <c r="CR20" i="29"/>
  <c r="CQ20" i="29"/>
  <c r="CP20" i="29"/>
  <c r="CO20" i="29"/>
  <c r="CN20" i="29"/>
  <c r="CM20" i="29"/>
  <c r="CL20" i="29"/>
  <c r="CK20" i="29"/>
  <c r="CJ20" i="29"/>
  <c r="BG20" i="29"/>
  <c r="BF20" i="29"/>
  <c r="BB20" i="29"/>
  <c r="BA20" i="29"/>
  <c r="AZ20" i="29"/>
  <c r="AY20" i="29"/>
  <c r="AX20" i="29"/>
  <c r="AW20" i="29"/>
  <c r="AV20" i="29"/>
  <c r="AU20" i="29"/>
  <c r="AT20" i="29"/>
  <c r="AS20" i="29"/>
  <c r="AR20" i="29"/>
  <c r="AP20" i="29"/>
  <c r="BD20" i="29" s="1"/>
  <c r="AO20" i="29"/>
  <c r="BC20" i="29" s="1"/>
  <c r="CT19" i="29"/>
  <c r="CS19" i="29"/>
  <c r="CR19" i="29"/>
  <c r="CQ19" i="29"/>
  <c r="CP19" i="29"/>
  <c r="CO19" i="29"/>
  <c r="CN19" i="29"/>
  <c r="CM19" i="29"/>
  <c r="CL19" i="29"/>
  <c r="CK19" i="29"/>
  <c r="CJ19" i="29"/>
  <c r="BG19" i="29"/>
  <c r="BF19" i="29"/>
  <c r="BA19" i="29"/>
  <c r="AZ19" i="29"/>
  <c r="AY19" i="29"/>
  <c r="AX19" i="29"/>
  <c r="AW19" i="29"/>
  <c r="AV19" i="29"/>
  <c r="AU19" i="29"/>
  <c r="AT19" i="29"/>
  <c r="AS19" i="29"/>
  <c r="AR19" i="29"/>
  <c r="AP19" i="29"/>
  <c r="BD19" i="29" s="1"/>
  <c r="AO19" i="29"/>
  <c r="BC19" i="29" s="1"/>
  <c r="BB19" i="29"/>
  <c r="CT18" i="29"/>
  <c r="CS18" i="29"/>
  <c r="CR18" i="29"/>
  <c r="CQ18" i="29"/>
  <c r="CP18" i="29"/>
  <c r="CO18" i="29"/>
  <c r="CN18" i="29"/>
  <c r="CM18" i="29"/>
  <c r="CL18" i="29"/>
  <c r="CK18" i="29"/>
  <c r="CJ18" i="29"/>
  <c r="BG18" i="29"/>
  <c r="BF18" i="29"/>
  <c r="BA18" i="29"/>
  <c r="AZ18" i="29"/>
  <c r="AY18" i="29"/>
  <c r="AX18" i="29"/>
  <c r="AW18" i="29"/>
  <c r="AV18" i="29"/>
  <c r="AU18" i="29"/>
  <c r="AT18" i="29"/>
  <c r="AS18" i="29"/>
  <c r="AR18" i="29"/>
  <c r="AP18" i="29"/>
  <c r="BD18" i="29" s="1"/>
  <c r="AO18" i="29"/>
  <c r="BC18" i="29" s="1"/>
  <c r="BB18" i="29"/>
  <c r="CT17" i="29"/>
  <c r="CS17" i="29"/>
  <c r="CR17" i="29"/>
  <c r="CQ17" i="29"/>
  <c r="CP17" i="29"/>
  <c r="CO17" i="29"/>
  <c r="CN17" i="29"/>
  <c r="CM17" i="29"/>
  <c r="CL17" i="29"/>
  <c r="CK17" i="29"/>
  <c r="CJ17" i="29"/>
  <c r="AP17" i="29"/>
  <c r="AO17" i="29"/>
  <c r="AN17" i="29"/>
  <c r="AM17" i="29"/>
  <c r="BA17" i="29" s="1"/>
  <c r="AL17" i="29"/>
  <c r="AK17" i="29"/>
  <c r="AJ17" i="29"/>
  <c r="AI17" i="29"/>
  <c r="AH17" i="29"/>
  <c r="AG17" i="29"/>
  <c r="AF17" i="29"/>
  <c r="AT17" i="29" s="1"/>
  <c r="AE17" i="29"/>
  <c r="BG17" i="29" s="1"/>
  <c r="AD17" i="29"/>
  <c r="BF17" i="29" s="1"/>
  <c r="CV16" i="29"/>
  <c r="CU16" i="29"/>
  <c r="CT16" i="29"/>
  <c r="CS16" i="29"/>
  <c r="CR16" i="29"/>
  <c r="CQ16" i="29"/>
  <c r="CP16" i="29"/>
  <c r="CO16" i="29"/>
  <c r="CN16" i="29"/>
  <c r="CM16" i="29"/>
  <c r="CL16" i="29"/>
  <c r="CK16" i="29"/>
  <c r="CJ16" i="29"/>
  <c r="AP16" i="29"/>
  <c r="AO16" i="29"/>
  <c r="AN16" i="29"/>
  <c r="AM16" i="29"/>
  <c r="AL16" i="29"/>
  <c r="AK16" i="29"/>
  <c r="AJ16" i="29"/>
  <c r="AI16" i="29"/>
  <c r="AH16" i="29"/>
  <c r="AG16" i="29"/>
  <c r="AF16" i="29"/>
  <c r="AT16" i="29" s="1"/>
  <c r="AE16" i="29"/>
  <c r="BG16" i="29" s="1"/>
  <c r="AD16" i="29"/>
  <c r="BF16" i="29" s="1"/>
  <c r="CV15" i="29"/>
  <c r="CU15" i="29"/>
  <c r="CT15" i="29"/>
  <c r="CS15" i="29"/>
  <c r="CR15" i="29"/>
  <c r="CK15" i="29"/>
  <c r="CJ15" i="29"/>
  <c r="AP15" i="29"/>
  <c r="AO15" i="29"/>
  <c r="AN15" i="29"/>
  <c r="AM15" i="29"/>
  <c r="AL15" i="29"/>
  <c r="AK15" i="29"/>
  <c r="AJ15" i="29"/>
  <c r="AI15" i="29"/>
  <c r="AH15" i="29"/>
  <c r="AG15" i="29"/>
  <c r="AF15" i="29"/>
  <c r="AE15" i="29"/>
  <c r="BG15" i="29" s="1"/>
  <c r="AD15" i="29"/>
  <c r="AR15" i="29" s="1"/>
  <c r="CV14" i="29"/>
  <c r="CU14" i="29"/>
  <c r="CT14" i="29"/>
  <c r="CS14" i="29"/>
  <c r="CR14" i="29"/>
  <c r="CK14" i="29"/>
  <c r="CJ14" i="29"/>
  <c r="AP14" i="29"/>
  <c r="AO14" i="29"/>
  <c r="AN14" i="29"/>
  <c r="AM14" i="29"/>
  <c r="AL14" i="29"/>
  <c r="AK14" i="29"/>
  <c r="AJ14" i="29"/>
  <c r="AI14" i="29"/>
  <c r="AH14" i="29"/>
  <c r="AG14" i="29"/>
  <c r="AF14" i="29"/>
  <c r="AE14" i="29"/>
  <c r="AD14" i="29"/>
  <c r="BF14" i="29" s="1"/>
  <c r="CV13" i="29"/>
  <c r="CU13" i="29"/>
  <c r="CT13" i="29"/>
  <c r="CS13" i="29"/>
  <c r="CR13" i="29"/>
  <c r="CQ13" i="29"/>
  <c r="CP13" i="29"/>
  <c r="CO13" i="29"/>
  <c r="CN13" i="29"/>
  <c r="CM13" i="29"/>
  <c r="CL13" i="29"/>
  <c r="CK13" i="29"/>
  <c r="CJ13" i="29"/>
  <c r="AP13" i="29"/>
  <c r="AO13" i="29"/>
  <c r="AN13" i="29"/>
  <c r="AM13" i="29"/>
  <c r="AL13" i="29"/>
  <c r="AK13" i="29"/>
  <c r="AJ13" i="29"/>
  <c r="AI13" i="29"/>
  <c r="AH13" i="29"/>
  <c r="AG13" i="29"/>
  <c r="AF13" i="29"/>
  <c r="AT13" i="29" s="1"/>
  <c r="AE13" i="29"/>
  <c r="BG13" i="29" s="1"/>
  <c r="AD13" i="29"/>
  <c r="CV12" i="29"/>
  <c r="CU12" i="29"/>
  <c r="CT12" i="29"/>
  <c r="CS12" i="29"/>
  <c r="CR12" i="29"/>
  <c r="CQ12" i="29"/>
  <c r="CP12" i="29"/>
  <c r="CO12" i="29"/>
  <c r="CN12" i="29"/>
  <c r="CM12" i="29"/>
  <c r="CL12" i="29"/>
  <c r="CK12" i="29"/>
  <c r="CJ12" i="29"/>
  <c r="AP12" i="29"/>
  <c r="AO12" i="29"/>
  <c r="AN12" i="29"/>
  <c r="AM12" i="29"/>
  <c r="BA12" i="29" s="1"/>
  <c r="AL12" i="29"/>
  <c r="AZ12" i="29" s="1"/>
  <c r="AK12" i="29"/>
  <c r="AJ12" i="29"/>
  <c r="AI12" i="29"/>
  <c r="AH12" i="29"/>
  <c r="AG12" i="29"/>
  <c r="AF12" i="29"/>
  <c r="AT12" i="29" s="1"/>
  <c r="AE12" i="29"/>
  <c r="AS12" i="29" s="1"/>
  <c r="AD12" i="29"/>
  <c r="BF12" i="29" s="1"/>
  <c r="CV11" i="29"/>
  <c r="CU11" i="29"/>
  <c r="CT11" i="29"/>
  <c r="CS11" i="29"/>
  <c r="CR11" i="29"/>
  <c r="CQ11" i="29"/>
  <c r="CP11" i="29"/>
  <c r="CO11" i="29"/>
  <c r="CN11" i="29"/>
  <c r="CM11" i="29"/>
  <c r="CL11" i="29"/>
  <c r="CK11" i="29"/>
  <c r="CJ11" i="29"/>
  <c r="AT11" i="29"/>
  <c r="AP11" i="29"/>
  <c r="AO11" i="29"/>
  <c r="AN11" i="29"/>
  <c r="AM11" i="29"/>
  <c r="BA11" i="29" s="1"/>
  <c r="AL11" i="29"/>
  <c r="AZ11" i="29" s="1"/>
  <c r="AK11" i="29"/>
  <c r="AY11" i="29" s="1"/>
  <c r="AJ11" i="29"/>
  <c r="AX11" i="29" s="1"/>
  <c r="AI11" i="29"/>
  <c r="AH11" i="29"/>
  <c r="AG11" i="29"/>
  <c r="AF11" i="29"/>
  <c r="AE11" i="29"/>
  <c r="BG11" i="29" s="1"/>
  <c r="AD11" i="29"/>
  <c r="P11" i="29"/>
  <c r="CV10" i="29"/>
  <c r="CU10" i="29"/>
  <c r="CT10" i="29"/>
  <c r="CS10" i="29"/>
  <c r="CR10" i="29"/>
  <c r="CQ10" i="29"/>
  <c r="CP10" i="29"/>
  <c r="CO10" i="29"/>
  <c r="CN10" i="29"/>
  <c r="CM10" i="29"/>
  <c r="CL10" i="29"/>
  <c r="CK10" i="29"/>
  <c r="CJ10" i="29"/>
  <c r="AP10" i="29"/>
  <c r="AO10" i="29"/>
  <c r="AN10" i="29"/>
  <c r="AM10" i="29"/>
  <c r="AL10" i="29"/>
  <c r="AK10" i="29"/>
  <c r="AJ10" i="29"/>
  <c r="AI10" i="29"/>
  <c r="AH10" i="29"/>
  <c r="AG10" i="29"/>
  <c r="AU10" i="29" s="1"/>
  <c r="AF10" i="29"/>
  <c r="AE10" i="29"/>
  <c r="BG10" i="29" s="1"/>
  <c r="AD10" i="29"/>
  <c r="AR10" i="29" s="1"/>
  <c r="CV9" i="29"/>
  <c r="CU9" i="29"/>
  <c r="CT9" i="29"/>
  <c r="CS9" i="29"/>
  <c r="CR9" i="29"/>
  <c r="CQ9" i="29"/>
  <c r="CP9" i="29"/>
  <c r="CO9" i="29"/>
  <c r="CN9" i="29"/>
  <c r="CM9" i="29"/>
  <c r="CL9" i="29"/>
  <c r="CK9" i="29"/>
  <c r="CJ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CV8" i="29"/>
  <c r="CU8" i="29"/>
  <c r="CT8" i="29"/>
  <c r="CS8" i="29"/>
  <c r="CR8" i="29"/>
  <c r="CQ8" i="29"/>
  <c r="CP8" i="29"/>
  <c r="CO8" i="29"/>
  <c r="CN8" i="29"/>
  <c r="CM8" i="29"/>
  <c r="CL8" i="29"/>
  <c r="CK8" i="29"/>
  <c r="CJ8" i="29"/>
  <c r="AP8" i="29"/>
  <c r="AO8" i="29"/>
  <c r="AN8" i="29"/>
  <c r="AM8" i="29"/>
  <c r="AL8" i="29"/>
  <c r="AK8" i="29"/>
  <c r="AJ8" i="29"/>
  <c r="AI8" i="29"/>
  <c r="AH8" i="29"/>
  <c r="AG8" i="29"/>
  <c r="AF8" i="29"/>
  <c r="AE8" i="29"/>
  <c r="BG8" i="29" s="1"/>
  <c r="AD8" i="29"/>
  <c r="P8" i="29" s="1"/>
  <c r="Q8" i="29"/>
  <c r="CV7" i="29"/>
  <c r="CU7" i="29"/>
  <c r="CT7" i="29"/>
  <c r="CS7" i="29"/>
  <c r="CR7" i="29"/>
  <c r="CQ7" i="29"/>
  <c r="CP7" i="29"/>
  <c r="CO7" i="29"/>
  <c r="CN7" i="29"/>
  <c r="CM7" i="29"/>
  <c r="CL7" i="29"/>
  <c r="CK7" i="29"/>
  <c r="CJ7" i="29"/>
  <c r="AP7" i="29"/>
  <c r="AO7" i="29"/>
  <c r="BC7" i="29" s="1"/>
  <c r="AN7" i="29"/>
  <c r="AM7" i="29"/>
  <c r="AL7" i="29"/>
  <c r="AK7" i="29"/>
  <c r="AJ7" i="29"/>
  <c r="AI7" i="29"/>
  <c r="AH7" i="29"/>
  <c r="AV7" i="29" s="1"/>
  <c r="AG7" i="29"/>
  <c r="AU7" i="29" s="1"/>
  <c r="AF7" i="29"/>
  <c r="AE7" i="29"/>
  <c r="Q7" i="29" s="1"/>
  <c r="AD7" i="29"/>
  <c r="AR7" i="29" s="1"/>
  <c r="CV6" i="29"/>
  <c r="CJ6" i="29"/>
  <c r="CG6" i="29"/>
  <c r="CD6" i="29"/>
  <c r="CC6" i="29"/>
  <c r="CB6" i="29"/>
  <c r="CA6" i="29"/>
  <c r="BZ6" i="29"/>
  <c r="BY6" i="29"/>
  <c r="BX6" i="29"/>
  <c r="CK6" i="29" s="1"/>
  <c r="AP6" i="29"/>
  <c r="AO6" i="29"/>
  <c r="AN6" i="29"/>
  <c r="AM6" i="29"/>
  <c r="AL6" i="29"/>
  <c r="AZ6" i="29" s="1"/>
  <c r="AK6" i="29"/>
  <c r="AJ6" i="29"/>
  <c r="AI6" i="29"/>
  <c r="AH6" i="29"/>
  <c r="AV6" i="29" s="1"/>
  <c r="AG6" i="29"/>
  <c r="AF6" i="29"/>
  <c r="AT6" i="29" s="1"/>
  <c r="AE6" i="29"/>
  <c r="Q6" i="29" s="1"/>
  <c r="AD6" i="29"/>
  <c r="P6" i="29" s="1"/>
  <c r="CV5" i="29"/>
  <c r="CJ5" i="29"/>
  <c r="CD5" i="29"/>
  <c r="CC5" i="29"/>
  <c r="CB5" i="29"/>
  <c r="CO5" i="29" s="1"/>
  <c r="CA5" i="29"/>
  <c r="BZ5" i="29"/>
  <c r="BY5" i="29"/>
  <c r="BX5" i="29"/>
  <c r="CK5" i="29" s="1"/>
  <c r="AP5" i="29"/>
  <c r="AO5" i="29"/>
  <c r="AN5" i="29"/>
  <c r="AM5" i="29"/>
  <c r="AL5" i="29"/>
  <c r="AK5" i="29"/>
  <c r="AJ5" i="29"/>
  <c r="AI5" i="29"/>
  <c r="AH5" i="29"/>
  <c r="AG5" i="29"/>
  <c r="AF5" i="29"/>
  <c r="AT5" i="29" s="1"/>
  <c r="AE5" i="29"/>
  <c r="Q5" i="29" s="1"/>
  <c r="AD5" i="29"/>
  <c r="P5" i="29" s="1"/>
  <c r="CV4" i="29"/>
  <c r="CJ4" i="29"/>
  <c r="CH4" i="29"/>
  <c r="CU4" i="29" s="1"/>
  <c r="CD4" i="29"/>
  <c r="CC4" i="29"/>
  <c r="CB4" i="29"/>
  <c r="CA4" i="29"/>
  <c r="BZ4" i="29"/>
  <c r="BY4" i="29"/>
  <c r="BX4" i="29"/>
  <c r="CT4" i="29" s="1"/>
  <c r="AP4" i="29"/>
  <c r="AO4" i="29"/>
  <c r="AN4" i="29"/>
  <c r="AM4" i="29"/>
  <c r="AL4" i="29"/>
  <c r="AK4" i="29"/>
  <c r="AJ4" i="29"/>
  <c r="AI4" i="29"/>
  <c r="AH4" i="29"/>
  <c r="AG4" i="29"/>
  <c r="AF4" i="29"/>
  <c r="AT4" i="29" s="1"/>
  <c r="AE4" i="29"/>
  <c r="AD4" i="29"/>
  <c r="P4" i="29" s="1"/>
  <c r="DJ3" i="29"/>
  <c r="DJ5" i="29" s="1"/>
  <c r="CV3" i="29"/>
  <c r="CJ3" i="29"/>
  <c r="CD3" i="29"/>
  <c r="CQ3" i="29" s="1"/>
  <c r="CC3" i="29"/>
  <c r="CB3" i="29"/>
  <c r="CA3" i="29"/>
  <c r="BZ3" i="29"/>
  <c r="BY3" i="29"/>
  <c r="BX3" i="29"/>
  <c r="BG3" i="29"/>
  <c r="BF3" i="29"/>
  <c r="AP3" i="29"/>
  <c r="AO3" i="29"/>
  <c r="AN3" i="29"/>
  <c r="AM3" i="29"/>
  <c r="AL3" i="29"/>
  <c r="AK3" i="29"/>
  <c r="AJ3" i="29"/>
  <c r="AI3" i="29"/>
  <c r="AH3" i="29"/>
  <c r="AG3" i="29"/>
  <c r="AF3" i="29"/>
  <c r="AE3" i="29"/>
  <c r="AD3" i="29"/>
  <c r="AR3" i="29" s="1"/>
  <c r="P3" i="29"/>
  <c r="DJ2" i="29"/>
  <c r="DI2" i="29"/>
  <c r="DH2" i="29"/>
  <c r="CU2" i="29"/>
  <c r="CT2" i="29"/>
  <c r="CH2" i="29"/>
  <c r="BR2" i="29"/>
  <c r="BQ2" i="29"/>
  <c r="BD2" i="29"/>
  <c r="BC2" i="29"/>
  <c r="AF2" i="29" a="1"/>
  <c r="AF2" i="29" s="1"/>
  <c r="BH2" i="29" s="1"/>
  <c r="AE2" i="29"/>
  <c r="AD2" i="29"/>
  <c r="AB2" i="29"/>
  <c r="AA2" i="29"/>
  <c r="AP42" i="28"/>
  <c r="AO42" i="28"/>
  <c r="AN42" i="28"/>
  <c r="AM42" i="28"/>
  <c r="AL42" i="28"/>
  <c r="AK42" i="28"/>
  <c r="AJ42" i="28"/>
  <c r="AI42" i="28"/>
  <c r="AH42" i="28"/>
  <c r="AG42" i="28"/>
  <c r="AF42" i="28"/>
  <c r="AE42" i="28"/>
  <c r="AD42" i="28"/>
  <c r="AP41" i="28"/>
  <c r="AO41" i="28"/>
  <c r="AN41" i="28"/>
  <c r="AM41" i="28"/>
  <c r="AL41" i="28"/>
  <c r="AK41" i="28"/>
  <c r="AJ41" i="28"/>
  <c r="AI41" i="28"/>
  <c r="AH41" i="28"/>
  <c r="AG41" i="28"/>
  <c r="AF41" i="28"/>
  <c r="AE41" i="28"/>
  <c r="AD41" i="28"/>
  <c r="AP40" i="28"/>
  <c r="CH4" i="28" s="1"/>
  <c r="AO40" i="28"/>
  <c r="CG4" i="28" s="1"/>
  <c r="AN40" i="28"/>
  <c r="CF4" i="28" s="1"/>
  <c r="AM40" i="28"/>
  <c r="AL40" i="28"/>
  <c r="AK40" i="28"/>
  <c r="AJ40" i="28"/>
  <c r="AI40" i="28"/>
  <c r="AH40" i="28"/>
  <c r="AG40" i="28"/>
  <c r="AF40" i="28"/>
  <c r="AE40" i="28"/>
  <c r="AD40" i="28"/>
  <c r="AP39" i="28"/>
  <c r="AO39" i="28"/>
  <c r="AN39" i="28"/>
  <c r="CF3" i="28" s="1"/>
  <c r="AM39" i="28"/>
  <c r="AL39" i="28"/>
  <c r="AK39" i="28"/>
  <c r="AJ39" i="28"/>
  <c r="AI39" i="28"/>
  <c r="AH39" i="28"/>
  <c r="AG39" i="28"/>
  <c r="AF39" i="28"/>
  <c r="AE39" i="28"/>
  <c r="AD39" i="28"/>
  <c r="X33" i="28"/>
  <c r="W33" i="28"/>
  <c r="V33" i="28"/>
  <c r="U33" i="28"/>
  <c r="T33" i="28"/>
  <c r="S33" i="28"/>
  <c r="R33" i="28"/>
  <c r="P33" i="28"/>
  <c r="AS22" i="28"/>
  <c r="AP22" i="28"/>
  <c r="AO22" i="28"/>
  <c r="AN22" i="28"/>
  <c r="AM22" i="28"/>
  <c r="AL22" i="28"/>
  <c r="AK22" i="28"/>
  <c r="AJ22" i="28"/>
  <c r="AI22" i="28"/>
  <c r="AH22" i="28"/>
  <c r="AG22" i="28"/>
  <c r="AF22" i="28"/>
  <c r="AE22" i="28"/>
  <c r="BG22" i="28" s="1"/>
  <c r="AD22" i="28"/>
  <c r="AR22" i="28" s="1"/>
  <c r="Q22" i="28"/>
  <c r="CT21" i="28"/>
  <c r="CS21" i="28"/>
  <c r="CR21" i="28"/>
  <c r="CQ21" i="28"/>
  <c r="CP21" i="28"/>
  <c r="CO21" i="28"/>
  <c r="CN21" i="28"/>
  <c r="CM21" i="28"/>
  <c r="CL21" i="28"/>
  <c r="CK21" i="28"/>
  <c r="CJ21" i="28"/>
  <c r="BG21" i="28"/>
  <c r="BF21" i="28"/>
  <c r="BA21" i="28"/>
  <c r="AZ21" i="28"/>
  <c r="AY21" i="28"/>
  <c r="AX21" i="28"/>
  <c r="AW21" i="28"/>
  <c r="AV21" i="28"/>
  <c r="AU21" i="28"/>
  <c r="AT21" i="28"/>
  <c r="AS21" i="28"/>
  <c r="AR21" i="28"/>
  <c r="AP21" i="28"/>
  <c r="BD21" i="28" s="1"/>
  <c r="AO21" i="28"/>
  <c r="BC21" i="28" s="1"/>
  <c r="AN21" i="28"/>
  <c r="BB21" i="28" s="1"/>
  <c r="CT20" i="28"/>
  <c r="CS20" i="28"/>
  <c r="CR20" i="28"/>
  <c r="CQ20" i="28"/>
  <c r="CP20" i="28"/>
  <c r="CO20" i="28"/>
  <c r="CN20" i="28"/>
  <c r="CM20" i="28"/>
  <c r="CL20" i="28"/>
  <c r="CK20" i="28"/>
  <c r="CJ20" i="28"/>
  <c r="BG20" i="28"/>
  <c r="BF20" i="28"/>
  <c r="BA20" i="28"/>
  <c r="AZ20" i="28"/>
  <c r="AY20" i="28"/>
  <c r="AX20" i="28"/>
  <c r="AW20" i="28"/>
  <c r="AV20" i="28"/>
  <c r="AU20" i="28"/>
  <c r="AT20" i="28"/>
  <c r="AS20" i="28"/>
  <c r="AR20" i="28"/>
  <c r="AP20" i="28"/>
  <c r="BD20" i="28" s="1"/>
  <c r="AO20" i="28"/>
  <c r="BC20" i="28" s="1"/>
  <c r="AN20" i="28"/>
  <c r="BB20" i="28" s="1"/>
  <c r="CT19" i="28"/>
  <c r="CS19" i="28"/>
  <c r="CR19" i="28"/>
  <c r="CQ19" i="28"/>
  <c r="CP19" i="28"/>
  <c r="CO19" i="28"/>
  <c r="CN19" i="28"/>
  <c r="CM19" i="28"/>
  <c r="CL19" i="28"/>
  <c r="CK19" i="28"/>
  <c r="CJ19" i="28"/>
  <c r="BG19" i="28"/>
  <c r="BF19" i="28"/>
  <c r="BC19" i="28"/>
  <c r="BA19" i="28"/>
  <c r="AZ19" i="28"/>
  <c r="AY19" i="28"/>
  <c r="AX19" i="28"/>
  <c r="AW19" i="28"/>
  <c r="AV19" i="28"/>
  <c r="AU19" i="28"/>
  <c r="AT19" i="28"/>
  <c r="AS19" i="28"/>
  <c r="AR19" i="28"/>
  <c r="AP19" i="28"/>
  <c r="BD19" i="28" s="1"/>
  <c r="AO19" i="28"/>
  <c r="AN19" i="28"/>
  <c r="BB19" i="28" s="1"/>
  <c r="CT18" i="28"/>
  <c r="CS18" i="28"/>
  <c r="CR18" i="28"/>
  <c r="CQ18" i="28"/>
  <c r="CP18" i="28"/>
  <c r="CO18" i="28"/>
  <c r="CN18" i="28"/>
  <c r="CM18" i="28"/>
  <c r="CL18" i="28"/>
  <c r="CK18" i="28"/>
  <c r="CJ18" i="28"/>
  <c r="BG18" i="28"/>
  <c r="BF18" i="28"/>
  <c r="BA18" i="28"/>
  <c r="AZ18" i="28"/>
  <c r="AY18" i="28"/>
  <c r="AX18" i="28"/>
  <c r="AW18" i="28"/>
  <c r="AV18" i="28"/>
  <c r="AU18" i="28"/>
  <c r="AT18" i="28"/>
  <c r="AS18" i="28"/>
  <c r="AR18" i="28"/>
  <c r="AP18" i="28"/>
  <c r="BD18" i="28" s="1"/>
  <c r="AO18" i="28"/>
  <c r="BC18" i="28" s="1"/>
  <c r="AN18" i="28"/>
  <c r="BB18" i="28" s="1"/>
  <c r="CT17" i="28"/>
  <c r="CS17" i="28"/>
  <c r="CR17" i="28"/>
  <c r="CQ17" i="28"/>
  <c r="CP17" i="28"/>
  <c r="CO17" i="28"/>
  <c r="CN17" i="28"/>
  <c r="CM17" i="28"/>
  <c r="CL17" i="28"/>
  <c r="CK17" i="28"/>
  <c r="CJ17" i="28"/>
  <c r="AP17" i="28"/>
  <c r="AO17" i="28"/>
  <c r="AN17" i="28"/>
  <c r="AM17" i="28"/>
  <c r="AL17" i="28"/>
  <c r="AK17" i="28"/>
  <c r="AJ17" i="28"/>
  <c r="AI17" i="28"/>
  <c r="AH17" i="28"/>
  <c r="AG17" i="28"/>
  <c r="AF17" i="28"/>
  <c r="AE17" i="28"/>
  <c r="AD17" i="28"/>
  <c r="P17" i="28" s="1"/>
  <c r="CV16" i="28"/>
  <c r="CU16" i="28"/>
  <c r="CT16" i="28"/>
  <c r="CS16" i="28"/>
  <c r="CR16" i="28"/>
  <c r="CQ16" i="28"/>
  <c r="CP16" i="28"/>
  <c r="CO16" i="28"/>
  <c r="CN16" i="28"/>
  <c r="CM16" i="28"/>
  <c r="CL16" i="28"/>
  <c r="CK16" i="28"/>
  <c r="CJ16" i="28"/>
  <c r="AP16" i="28"/>
  <c r="BD16" i="28" s="1"/>
  <c r="AO16" i="28"/>
  <c r="BC16" i="28" s="1"/>
  <c r="AN16" i="28"/>
  <c r="AM16" i="28"/>
  <c r="AL16" i="28"/>
  <c r="AK16" i="28"/>
  <c r="AJ16" i="28"/>
  <c r="AI16" i="28"/>
  <c r="AW16" i="28" s="1"/>
  <c r="AH16" i="28"/>
  <c r="AG16" i="28"/>
  <c r="AF16" i="28"/>
  <c r="AE16" i="28"/>
  <c r="AD16" i="28"/>
  <c r="P16" i="28" s="1"/>
  <c r="CV15" i="28"/>
  <c r="CU15" i="28"/>
  <c r="CT15" i="28"/>
  <c r="CS15" i="28"/>
  <c r="CR15" i="28"/>
  <c r="CK15" i="28"/>
  <c r="CJ15" i="28"/>
  <c r="AP15" i="28"/>
  <c r="AO15" i="28"/>
  <c r="AN15" i="28"/>
  <c r="AM15" i="28"/>
  <c r="AL15" i="28"/>
  <c r="AK15" i="28"/>
  <c r="AJ15" i="28"/>
  <c r="AI15" i="28"/>
  <c r="AH15" i="28"/>
  <c r="AG15" i="28"/>
  <c r="AF15" i="28"/>
  <c r="BB15" i="28" s="1"/>
  <c r="AE15" i="28"/>
  <c r="AS15" i="28" s="1"/>
  <c r="AD15" i="28"/>
  <c r="P15" i="28" s="1"/>
  <c r="CV14" i="28"/>
  <c r="CU14" i="28"/>
  <c r="CT14" i="28"/>
  <c r="CS14" i="28"/>
  <c r="CR14" i="28"/>
  <c r="CK14" i="28"/>
  <c r="CJ14" i="28"/>
  <c r="AS14" i="28"/>
  <c r="AP14" i="28"/>
  <c r="AO14" i="28"/>
  <c r="AN14" i="28"/>
  <c r="AM14" i="28"/>
  <c r="AL14" i="28"/>
  <c r="AK14" i="28"/>
  <c r="AJ14" i="28"/>
  <c r="AI14" i="28"/>
  <c r="AH14" i="28"/>
  <c r="AG14" i="28"/>
  <c r="AF14" i="28"/>
  <c r="AE14" i="28"/>
  <c r="BG14" i="28" s="1"/>
  <c r="AD14" i="28"/>
  <c r="AR14" i="28" s="1"/>
  <c r="CV13" i="28"/>
  <c r="CU13" i="28"/>
  <c r="CT13" i="28"/>
  <c r="CS13" i="28"/>
  <c r="CR13" i="28"/>
  <c r="CQ13" i="28"/>
  <c r="CP13" i="28"/>
  <c r="CO13" i="28"/>
  <c r="CN13" i="28"/>
  <c r="CM13" i="28"/>
  <c r="CL13" i="28"/>
  <c r="CK13" i="28"/>
  <c r="CJ13" i="28"/>
  <c r="AP13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CV12" i="28"/>
  <c r="CU12" i="28"/>
  <c r="CT12" i="28"/>
  <c r="CS12" i="28"/>
  <c r="CR12" i="28"/>
  <c r="CQ12" i="28"/>
  <c r="CP12" i="28"/>
  <c r="CO12" i="28"/>
  <c r="CN12" i="28"/>
  <c r="CM12" i="28"/>
  <c r="CL12" i="28"/>
  <c r="CK12" i="28"/>
  <c r="CJ12" i="28"/>
  <c r="AP12" i="28"/>
  <c r="AO12" i="28"/>
  <c r="AN12" i="28"/>
  <c r="AM12" i="28"/>
  <c r="AL12" i="28"/>
  <c r="AK12" i="28"/>
  <c r="AJ12" i="28"/>
  <c r="AI12" i="28"/>
  <c r="AH12" i="28"/>
  <c r="AG12" i="28"/>
  <c r="AF12" i="28"/>
  <c r="AX12" i="28" s="1"/>
  <c r="AE12" i="28"/>
  <c r="Q12" i="28" s="1"/>
  <c r="AD12" i="28"/>
  <c r="CV11" i="28"/>
  <c r="CU11" i="28"/>
  <c r="CT11" i="28"/>
  <c r="CS11" i="28"/>
  <c r="CR11" i="28"/>
  <c r="CQ11" i="28"/>
  <c r="CP11" i="28"/>
  <c r="CO11" i="28"/>
  <c r="CN11" i="28"/>
  <c r="CM11" i="28"/>
  <c r="CL11" i="28"/>
  <c r="CK11" i="28"/>
  <c r="CJ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BG11" i="28" s="1"/>
  <c r="AD11" i="28"/>
  <c r="AR11" i="28" s="1"/>
  <c r="P11" i="28"/>
  <c r="CV10" i="28"/>
  <c r="CU10" i="28"/>
  <c r="CT10" i="28"/>
  <c r="CS10" i="28"/>
  <c r="CR10" i="28"/>
  <c r="CQ10" i="28"/>
  <c r="CP10" i="28"/>
  <c r="CO10" i="28"/>
  <c r="CN10" i="28"/>
  <c r="CM10" i="28"/>
  <c r="CL10" i="28"/>
  <c r="CK10" i="28"/>
  <c r="CJ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Q10" i="28" s="1"/>
  <c r="AD10" i="28"/>
  <c r="BF10" i="28" s="1"/>
  <c r="CV9" i="28"/>
  <c r="CU9" i="28"/>
  <c r="CT9" i="28"/>
  <c r="CS9" i="28"/>
  <c r="CR9" i="28"/>
  <c r="CQ9" i="28"/>
  <c r="CP9" i="28"/>
  <c r="CO9" i="28"/>
  <c r="CN9" i="28"/>
  <c r="CM9" i="28"/>
  <c r="CL9" i="28"/>
  <c r="CK9" i="28"/>
  <c r="CJ9" i="28"/>
  <c r="AP9" i="28"/>
  <c r="AO9" i="28"/>
  <c r="AN9" i="28"/>
  <c r="AM9" i="28"/>
  <c r="AL9" i="28"/>
  <c r="AK9" i="28"/>
  <c r="AJ9" i="28"/>
  <c r="AI9" i="28"/>
  <c r="AH9" i="28"/>
  <c r="AG9" i="28"/>
  <c r="AF9" i="28"/>
  <c r="BC9" i="28" s="1"/>
  <c r="AE9" i="28"/>
  <c r="AD9" i="28"/>
  <c r="CV8" i="28"/>
  <c r="CU8" i="28"/>
  <c r="CT8" i="28"/>
  <c r="CS8" i="28"/>
  <c r="CR8" i="28"/>
  <c r="CQ8" i="28"/>
  <c r="CP8" i="28"/>
  <c r="CO8" i="28"/>
  <c r="CN8" i="28"/>
  <c r="CM8" i="28"/>
  <c r="CL8" i="28"/>
  <c r="CK8" i="28"/>
  <c r="CJ8" i="28"/>
  <c r="BF8" i="28"/>
  <c r="AP8" i="28"/>
  <c r="AO8" i="28"/>
  <c r="AN8" i="28"/>
  <c r="AM8" i="28"/>
  <c r="AL8" i="28"/>
  <c r="AK8" i="28"/>
  <c r="AY8" i="28" s="1"/>
  <c r="AJ8" i="28"/>
  <c r="AI8" i="28"/>
  <c r="AH8" i="28"/>
  <c r="AG8" i="28"/>
  <c r="AF8" i="28"/>
  <c r="AT8" i="28" s="1"/>
  <c r="AE8" i="28"/>
  <c r="AS8" i="28" s="1"/>
  <c r="AD8" i="28"/>
  <c r="AR8" i="28" s="1"/>
  <c r="CV7" i="28"/>
  <c r="CU7" i="28"/>
  <c r="CT7" i="28"/>
  <c r="CS7" i="28"/>
  <c r="CR7" i="28"/>
  <c r="CQ7" i="28"/>
  <c r="CP7" i="28"/>
  <c r="CO7" i="28"/>
  <c r="CN7" i="28"/>
  <c r="CM7" i="28"/>
  <c r="CL7" i="28"/>
  <c r="CK7" i="28"/>
  <c r="CJ7" i="28"/>
  <c r="AP7" i="28"/>
  <c r="AO7" i="28"/>
  <c r="AN7" i="28"/>
  <c r="AM7" i="28"/>
  <c r="AL7" i="28"/>
  <c r="AK7" i="28"/>
  <c r="AJ7" i="28"/>
  <c r="AI7" i="28"/>
  <c r="AH7" i="28"/>
  <c r="AG7" i="28"/>
  <c r="AF7" i="28"/>
  <c r="AT7" i="28" s="1"/>
  <c r="AE7" i="28"/>
  <c r="Q7" i="28" s="1"/>
  <c r="AD7" i="28"/>
  <c r="BF7" i="28" s="1"/>
  <c r="CV6" i="28"/>
  <c r="CR6" i="28"/>
  <c r="CJ6" i="28"/>
  <c r="CH6" i="28"/>
  <c r="CG6" i="28"/>
  <c r="CF6" i="28"/>
  <c r="CD6" i="28"/>
  <c r="CQ6" i="28" s="1"/>
  <c r="CC6" i="28"/>
  <c r="CB6" i="28"/>
  <c r="CA6" i="28"/>
  <c r="BZ6" i="28"/>
  <c r="BY6" i="28"/>
  <c r="BX6" i="28"/>
  <c r="CK6" i="28" s="1"/>
  <c r="AS6" i="28"/>
  <c r="AP6" i="28"/>
  <c r="AO6" i="28"/>
  <c r="AN6" i="28"/>
  <c r="AM6" i="28"/>
  <c r="AL6" i="28"/>
  <c r="AK6" i="28"/>
  <c r="AY6" i="28" s="1"/>
  <c r="AJ6" i="28"/>
  <c r="AX6" i="28" s="1"/>
  <c r="AI6" i="28"/>
  <c r="AH6" i="28"/>
  <c r="AG6" i="28"/>
  <c r="AF6" i="28"/>
  <c r="AE6" i="28"/>
  <c r="BG6" i="28" s="1"/>
  <c r="AD6" i="28"/>
  <c r="AR6" i="28" s="1"/>
  <c r="Q6" i="28"/>
  <c r="CV5" i="28"/>
  <c r="CR5" i="28"/>
  <c r="CJ5" i="28"/>
  <c r="CH5" i="28"/>
  <c r="CG5" i="28"/>
  <c r="CF5" i="28"/>
  <c r="CD5" i="28"/>
  <c r="CC5" i="28"/>
  <c r="CB5" i="28"/>
  <c r="CA5" i="28"/>
  <c r="BZ5" i="28"/>
  <c r="BY5" i="28"/>
  <c r="BX5" i="28"/>
  <c r="AP5" i="28"/>
  <c r="AO5" i="28"/>
  <c r="AN5" i="28"/>
  <c r="AM5" i="28"/>
  <c r="BA5" i="28" s="1"/>
  <c r="AL5" i="28"/>
  <c r="AZ5" i="28" s="1"/>
  <c r="AK5" i="28"/>
  <c r="AJ5" i="28"/>
  <c r="AI5" i="28"/>
  <c r="AH5" i="28"/>
  <c r="AG5" i="28"/>
  <c r="AF5" i="28"/>
  <c r="BB5" i="28" s="1"/>
  <c r="AE5" i="28"/>
  <c r="AS5" i="28" s="1"/>
  <c r="AD5" i="28"/>
  <c r="P5" i="28" s="1"/>
  <c r="CV4" i="28"/>
  <c r="CR4" i="28"/>
  <c r="CJ4" i="28"/>
  <c r="CD4" i="28"/>
  <c r="CC4" i="28"/>
  <c r="CB4" i="28"/>
  <c r="CO4" i="28" s="1"/>
  <c r="CA4" i="28"/>
  <c r="BZ4" i="28"/>
  <c r="BY4" i="28"/>
  <c r="BX4" i="28"/>
  <c r="AT4" i="28"/>
  <c r="AP4" i="28"/>
  <c r="BD4" i="28" s="1"/>
  <c r="AO4" i="28"/>
  <c r="AN4" i="28"/>
  <c r="AM4" i="28"/>
  <c r="AL4" i="28"/>
  <c r="AK4" i="28"/>
  <c r="AY4" i="28" s="1"/>
  <c r="AJ4" i="28"/>
  <c r="AX4" i="28" s="1"/>
  <c r="AI4" i="28"/>
  <c r="AH4" i="28"/>
  <c r="AG4" i="28"/>
  <c r="AF4" i="28"/>
  <c r="BB4" i="28" s="1"/>
  <c r="AE4" i="28"/>
  <c r="AD4" i="28"/>
  <c r="AR4" i="28" s="1"/>
  <c r="Q4" i="28"/>
  <c r="DJ3" i="28"/>
  <c r="DJ5" i="28" s="1"/>
  <c r="CV3" i="28"/>
  <c r="CR3" i="28"/>
  <c r="CJ3" i="28"/>
  <c r="CH3" i="28"/>
  <c r="CG3" i="28"/>
  <c r="CD3" i="28"/>
  <c r="CC3" i="28"/>
  <c r="CB3" i="28"/>
  <c r="CA3" i="28"/>
  <c r="BZ3" i="28"/>
  <c r="BY3" i="28"/>
  <c r="BX3" i="28"/>
  <c r="CK3" i="28" s="1"/>
  <c r="AP3" i="28"/>
  <c r="AO3" i="28"/>
  <c r="AN3" i="28"/>
  <c r="AM3" i="28"/>
  <c r="BA3" i="28" s="1"/>
  <c r="AL3" i="28"/>
  <c r="AK3" i="28"/>
  <c r="AJ3" i="28"/>
  <c r="AI3" i="28"/>
  <c r="AH3" i="28"/>
  <c r="AG3" i="28"/>
  <c r="AF3" i="28"/>
  <c r="AE3" i="28"/>
  <c r="AD3" i="28"/>
  <c r="P3" i="28" s="1"/>
  <c r="DJ2" i="28"/>
  <c r="DI2" i="28"/>
  <c r="DH2" i="28"/>
  <c r="DG2" i="28"/>
  <c r="CU2" i="28"/>
  <c r="CT2" i="28"/>
  <c r="CS2" i="28"/>
  <c r="CR2" i="28"/>
  <c r="CQ2" i="28"/>
  <c r="CH2" i="28"/>
  <c r="CG2" i="28"/>
  <c r="CF2" i="28"/>
  <c r="BR2" i="28"/>
  <c r="BQ2" i="28"/>
  <c r="BP2" i="28"/>
  <c r="BO2" i="28"/>
  <c r="BD2" i="28"/>
  <c r="BC2" i="28"/>
  <c r="BB2" i="28"/>
  <c r="AM2" i="28"/>
  <c r="CE2" i="28" s="1"/>
  <c r="AL2" i="28"/>
  <c r="BN2" i="28" s="1"/>
  <c r="AK2" i="28"/>
  <c r="CP2" i="28" s="1"/>
  <c r="AF2" i="28" a="1"/>
  <c r="AF2" i="28" s="1"/>
  <c r="AE2" i="28"/>
  <c r="AD2" i="28"/>
  <c r="AB2" i="28"/>
  <c r="AA2" i="28"/>
  <c r="Z2" i="28"/>
  <c r="AP42" i="27"/>
  <c r="CH6" i="27" s="1"/>
  <c r="AO42" i="27"/>
  <c r="AN42" i="27"/>
  <c r="AM42" i="27"/>
  <c r="AL42" i="27"/>
  <c r="AK42" i="27"/>
  <c r="AJ42" i="27"/>
  <c r="AI42" i="27"/>
  <c r="AH42" i="27"/>
  <c r="AG42" i="27"/>
  <c r="AF42" i="27"/>
  <c r="AE42" i="27"/>
  <c r="AD42" i="27"/>
  <c r="AP41" i="27"/>
  <c r="CH5" i="27" s="1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P40" i="27"/>
  <c r="AO40" i="27"/>
  <c r="CG4" i="27" s="1"/>
  <c r="AN40" i="27"/>
  <c r="CF4" i="27" s="1"/>
  <c r="AM40" i="27"/>
  <c r="AL40" i="27"/>
  <c r="AK40" i="27"/>
  <c r="AJ40" i="27"/>
  <c r="AI40" i="27"/>
  <c r="AH40" i="27"/>
  <c r="AG40" i="27"/>
  <c r="AF40" i="27"/>
  <c r="AE40" i="27"/>
  <c r="AD40" i="27"/>
  <c r="AP39" i="27"/>
  <c r="AO39" i="27"/>
  <c r="AN39" i="27"/>
  <c r="CF3" i="27" s="1"/>
  <c r="AM39" i="27"/>
  <c r="AL39" i="27"/>
  <c r="AK39" i="27"/>
  <c r="AJ39" i="27"/>
  <c r="AI39" i="27"/>
  <c r="AH39" i="27"/>
  <c r="AG39" i="27"/>
  <c r="AF39" i="27"/>
  <c r="AE39" i="27"/>
  <c r="AD39" i="27"/>
  <c r="X33" i="27"/>
  <c r="W33" i="27"/>
  <c r="V33" i="27"/>
  <c r="U33" i="27"/>
  <c r="T33" i="27"/>
  <c r="S33" i="27"/>
  <c r="R33" i="27"/>
  <c r="P33" i="27"/>
  <c r="BA22" i="27"/>
  <c r="AZ22" i="27"/>
  <c r="AP22" i="27"/>
  <c r="AO22" i="27"/>
  <c r="AN22" i="27"/>
  <c r="AM22" i="27"/>
  <c r="AL22" i="27"/>
  <c r="AK22" i="27"/>
  <c r="AJ22" i="27"/>
  <c r="AI22" i="27"/>
  <c r="AH22" i="27"/>
  <c r="AV22" i="27" s="1"/>
  <c r="AG22" i="27"/>
  <c r="AF22" i="27"/>
  <c r="AT22" i="27" s="1"/>
  <c r="AE22" i="27"/>
  <c r="AD22" i="27"/>
  <c r="CT21" i="27"/>
  <c r="CS21" i="27"/>
  <c r="CR21" i="27"/>
  <c r="CQ21" i="27"/>
  <c r="CP21" i="27"/>
  <c r="CO21" i="27"/>
  <c r="CN21" i="27"/>
  <c r="CM21" i="27"/>
  <c r="CL21" i="27"/>
  <c r="CK21" i="27"/>
  <c r="CJ21" i="27"/>
  <c r="BG21" i="27"/>
  <c r="BF21" i="27"/>
  <c r="BD21" i="27"/>
  <c r="BC21" i="27"/>
  <c r="BB21" i="27"/>
  <c r="BA21" i="27"/>
  <c r="AZ21" i="27"/>
  <c r="AY21" i="27"/>
  <c r="AX21" i="27"/>
  <c r="AW21" i="27"/>
  <c r="AV21" i="27"/>
  <c r="AU21" i="27"/>
  <c r="AT21" i="27"/>
  <c r="AS21" i="27"/>
  <c r="AR21" i="27"/>
  <c r="AP21" i="27"/>
  <c r="AO21" i="27"/>
  <c r="AN21" i="27"/>
  <c r="CT20" i="27"/>
  <c r="CS20" i="27"/>
  <c r="CR20" i="27"/>
  <c r="CQ20" i="27"/>
  <c r="CP20" i="27"/>
  <c r="CO20" i="27"/>
  <c r="CN20" i="27"/>
  <c r="CM20" i="27"/>
  <c r="CL20" i="27"/>
  <c r="CK20" i="27"/>
  <c r="CJ20" i="27"/>
  <c r="BG20" i="27"/>
  <c r="BF20" i="27"/>
  <c r="BA20" i="27"/>
  <c r="AZ20" i="27"/>
  <c r="AY20" i="27"/>
  <c r="AX20" i="27"/>
  <c r="AW20" i="27"/>
  <c r="AV20" i="27"/>
  <c r="AU20" i="27"/>
  <c r="AT20" i="27"/>
  <c r="AS20" i="27"/>
  <c r="AR20" i="27"/>
  <c r="AP20" i="27"/>
  <c r="BD20" i="27" s="1"/>
  <c r="AO20" i="27"/>
  <c r="BC20" i="27" s="1"/>
  <c r="AN20" i="27"/>
  <c r="BB20" i="27" s="1"/>
  <c r="CT19" i="27"/>
  <c r="CS19" i="27"/>
  <c r="CR19" i="27"/>
  <c r="CQ19" i="27"/>
  <c r="CP19" i="27"/>
  <c r="CO19" i="27"/>
  <c r="CN19" i="27"/>
  <c r="CM19" i="27"/>
  <c r="CL19" i="27"/>
  <c r="CK19" i="27"/>
  <c r="CJ19" i="27"/>
  <c r="BG19" i="27"/>
  <c r="BF19" i="27"/>
  <c r="BA19" i="27"/>
  <c r="AZ19" i="27"/>
  <c r="AY19" i="27"/>
  <c r="AX19" i="27"/>
  <c r="AW19" i="27"/>
  <c r="AV19" i="27"/>
  <c r="AU19" i="27"/>
  <c r="AT19" i="27"/>
  <c r="AS19" i="27"/>
  <c r="AR19" i="27"/>
  <c r="AP19" i="27"/>
  <c r="BD19" i="27" s="1"/>
  <c r="AO19" i="27"/>
  <c r="BC19" i="27" s="1"/>
  <c r="AN19" i="27"/>
  <c r="BB19" i="27" s="1"/>
  <c r="CT18" i="27"/>
  <c r="CS18" i="27"/>
  <c r="CR18" i="27"/>
  <c r="CQ18" i="27"/>
  <c r="CP18" i="27"/>
  <c r="CO18" i="27"/>
  <c r="CN18" i="27"/>
  <c r="CM18" i="27"/>
  <c r="CL18" i="27"/>
  <c r="CK18" i="27"/>
  <c r="CJ18" i="27"/>
  <c r="BG18" i="27"/>
  <c r="BF18" i="27"/>
  <c r="BA18" i="27"/>
  <c r="AZ18" i="27"/>
  <c r="AY18" i="27"/>
  <c r="AX18" i="27"/>
  <c r="AW18" i="27"/>
  <c r="AV18" i="27"/>
  <c r="AU18" i="27"/>
  <c r="AT18" i="27"/>
  <c r="AS18" i="27"/>
  <c r="AR18" i="27"/>
  <c r="AP18" i="27"/>
  <c r="BD18" i="27" s="1"/>
  <c r="AO18" i="27"/>
  <c r="BC18" i="27" s="1"/>
  <c r="AN18" i="27"/>
  <c r="BB18" i="27" s="1"/>
  <c r="CT17" i="27"/>
  <c r="CS17" i="27"/>
  <c r="CR17" i="27"/>
  <c r="CQ17" i="27"/>
  <c r="CP17" i="27"/>
  <c r="CO17" i="27"/>
  <c r="CN17" i="27"/>
  <c r="CM17" i="27"/>
  <c r="CL17" i="27"/>
  <c r="CK17" i="27"/>
  <c r="CJ17" i="27"/>
  <c r="BG17" i="27"/>
  <c r="AT17" i="27"/>
  <c r="AS17" i="27"/>
  <c r="AP17" i="27"/>
  <c r="BD17" i="27" s="1"/>
  <c r="AO17" i="27"/>
  <c r="AN17" i="27"/>
  <c r="AM17" i="27"/>
  <c r="AL17" i="27"/>
  <c r="AK17" i="27"/>
  <c r="AY17" i="27" s="1"/>
  <c r="AJ17" i="27"/>
  <c r="AX17" i="27" s="1"/>
  <c r="AI17" i="27"/>
  <c r="AW17" i="27" s="1"/>
  <c r="AH17" i="27"/>
  <c r="AV17" i="27" s="1"/>
  <c r="AG17" i="27"/>
  <c r="AU17" i="27" s="1"/>
  <c r="AF17" i="27"/>
  <c r="BB17" i="27" s="1"/>
  <c r="AE17" i="27"/>
  <c r="AD17" i="27"/>
  <c r="BF17" i="27" s="1"/>
  <c r="Q17" i="27"/>
  <c r="CV16" i="27"/>
  <c r="CU16" i="27"/>
  <c r="CT16" i="27"/>
  <c r="CS16" i="27"/>
  <c r="CR16" i="27"/>
  <c r="CQ16" i="27"/>
  <c r="CP16" i="27"/>
  <c r="CO16" i="27"/>
  <c r="CN16" i="27"/>
  <c r="CM16" i="27"/>
  <c r="CL16" i="27"/>
  <c r="CK16" i="27"/>
  <c r="CJ16" i="27"/>
  <c r="BA16" i="27"/>
  <c r="AZ16" i="27"/>
  <c r="AT16" i="27"/>
  <c r="AP16" i="27"/>
  <c r="AO16" i="27"/>
  <c r="AN16" i="27"/>
  <c r="AM16" i="27"/>
  <c r="AL16" i="27"/>
  <c r="AK16" i="27"/>
  <c r="AY16" i="27" s="1"/>
  <c r="AJ16" i="27"/>
  <c r="AI16" i="27"/>
  <c r="AH16" i="27"/>
  <c r="AG16" i="27"/>
  <c r="AF16" i="27"/>
  <c r="BB16" i="27" s="1"/>
  <c r="AE16" i="27"/>
  <c r="AS16" i="27" s="1"/>
  <c r="AD16" i="27"/>
  <c r="BF16" i="27" s="1"/>
  <c r="Q16" i="27"/>
  <c r="CV15" i="27"/>
  <c r="CU15" i="27"/>
  <c r="CT15" i="27"/>
  <c r="CS15" i="27"/>
  <c r="CR15" i="27"/>
  <c r="CK15" i="27"/>
  <c r="CJ15" i="27"/>
  <c r="AP15" i="27"/>
  <c r="AO15" i="27"/>
  <c r="AN15" i="27"/>
  <c r="AM15" i="27"/>
  <c r="AL15" i="27"/>
  <c r="AK15" i="27"/>
  <c r="AJ15" i="27"/>
  <c r="AI15" i="27"/>
  <c r="AH15" i="27"/>
  <c r="AG15" i="27"/>
  <c r="AF15" i="27"/>
  <c r="AE15" i="27"/>
  <c r="AD15" i="27"/>
  <c r="BF15" i="27" s="1"/>
  <c r="CV14" i="27"/>
  <c r="CU14" i="27"/>
  <c r="CT14" i="27"/>
  <c r="CS14" i="27"/>
  <c r="CR14" i="27"/>
  <c r="CK14" i="27"/>
  <c r="CJ14" i="27"/>
  <c r="AP14" i="27"/>
  <c r="BD14" i="27" s="1"/>
  <c r="AO14" i="27"/>
  <c r="AN14" i="27"/>
  <c r="AM14" i="27"/>
  <c r="AL14" i="27"/>
  <c r="AK14" i="27"/>
  <c r="AJ14" i="27"/>
  <c r="AI14" i="27"/>
  <c r="AH14" i="27"/>
  <c r="AV14" i="27" s="1"/>
  <c r="AG14" i="27"/>
  <c r="AU14" i="27" s="1"/>
  <c r="AF14" i="27"/>
  <c r="AE14" i="27"/>
  <c r="AD14" i="27"/>
  <c r="AR14" i="27" s="1"/>
  <c r="CV13" i="27"/>
  <c r="CU13" i="27"/>
  <c r="CT13" i="27"/>
  <c r="CS13" i="27"/>
  <c r="CR13" i="27"/>
  <c r="CQ13" i="27"/>
  <c r="CP13" i="27"/>
  <c r="CO13" i="27"/>
  <c r="CN13" i="27"/>
  <c r="CM13" i="27"/>
  <c r="CL13" i="27"/>
  <c r="CK13" i="27"/>
  <c r="CJ13" i="27"/>
  <c r="AP13" i="27"/>
  <c r="AO13" i="27"/>
  <c r="AN13" i="27"/>
  <c r="BB13" i="27" s="1"/>
  <c r="AM13" i="27"/>
  <c r="BA13" i="27" s="1"/>
  <c r="AL13" i="27"/>
  <c r="AZ13" i="27" s="1"/>
  <c r="AK13" i="27"/>
  <c r="AY13" i="27" s="1"/>
  <c r="AJ13" i="27"/>
  <c r="AI13" i="27"/>
  <c r="AH13" i="27"/>
  <c r="AG13" i="27"/>
  <c r="AF13" i="27"/>
  <c r="AE13" i="27"/>
  <c r="AS13" i="27" s="1"/>
  <c r="AD13" i="27"/>
  <c r="CV12" i="27"/>
  <c r="CU12" i="27"/>
  <c r="CT12" i="27"/>
  <c r="CS12" i="27"/>
  <c r="CR12" i="27"/>
  <c r="CQ12" i="27"/>
  <c r="CP12" i="27"/>
  <c r="CO12" i="27"/>
  <c r="CN12" i="27"/>
  <c r="CM12" i="27"/>
  <c r="CL12" i="27"/>
  <c r="CK12" i="27"/>
  <c r="CJ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BG12" i="27" s="1"/>
  <c r="AD12" i="27"/>
  <c r="BF12" i="27" s="1"/>
  <c r="CV11" i="27"/>
  <c r="CU11" i="27"/>
  <c r="CT11" i="27"/>
  <c r="CS11" i="27"/>
  <c r="CR11" i="27"/>
  <c r="CQ11" i="27"/>
  <c r="CP11" i="27"/>
  <c r="CO11" i="27"/>
  <c r="CN11" i="27"/>
  <c r="CM11" i="27"/>
  <c r="CL11" i="27"/>
  <c r="CK11" i="27"/>
  <c r="CJ11" i="27"/>
  <c r="BG11" i="27"/>
  <c r="AP11" i="27"/>
  <c r="AO11" i="27"/>
  <c r="AN11" i="27"/>
  <c r="AM11" i="27"/>
  <c r="AL11" i="27"/>
  <c r="AK11" i="27"/>
  <c r="AJ11" i="27"/>
  <c r="AI11" i="27"/>
  <c r="AH11" i="27"/>
  <c r="AG11" i="27"/>
  <c r="AU11" i="27" s="1"/>
  <c r="AF11" i="27"/>
  <c r="AE11" i="27"/>
  <c r="Q11" i="27" s="1"/>
  <c r="AD11" i="27"/>
  <c r="BF11" i="27" s="1"/>
  <c r="P11" i="27"/>
  <c r="CV10" i="27"/>
  <c r="CU10" i="27"/>
  <c r="CT10" i="27"/>
  <c r="CS10" i="27"/>
  <c r="CR10" i="27"/>
  <c r="CQ10" i="27"/>
  <c r="CP10" i="27"/>
  <c r="CO10" i="27"/>
  <c r="CN10" i="27"/>
  <c r="CM10" i="27"/>
  <c r="CL10" i="27"/>
  <c r="CK10" i="27"/>
  <c r="CJ10" i="27"/>
  <c r="AP10" i="27"/>
  <c r="AO10" i="27"/>
  <c r="AN10" i="27"/>
  <c r="AM10" i="27"/>
  <c r="AL10" i="27"/>
  <c r="AK10" i="27"/>
  <c r="AJ10" i="27"/>
  <c r="AI10" i="27"/>
  <c r="AH10" i="27"/>
  <c r="AG10" i="27"/>
  <c r="AF10" i="27"/>
  <c r="BB10" i="27" s="1"/>
  <c r="AE10" i="27"/>
  <c r="AS10" i="27" s="1"/>
  <c r="AD10" i="27"/>
  <c r="P10" i="27"/>
  <c r="CV9" i="27"/>
  <c r="CU9" i="27"/>
  <c r="CT9" i="27"/>
  <c r="CS9" i="27"/>
  <c r="CR9" i="27"/>
  <c r="CQ9" i="27"/>
  <c r="CP9" i="27"/>
  <c r="CO9" i="27"/>
  <c r="CN9" i="27"/>
  <c r="CM9" i="27"/>
  <c r="CL9" i="27"/>
  <c r="CK9" i="27"/>
  <c r="CJ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Q9" i="27" s="1"/>
  <c r="AD9" i="27"/>
  <c r="BF9" i="27" s="1"/>
  <c r="CV8" i="27"/>
  <c r="CU8" i="27"/>
  <c r="CT8" i="27"/>
  <c r="CS8" i="27"/>
  <c r="CR8" i="27"/>
  <c r="CQ8" i="27"/>
  <c r="CP8" i="27"/>
  <c r="CO8" i="27"/>
  <c r="CN8" i="27"/>
  <c r="CM8" i="27"/>
  <c r="CL8" i="27"/>
  <c r="CK8" i="27"/>
  <c r="CJ8" i="27"/>
  <c r="AP8" i="27"/>
  <c r="AO8" i="27"/>
  <c r="BC8" i="27" s="1"/>
  <c r="AN8" i="27"/>
  <c r="AM8" i="27"/>
  <c r="AL8" i="27"/>
  <c r="AK8" i="27"/>
  <c r="AJ8" i="27"/>
  <c r="AI8" i="27"/>
  <c r="AW8" i="27" s="1"/>
  <c r="AH8" i="27"/>
  <c r="AG8" i="27"/>
  <c r="AF8" i="27"/>
  <c r="AT8" i="27" s="1"/>
  <c r="AE8" i="27"/>
  <c r="BG8" i="27" s="1"/>
  <c r="AD8" i="27"/>
  <c r="BF8" i="27" s="1"/>
  <c r="CV7" i="27"/>
  <c r="CU7" i="27"/>
  <c r="CT7" i="27"/>
  <c r="CS7" i="27"/>
  <c r="CR7" i="27"/>
  <c r="CQ7" i="27"/>
  <c r="CP7" i="27"/>
  <c r="CO7" i="27"/>
  <c r="CN7" i="27"/>
  <c r="CM7" i="27"/>
  <c r="CL7" i="27"/>
  <c r="CK7" i="27"/>
  <c r="CJ7" i="27"/>
  <c r="AP7" i="27"/>
  <c r="AO7" i="27"/>
  <c r="BC7" i="27" s="1"/>
  <c r="AN7" i="27"/>
  <c r="AM7" i="27"/>
  <c r="AL7" i="27"/>
  <c r="AK7" i="27"/>
  <c r="AJ7" i="27"/>
  <c r="AI7" i="27"/>
  <c r="AH7" i="27"/>
  <c r="AG7" i="27"/>
  <c r="AF7" i="27"/>
  <c r="AE7" i="27"/>
  <c r="AD7" i="27"/>
  <c r="BF7" i="27" s="1"/>
  <c r="CV6" i="27"/>
  <c r="CR6" i="27"/>
  <c r="CJ6" i="27"/>
  <c r="CG6" i="27"/>
  <c r="CF6" i="27"/>
  <c r="CS6" i="27" s="1"/>
  <c r="CD6" i="27"/>
  <c r="CC6" i="27"/>
  <c r="CB6" i="27"/>
  <c r="CA6" i="27"/>
  <c r="CN6" i="27" s="1"/>
  <c r="BZ6" i="27"/>
  <c r="BY6" i="27"/>
  <c r="BX6" i="27"/>
  <c r="AP6" i="27"/>
  <c r="AO6" i="27"/>
  <c r="AN6" i="27"/>
  <c r="AM6" i="27"/>
  <c r="AL6" i="27"/>
  <c r="AK6" i="27"/>
  <c r="AJ6" i="27"/>
  <c r="AI6" i="27"/>
  <c r="AH6" i="27"/>
  <c r="AG6" i="27"/>
  <c r="AF6" i="27"/>
  <c r="AT6" i="27" s="1"/>
  <c r="AE6" i="27"/>
  <c r="AS6" i="27" s="1"/>
  <c r="AD6" i="27"/>
  <c r="BF6" i="27" s="1"/>
  <c r="CV5" i="27"/>
  <c r="CR5" i="27"/>
  <c r="CJ5" i="27"/>
  <c r="CG5" i="27"/>
  <c r="CF5" i="27"/>
  <c r="CD5" i="27"/>
  <c r="CC5" i="27"/>
  <c r="CB5" i="27"/>
  <c r="CA5" i="27"/>
  <c r="BZ5" i="27"/>
  <c r="BY5" i="27"/>
  <c r="BX5" i="27"/>
  <c r="CK5" i="27" s="1"/>
  <c r="AP5" i="27"/>
  <c r="BD5" i="27" s="1"/>
  <c r="AO5" i="27"/>
  <c r="BC5" i="27" s="1"/>
  <c r="AN5" i="27"/>
  <c r="AM5" i="27"/>
  <c r="AL5" i="27"/>
  <c r="AK5" i="27"/>
  <c r="AJ5" i="27"/>
  <c r="AI5" i="27"/>
  <c r="AH5" i="27"/>
  <c r="AV5" i="27" s="1"/>
  <c r="AG5" i="27"/>
  <c r="AU5" i="27" s="1"/>
  <c r="AF5" i="27"/>
  <c r="AT5" i="27" s="1"/>
  <c r="AE5" i="27"/>
  <c r="AS5" i="27" s="1"/>
  <c r="AD5" i="27"/>
  <c r="AR5" i="27" s="1"/>
  <c r="Q5" i="27"/>
  <c r="CV4" i="27"/>
  <c r="CR4" i="27"/>
  <c r="CJ4" i="27"/>
  <c r="CH4" i="27"/>
  <c r="CD4" i="27"/>
  <c r="CC4" i="27"/>
  <c r="CB4" i="27"/>
  <c r="CO4" i="27" s="1"/>
  <c r="CA4" i="27"/>
  <c r="BZ4" i="27"/>
  <c r="BY4" i="27"/>
  <c r="BX4" i="27"/>
  <c r="AP4" i="27"/>
  <c r="AO4" i="27"/>
  <c r="AN4" i="27"/>
  <c r="AM4" i="27"/>
  <c r="BA4" i="27" s="1"/>
  <c r="AL4" i="27"/>
  <c r="AZ4" i="27" s="1"/>
  <c r="AK4" i="27"/>
  <c r="AY4" i="27" s="1"/>
  <c r="AJ4" i="27"/>
  <c r="AI4" i="27"/>
  <c r="AH4" i="27"/>
  <c r="AG4" i="27"/>
  <c r="AF4" i="27"/>
  <c r="AE4" i="27"/>
  <c r="BG4" i="27" s="1"/>
  <c r="AD4" i="27"/>
  <c r="BF4" i="27" s="1"/>
  <c r="Q4" i="27"/>
  <c r="DJ3" i="27"/>
  <c r="DJ5" i="27" s="1"/>
  <c r="CV3" i="27"/>
  <c r="CR3" i="27"/>
  <c r="CJ3" i="27"/>
  <c r="CH3" i="27"/>
  <c r="CG3" i="27"/>
  <c r="CD3" i="27"/>
  <c r="CQ3" i="27" s="1"/>
  <c r="CC3" i="27"/>
  <c r="CB3" i="27"/>
  <c r="CA3" i="27"/>
  <c r="BZ3" i="27"/>
  <c r="BY3" i="27"/>
  <c r="BX3" i="27"/>
  <c r="AP3" i="27"/>
  <c r="AO3" i="27"/>
  <c r="AN3" i="27"/>
  <c r="AM3" i="27"/>
  <c r="AL3" i="27"/>
  <c r="AK3" i="27"/>
  <c r="AJ3" i="27"/>
  <c r="AI3" i="27"/>
  <c r="AH3" i="27"/>
  <c r="AG3" i="27"/>
  <c r="AU3" i="27" s="1"/>
  <c r="AF3" i="27"/>
  <c r="AE3" i="27"/>
  <c r="Q3" i="27" s="1"/>
  <c r="AD3" i="27"/>
  <c r="BF3" i="27" s="1"/>
  <c r="DJ2" i="27"/>
  <c r="DI2" i="27"/>
  <c r="DH2" i="27"/>
  <c r="DG2" i="27"/>
  <c r="DE2" i="27"/>
  <c r="CU2" i="27"/>
  <c r="CT2" i="27"/>
  <c r="CS2" i="27"/>
  <c r="CH2" i="27"/>
  <c r="CG2" i="27"/>
  <c r="CF2" i="27"/>
  <c r="BR2" i="27"/>
  <c r="BQ2" i="27"/>
  <c r="BP2" i="27"/>
  <c r="BD2" i="27"/>
  <c r="BC2" i="27"/>
  <c r="BB2" i="27"/>
  <c r="AM2" i="27"/>
  <c r="BO2" i="27" s="1"/>
  <c r="AL2" i="27"/>
  <c r="CQ2" i="27" s="1"/>
  <c r="AK2" i="27"/>
  <c r="DD2" i="27" s="1"/>
  <c r="AF2" i="27" a="1"/>
  <c r="AF2" i="27" s="1"/>
  <c r="AE2" i="27"/>
  <c r="BW2" i="27" s="1"/>
  <c r="AD2" i="27"/>
  <c r="BV2" i="27" s="1"/>
  <c r="AB2" i="27"/>
  <c r="AA2" i="27"/>
  <c r="Z2" i="27"/>
  <c r="CF3" i="26"/>
  <c r="CS3" i="26" s="1"/>
  <c r="CG3" i="26"/>
  <c r="CF4" i="26"/>
  <c r="CG4" i="26"/>
  <c r="CF5" i="26"/>
  <c r="CG5" i="26"/>
  <c r="CT5" i="26" s="1"/>
  <c r="CF6" i="26"/>
  <c r="CG6" i="26"/>
  <c r="AP2" i="26"/>
  <c r="BR2" i="26" s="1"/>
  <c r="CE3" i="26"/>
  <c r="CR3" i="26" s="1"/>
  <c r="CE4" i="26"/>
  <c r="CE5" i="26"/>
  <c r="CE6" i="26"/>
  <c r="AP42" i="26"/>
  <c r="CH6" i="26" s="1"/>
  <c r="AO42" i="26"/>
  <c r="AN42" i="26"/>
  <c r="AM42" i="26"/>
  <c r="AL42" i="26"/>
  <c r="AK42" i="26"/>
  <c r="AJ42" i="26"/>
  <c r="AI42" i="26"/>
  <c r="AH42" i="26"/>
  <c r="AG42" i="26"/>
  <c r="AF42" i="26"/>
  <c r="AE42" i="26"/>
  <c r="AD42" i="26"/>
  <c r="AP41" i="26"/>
  <c r="AO41" i="26"/>
  <c r="AN41" i="26"/>
  <c r="AM41" i="26"/>
  <c r="AL41" i="26"/>
  <c r="AK41" i="26"/>
  <c r="AJ41" i="26"/>
  <c r="AI41" i="26"/>
  <c r="AH41" i="26"/>
  <c r="AG41" i="26"/>
  <c r="AF41" i="26"/>
  <c r="AE41" i="26"/>
  <c r="AD41" i="26"/>
  <c r="AP40" i="26"/>
  <c r="CH4" i="26" s="1"/>
  <c r="AO40" i="26"/>
  <c r="AN40" i="26"/>
  <c r="AM40" i="26"/>
  <c r="AL40" i="26"/>
  <c r="AK40" i="26"/>
  <c r="AJ40" i="26"/>
  <c r="AI40" i="26"/>
  <c r="AH40" i="26"/>
  <c r="AG40" i="26"/>
  <c r="AF40" i="26"/>
  <c r="AE40" i="26"/>
  <c r="AD40" i="26"/>
  <c r="AP39" i="26"/>
  <c r="AO39" i="26"/>
  <c r="AN39" i="26"/>
  <c r="AM39" i="26"/>
  <c r="AL39" i="26"/>
  <c r="AK39" i="26"/>
  <c r="AJ39" i="26"/>
  <c r="AI39" i="26"/>
  <c r="AH39" i="26"/>
  <c r="AG39" i="26"/>
  <c r="AF39" i="26"/>
  <c r="AE39" i="26"/>
  <c r="AD39" i="26"/>
  <c r="X33" i="26"/>
  <c r="W33" i="26"/>
  <c r="V33" i="26"/>
  <c r="U33" i="26"/>
  <c r="T33" i="26"/>
  <c r="S33" i="26"/>
  <c r="R33" i="26"/>
  <c r="P33" i="26"/>
  <c r="BB22" i="26"/>
  <c r="AP22" i="26"/>
  <c r="AO22" i="26"/>
  <c r="AN22" i="26"/>
  <c r="AM22" i="26"/>
  <c r="BA22" i="26" s="1"/>
  <c r="AL22" i="26"/>
  <c r="AZ22" i="26" s="1"/>
  <c r="AK22" i="26"/>
  <c r="AJ22" i="26"/>
  <c r="AI22" i="26"/>
  <c r="AH22" i="26"/>
  <c r="AG22" i="26"/>
  <c r="AF22" i="26"/>
  <c r="AW22" i="26" s="1"/>
  <c r="AE22" i="26"/>
  <c r="Q22" i="26" s="1"/>
  <c r="AD22" i="26"/>
  <c r="AR22" i="26" s="1"/>
  <c r="CT21" i="26"/>
  <c r="CS21" i="26"/>
  <c r="CR21" i="26"/>
  <c r="CQ21" i="26"/>
  <c r="CP21" i="26"/>
  <c r="CO21" i="26"/>
  <c r="CN21" i="26"/>
  <c r="CM21" i="26"/>
  <c r="CL21" i="26"/>
  <c r="CK21" i="26"/>
  <c r="CJ21" i="26"/>
  <c r="BG21" i="26"/>
  <c r="BF21" i="26"/>
  <c r="BB21" i="26"/>
  <c r="BA21" i="26"/>
  <c r="AZ21" i="26"/>
  <c r="AY21" i="26"/>
  <c r="AX21" i="26"/>
  <c r="AW21" i="26"/>
  <c r="AV21" i="26"/>
  <c r="AU21" i="26"/>
  <c r="AT21" i="26"/>
  <c r="AS21" i="26"/>
  <c r="AR21" i="26"/>
  <c r="AP21" i="26"/>
  <c r="BD21" i="26" s="1"/>
  <c r="BC21" i="26"/>
  <c r="CT20" i="26"/>
  <c r="CS20" i="26"/>
  <c r="CR20" i="26"/>
  <c r="CQ20" i="26"/>
  <c r="CP20" i="26"/>
  <c r="CO20" i="26"/>
  <c r="CN20" i="26"/>
  <c r="CM20" i="26"/>
  <c r="CL20" i="26"/>
  <c r="CK20" i="26"/>
  <c r="CJ20" i="26"/>
  <c r="BG20" i="26"/>
  <c r="BF20" i="26"/>
  <c r="BA20" i="26"/>
  <c r="AZ20" i="26"/>
  <c r="AY20" i="26"/>
  <c r="AX20" i="26"/>
  <c r="AW20" i="26"/>
  <c r="AV20" i="26"/>
  <c r="AU20" i="26"/>
  <c r="AT20" i="26"/>
  <c r="AS20" i="26"/>
  <c r="AR20" i="26"/>
  <c r="AP20" i="26"/>
  <c r="BD20" i="26" s="1"/>
  <c r="BC20" i="26"/>
  <c r="BB20" i="26"/>
  <c r="CT19" i="26"/>
  <c r="CS19" i="26"/>
  <c r="CR19" i="26"/>
  <c r="CQ19" i="26"/>
  <c r="CP19" i="26"/>
  <c r="CO19" i="26"/>
  <c r="CN19" i="26"/>
  <c r="CM19" i="26"/>
  <c r="CL19" i="26"/>
  <c r="CK19" i="26"/>
  <c r="CJ19" i="26"/>
  <c r="BG19" i="26"/>
  <c r="BF19" i="26"/>
  <c r="BC19" i="26"/>
  <c r="BA19" i="26"/>
  <c r="AZ19" i="26"/>
  <c r="AY19" i="26"/>
  <c r="AX19" i="26"/>
  <c r="AW19" i="26"/>
  <c r="AV19" i="26"/>
  <c r="AU19" i="26"/>
  <c r="AT19" i="26"/>
  <c r="AS19" i="26"/>
  <c r="AR19" i="26"/>
  <c r="AP19" i="26"/>
  <c r="BD19" i="26" s="1"/>
  <c r="BB19" i="26"/>
  <c r="CT18" i="26"/>
  <c r="CS18" i="26"/>
  <c r="CR18" i="26"/>
  <c r="CQ18" i="26"/>
  <c r="CP18" i="26"/>
  <c r="CO18" i="26"/>
  <c r="CN18" i="26"/>
  <c r="CM18" i="26"/>
  <c r="CL18" i="26"/>
  <c r="CK18" i="26"/>
  <c r="CJ18" i="26"/>
  <c r="BG18" i="26"/>
  <c r="BF18" i="26"/>
  <c r="BA18" i="26"/>
  <c r="AZ18" i="26"/>
  <c r="AY18" i="26"/>
  <c r="AX18" i="26"/>
  <c r="AW18" i="26"/>
  <c r="AV18" i="26"/>
  <c r="AU18" i="26"/>
  <c r="AT18" i="26"/>
  <c r="AS18" i="26"/>
  <c r="AR18" i="26"/>
  <c r="AP18" i="26"/>
  <c r="BD18" i="26" s="1"/>
  <c r="BC18" i="26"/>
  <c r="BB18" i="26"/>
  <c r="CT17" i="26"/>
  <c r="CS17" i="26"/>
  <c r="CR17" i="26"/>
  <c r="CQ17" i="26"/>
  <c r="CP17" i="26"/>
  <c r="CO17" i="26"/>
  <c r="CN17" i="26"/>
  <c r="CM17" i="26"/>
  <c r="CL17" i="26"/>
  <c r="CK17" i="26"/>
  <c r="CJ17" i="26"/>
  <c r="AP17" i="26"/>
  <c r="AO17" i="26"/>
  <c r="AN17" i="26"/>
  <c r="AM17" i="26"/>
  <c r="AL17" i="26"/>
  <c r="AK17" i="26"/>
  <c r="AJ17" i="26"/>
  <c r="AI17" i="26"/>
  <c r="AH17" i="26"/>
  <c r="AG17" i="26"/>
  <c r="AU17" i="26" s="1"/>
  <c r="AF17" i="26"/>
  <c r="AT17" i="26" s="1"/>
  <c r="AE17" i="26"/>
  <c r="BG17" i="26" s="1"/>
  <c r="AD17" i="26"/>
  <c r="BF17" i="26" s="1"/>
  <c r="CV16" i="26"/>
  <c r="CU16" i="26"/>
  <c r="CT16" i="26"/>
  <c r="CS16" i="26"/>
  <c r="CR16" i="26"/>
  <c r="CQ16" i="26"/>
  <c r="CP16" i="26"/>
  <c r="CO16" i="26"/>
  <c r="CN16" i="26"/>
  <c r="CM16" i="26"/>
  <c r="CL16" i="26"/>
  <c r="CK16" i="26"/>
  <c r="CJ16" i="26"/>
  <c r="AR16" i="26"/>
  <c r="AP16" i="26"/>
  <c r="BD16" i="26" s="1"/>
  <c r="AO16" i="26"/>
  <c r="AN16" i="26"/>
  <c r="AM16" i="26"/>
  <c r="BA16" i="26" s="1"/>
  <c r="AL16" i="26"/>
  <c r="AK16" i="26"/>
  <c r="AY16" i="26" s="1"/>
  <c r="AJ16" i="26"/>
  <c r="AX16" i="26" s="1"/>
  <c r="AI16" i="26"/>
  <c r="AH16" i="26"/>
  <c r="AV16" i="26" s="1"/>
  <c r="AG16" i="26"/>
  <c r="AF16" i="26"/>
  <c r="AE16" i="26"/>
  <c r="BG16" i="26" s="1"/>
  <c r="AD16" i="26"/>
  <c r="P16" i="26" s="1"/>
  <c r="Q16" i="26"/>
  <c r="CV15" i="26"/>
  <c r="CU15" i="26"/>
  <c r="CT15" i="26"/>
  <c r="CS15" i="26"/>
  <c r="CR15" i="26"/>
  <c r="CK15" i="26"/>
  <c r="CJ15" i="26"/>
  <c r="BF15" i="26"/>
  <c r="AP15" i="26"/>
  <c r="AO15" i="26"/>
  <c r="AN15" i="26"/>
  <c r="AM15" i="26"/>
  <c r="AL15" i="26"/>
  <c r="AK15" i="26"/>
  <c r="AJ15" i="26"/>
  <c r="AI15" i="26"/>
  <c r="AH15" i="26"/>
  <c r="AG15" i="26"/>
  <c r="AF15" i="26"/>
  <c r="AE15" i="26"/>
  <c r="Q15" i="26" s="1"/>
  <c r="AD15" i="26"/>
  <c r="P15" i="26" s="1"/>
  <c r="CV14" i="26"/>
  <c r="CU14" i="26"/>
  <c r="CT14" i="26"/>
  <c r="CS14" i="26"/>
  <c r="CR14" i="26"/>
  <c r="CK14" i="26"/>
  <c r="CJ14" i="26"/>
  <c r="AP14" i="26"/>
  <c r="AO14" i="26"/>
  <c r="AN14" i="26"/>
  <c r="BB14" i="26" s="1"/>
  <c r="AM14" i="26"/>
  <c r="BA14" i="26" s="1"/>
  <c r="AL14" i="26"/>
  <c r="AZ14" i="26" s="1"/>
  <c r="AK14" i="26"/>
  <c r="AJ14" i="26"/>
  <c r="AI14" i="26"/>
  <c r="AH14" i="26"/>
  <c r="AG14" i="26"/>
  <c r="AF14" i="26"/>
  <c r="AT14" i="26" s="1"/>
  <c r="AE14" i="26"/>
  <c r="BG14" i="26" s="1"/>
  <c r="AD14" i="26"/>
  <c r="AR14" i="26" s="1"/>
  <c r="CV13" i="26"/>
  <c r="CU13" i="26"/>
  <c r="CT13" i="26"/>
  <c r="CS13" i="26"/>
  <c r="CR13" i="26"/>
  <c r="CQ13" i="26"/>
  <c r="CP13" i="26"/>
  <c r="CO13" i="26"/>
  <c r="CN13" i="26"/>
  <c r="CM13" i="26"/>
  <c r="CL13" i="26"/>
  <c r="CK13" i="26"/>
  <c r="CJ13" i="26"/>
  <c r="BG13" i="26"/>
  <c r="AP13" i="26"/>
  <c r="AO13" i="26"/>
  <c r="AN13" i="26"/>
  <c r="AM13" i="26"/>
  <c r="AL13" i="26"/>
  <c r="AK13" i="26"/>
  <c r="AJ13" i="26"/>
  <c r="AI13" i="26"/>
  <c r="AH13" i="26"/>
  <c r="AG13" i="26"/>
  <c r="AF13" i="26"/>
  <c r="AE13" i="26"/>
  <c r="AS13" i="26" s="1"/>
  <c r="AD13" i="26"/>
  <c r="BF13" i="26" s="1"/>
  <c r="CV12" i="26"/>
  <c r="CU12" i="26"/>
  <c r="CT12" i="26"/>
  <c r="CS12" i="26"/>
  <c r="CR12" i="26"/>
  <c r="CQ12" i="26"/>
  <c r="CP12" i="26"/>
  <c r="CO12" i="26"/>
  <c r="CN12" i="26"/>
  <c r="CM12" i="26"/>
  <c r="CL12" i="26"/>
  <c r="CK12" i="26"/>
  <c r="CJ12" i="26"/>
  <c r="AP12" i="26"/>
  <c r="BD12" i="26" s="1"/>
  <c r="AO12" i="26"/>
  <c r="AN12" i="26"/>
  <c r="AM12" i="26"/>
  <c r="AL12" i="26"/>
  <c r="AZ12" i="26" s="1"/>
  <c r="AK12" i="26"/>
  <c r="AJ12" i="26"/>
  <c r="AX12" i="26" s="1"/>
  <c r="AI12" i="26"/>
  <c r="AW12" i="26" s="1"/>
  <c r="AH12" i="26"/>
  <c r="AG12" i="26"/>
  <c r="AF12" i="26"/>
  <c r="AE12" i="26"/>
  <c r="AD12" i="26"/>
  <c r="AR12" i="26" s="1"/>
  <c r="CV11" i="26"/>
  <c r="CU11" i="26"/>
  <c r="CT11" i="26"/>
  <c r="CS11" i="26"/>
  <c r="CR11" i="26"/>
  <c r="CQ11" i="26"/>
  <c r="CP11" i="26"/>
  <c r="CO11" i="26"/>
  <c r="CN11" i="26"/>
  <c r="CM11" i="26"/>
  <c r="CL11" i="26"/>
  <c r="CK11" i="26"/>
  <c r="CJ11" i="26"/>
  <c r="AP11" i="26"/>
  <c r="AO11" i="26"/>
  <c r="AN11" i="26"/>
  <c r="AM11" i="26"/>
  <c r="AL11" i="26"/>
  <c r="AK11" i="26"/>
  <c r="AJ11" i="26"/>
  <c r="AI11" i="26"/>
  <c r="AH11" i="26"/>
  <c r="AG11" i="26"/>
  <c r="AF11" i="26"/>
  <c r="BD11" i="26" s="1"/>
  <c r="AE11" i="26"/>
  <c r="BG11" i="26" s="1"/>
  <c r="AD11" i="26"/>
  <c r="AR11" i="26" s="1"/>
  <c r="CV10" i="26"/>
  <c r="CU10" i="26"/>
  <c r="CT10" i="26"/>
  <c r="CS10" i="26"/>
  <c r="CR10" i="26"/>
  <c r="CQ10" i="26"/>
  <c r="CP10" i="26"/>
  <c r="CO10" i="26"/>
  <c r="CN10" i="26"/>
  <c r="CM10" i="26"/>
  <c r="CL10" i="26"/>
  <c r="CK10" i="26"/>
  <c r="CJ10" i="26"/>
  <c r="BF10" i="26"/>
  <c r="AP10" i="26"/>
  <c r="AO10" i="26"/>
  <c r="AN10" i="26"/>
  <c r="AM10" i="26"/>
  <c r="AL10" i="26"/>
  <c r="AK10" i="26"/>
  <c r="AJ10" i="26"/>
  <c r="AI10" i="26"/>
  <c r="AH10" i="26"/>
  <c r="AG10" i="26"/>
  <c r="AF10" i="26"/>
  <c r="AE10" i="26"/>
  <c r="AS10" i="26" s="1"/>
  <c r="AD10" i="26"/>
  <c r="AR10" i="26" s="1"/>
  <c r="P10" i="26"/>
  <c r="CV9" i="26"/>
  <c r="CU9" i="26"/>
  <c r="CT9" i="26"/>
  <c r="CS9" i="26"/>
  <c r="CR9" i="26"/>
  <c r="CQ9" i="26"/>
  <c r="CP9" i="26"/>
  <c r="CO9" i="26"/>
  <c r="CN9" i="26"/>
  <c r="CM9" i="26"/>
  <c r="CL9" i="26"/>
  <c r="CK9" i="26"/>
  <c r="CJ9" i="26"/>
  <c r="AP9" i="26"/>
  <c r="AO9" i="26"/>
  <c r="AN9" i="26"/>
  <c r="AM9" i="26"/>
  <c r="BA9" i="26" s="1"/>
  <c r="AL9" i="26"/>
  <c r="AK9" i="26"/>
  <c r="AJ9" i="26"/>
  <c r="AI9" i="26"/>
  <c r="AH9" i="26"/>
  <c r="AG9" i="26"/>
  <c r="AF9" i="26"/>
  <c r="AT9" i="26" s="1"/>
  <c r="AE9" i="26"/>
  <c r="BG9" i="26" s="1"/>
  <c r="AD9" i="26"/>
  <c r="BF9" i="26" s="1"/>
  <c r="CV8" i="26"/>
  <c r="CU8" i="26"/>
  <c r="CT8" i="26"/>
  <c r="CS8" i="26"/>
  <c r="CR8" i="26"/>
  <c r="CQ8" i="26"/>
  <c r="CP8" i="26"/>
  <c r="CO8" i="26"/>
  <c r="CN8" i="26"/>
  <c r="CM8" i="26"/>
  <c r="CL8" i="26"/>
  <c r="CK8" i="26"/>
  <c r="CJ8" i="26"/>
  <c r="AT8" i="26"/>
  <c r="AP8" i="26"/>
  <c r="AO8" i="26"/>
  <c r="BC8" i="26" s="1"/>
  <c r="AN8" i="26"/>
  <c r="AM8" i="26"/>
  <c r="AL8" i="26"/>
  <c r="AZ8" i="26" s="1"/>
  <c r="AK8" i="26"/>
  <c r="AY8" i="26" s="1"/>
  <c r="AJ8" i="26"/>
  <c r="AX8" i="26" s="1"/>
  <c r="AI8" i="26"/>
  <c r="AW8" i="26" s="1"/>
  <c r="AH8" i="26"/>
  <c r="AG8" i="26"/>
  <c r="AU8" i="26" s="1"/>
  <c r="AF8" i="26"/>
  <c r="AE8" i="26"/>
  <c r="AD8" i="26"/>
  <c r="Q8" i="26"/>
  <c r="CV7" i="26"/>
  <c r="CU7" i="26"/>
  <c r="CT7" i="26"/>
  <c r="CS7" i="26"/>
  <c r="CR7" i="26"/>
  <c r="CQ7" i="26"/>
  <c r="CP7" i="26"/>
  <c r="CO7" i="26"/>
  <c r="CN7" i="26"/>
  <c r="CM7" i="26"/>
  <c r="CL7" i="26"/>
  <c r="CK7" i="26"/>
  <c r="CJ7" i="26"/>
  <c r="AP7" i="26"/>
  <c r="AO7" i="26"/>
  <c r="AN7" i="26"/>
  <c r="AM7" i="26"/>
  <c r="BA7" i="26" s="1"/>
  <c r="AL7" i="26"/>
  <c r="AZ7" i="26" s="1"/>
  <c r="AK7" i="26"/>
  <c r="AJ7" i="26"/>
  <c r="AI7" i="26"/>
  <c r="AH7" i="26"/>
  <c r="AG7" i="26"/>
  <c r="AF7" i="26"/>
  <c r="AT7" i="26" s="1"/>
  <c r="AE7" i="26"/>
  <c r="AS7" i="26" s="1"/>
  <c r="AD7" i="26"/>
  <c r="BF7" i="26" s="1"/>
  <c r="CV6" i="26"/>
  <c r="CJ6" i="26"/>
  <c r="CD6" i="26"/>
  <c r="CC6" i="26"/>
  <c r="CB6" i="26"/>
  <c r="CA6" i="26"/>
  <c r="BZ6" i="26"/>
  <c r="BY6" i="26"/>
  <c r="BX6" i="26"/>
  <c r="AP6" i="26"/>
  <c r="AO6" i="26"/>
  <c r="AN6" i="26"/>
  <c r="AM6" i="26"/>
  <c r="AL6" i="26"/>
  <c r="AK6" i="26"/>
  <c r="AJ6" i="26"/>
  <c r="AI6" i="26"/>
  <c r="AH6" i="26"/>
  <c r="AG6" i="26"/>
  <c r="AF6" i="26"/>
  <c r="AE6" i="26"/>
  <c r="AS6" i="26" s="1"/>
  <c r="AD6" i="26"/>
  <c r="BF6" i="26" s="1"/>
  <c r="P6" i="26"/>
  <c r="CV5" i="26"/>
  <c r="CJ5" i="26"/>
  <c r="CH5" i="26"/>
  <c r="CD5" i="26"/>
  <c r="CC5" i="26"/>
  <c r="CB5" i="26"/>
  <c r="CA5" i="26"/>
  <c r="BZ5" i="26"/>
  <c r="BY5" i="26"/>
  <c r="BX5" i="26"/>
  <c r="AP5" i="26"/>
  <c r="AO5" i="26"/>
  <c r="AN5" i="26"/>
  <c r="AM5" i="26"/>
  <c r="AL5" i="26"/>
  <c r="AZ5" i="26" s="1"/>
  <c r="AK5" i="26"/>
  <c r="AJ5" i="26"/>
  <c r="AI5" i="26"/>
  <c r="AH5" i="26"/>
  <c r="AG5" i="26"/>
  <c r="AF5" i="26"/>
  <c r="AE5" i="26"/>
  <c r="AS5" i="26" s="1"/>
  <c r="AD5" i="26"/>
  <c r="BF5" i="26" s="1"/>
  <c r="CV4" i="26"/>
  <c r="CJ4" i="26"/>
  <c r="CD4" i="26"/>
  <c r="CQ4" i="26" s="1"/>
  <c r="CC4" i="26"/>
  <c r="CB4" i="26"/>
  <c r="CO4" i="26" s="1"/>
  <c r="CA4" i="26"/>
  <c r="BZ4" i="26"/>
  <c r="CM4" i="26" s="1"/>
  <c r="BY4" i="26"/>
  <c r="CL4" i="26" s="1"/>
  <c r="BX4" i="26"/>
  <c r="CK4" i="26" s="1"/>
  <c r="AP4" i="26"/>
  <c r="AO4" i="26"/>
  <c r="AN4" i="26"/>
  <c r="BB4" i="26" s="1"/>
  <c r="AM4" i="26"/>
  <c r="BA4" i="26" s="1"/>
  <c r="AL4" i="26"/>
  <c r="AZ4" i="26" s="1"/>
  <c r="AK4" i="26"/>
  <c r="AJ4" i="26"/>
  <c r="AI4" i="26"/>
  <c r="AH4" i="26"/>
  <c r="AG4" i="26"/>
  <c r="AF4" i="26"/>
  <c r="AT4" i="26" s="1"/>
  <c r="AE4" i="26"/>
  <c r="AS4" i="26" s="1"/>
  <c r="AD4" i="26"/>
  <c r="BF4" i="26" s="1"/>
  <c r="DJ3" i="26"/>
  <c r="DJ5" i="26" s="1"/>
  <c r="CV3" i="26"/>
  <c r="CJ3" i="26"/>
  <c r="CH3" i="26"/>
  <c r="CD3" i="26"/>
  <c r="CQ3" i="26" s="1"/>
  <c r="CC3" i="26"/>
  <c r="CB3" i="26"/>
  <c r="CA3" i="26"/>
  <c r="BZ3" i="26"/>
  <c r="BY3" i="26"/>
  <c r="BX3" i="26"/>
  <c r="CK3" i="26" s="1"/>
  <c r="BF3" i="26"/>
  <c r="AP3" i="26"/>
  <c r="AO3" i="26"/>
  <c r="AN3" i="26"/>
  <c r="AM3" i="26"/>
  <c r="AL3" i="26"/>
  <c r="AK3" i="26"/>
  <c r="AJ3" i="26"/>
  <c r="AI3" i="26"/>
  <c r="AH3" i="26"/>
  <c r="AG3" i="26"/>
  <c r="AF3" i="26"/>
  <c r="AT3" i="26" s="1"/>
  <c r="AE3" i="26"/>
  <c r="AS3" i="26" s="1"/>
  <c r="AD3" i="26"/>
  <c r="AR3" i="26" s="1"/>
  <c r="P3" i="26"/>
  <c r="CU2" i="26"/>
  <c r="CH2" i="26"/>
  <c r="AF2" i="26" a="1"/>
  <c r="AF2" i="26" s="1"/>
  <c r="AM2" i="26" s="1"/>
  <c r="AE2" i="26"/>
  <c r="BW2" i="26" s="1"/>
  <c r="AD2" i="26"/>
  <c r="BV2" i="26" s="1"/>
  <c r="AB2" i="26"/>
  <c r="BB9" i="26" l="1"/>
  <c r="BA10" i="28"/>
  <c r="AU12" i="28"/>
  <c r="AU5" i="29"/>
  <c r="BC5" i="29"/>
  <c r="CR6" i="29"/>
  <c r="P2" i="30"/>
  <c r="AU3" i="30"/>
  <c r="BC3" i="30"/>
  <c r="CM3" i="30"/>
  <c r="P10" i="31"/>
  <c r="AR10" i="31"/>
  <c r="CT3" i="30"/>
  <c r="DJ2" i="26"/>
  <c r="BB4" i="27"/>
  <c r="AU5" i="28"/>
  <c r="AV5" i="29"/>
  <c r="AU16" i="29"/>
  <c r="BC16" i="29"/>
  <c r="CR5" i="29"/>
  <c r="Q2" i="30"/>
  <c r="CN3" i="30"/>
  <c r="AU8" i="30"/>
  <c r="BC8" i="30"/>
  <c r="AT10" i="30"/>
  <c r="AZ22" i="30"/>
  <c r="CU4" i="30"/>
  <c r="BB3" i="31"/>
  <c r="AU5" i="31"/>
  <c r="BC5" i="31"/>
  <c r="AW8" i="31"/>
  <c r="CS5" i="31"/>
  <c r="BV2" i="32"/>
  <c r="P2" i="32"/>
  <c r="CJ2" i="32"/>
  <c r="AR2" i="32"/>
  <c r="BF2" i="32" s="1"/>
  <c r="BB10" i="32"/>
  <c r="AR9" i="33"/>
  <c r="P9" i="33"/>
  <c r="BF9" i="33"/>
  <c r="BF16" i="31"/>
  <c r="AR16" i="31"/>
  <c r="BA10" i="29"/>
  <c r="CL3" i="30"/>
  <c r="AU13" i="30"/>
  <c r="BC12" i="28"/>
  <c r="CO6" i="26"/>
  <c r="AX6" i="26"/>
  <c r="AR9" i="26"/>
  <c r="AU4" i="27"/>
  <c r="BC4" i="27"/>
  <c r="AU13" i="27"/>
  <c r="AV5" i="28"/>
  <c r="CL6" i="28"/>
  <c r="AW12" i="28"/>
  <c r="AV4" i="29"/>
  <c r="AT10" i="29"/>
  <c r="BB13" i="29"/>
  <c r="AV16" i="29"/>
  <c r="BD16" i="29"/>
  <c r="Y2" i="30"/>
  <c r="BA2" i="30"/>
  <c r="AW3" i="30"/>
  <c r="BA22" i="30"/>
  <c r="CS3" i="30"/>
  <c r="CS6" i="31"/>
  <c r="AR5" i="32"/>
  <c r="P5" i="32"/>
  <c r="AR7" i="33"/>
  <c r="P7" i="33"/>
  <c r="BF7" i="33"/>
  <c r="AR2" i="26"/>
  <c r="BF2" i="26" s="1"/>
  <c r="AX3" i="26"/>
  <c r="BG3" i="26"/>
  <c r="BB6" i="26"/>
  <c r="CP6" i="26"/>
  <c r="AW9" i="26"/>
  <c r="AS2" i="26"/>
  <c r="BG2" i="26" s="1"/>
  <c r="Q3" i="26"/>
  <c r="AX9" i="26"/>
  <c r="AS9" i="26"/>
  <c r="BF11" i="26"/>
  <c r="Q13" i="26"/>
  <c r="AX17" i="26"/>
  <c r="AV4" i="27"/>
  <c r="BD4" i="27"/>
  <c r="CQ4" i="27"/>
  <c r="BA8" i="27"/>
  <c r="AV13" i="27"/>
  <c r="AU22" i="27"/>
  <c r="BC22" i="27"/>
  <c r="AW5" i="28"/>
  <c r="AT5" i="28"/>
  <c r="AU8" i="28"/>
  <c r="BC8" i="28"/>
  <c r="AS10" i="28"/>
  <c r="BB14" i="28"/>
  <c r="BG15" i="28"/>
  <c r="CN6" i="29"/>
  <c r="AW16" i="29"/>
  <c r="AR16" i="29"/>
  <c r="CR3" i="29"/>
  <c r="AS3" i="30"/>
  <c r="CP3" i="30"/>
  <c r="CL4" i="30"/>
  <c r="CL5" i="30"/>
  <c r="AW8" i="30"/>
  <c r="AR8" i="30"/>
  <c r="AY10" i="30"/>
  <c r="BB22" i="30"/>
  <c r="AU4" i="31"/>
  <c r="AW9" i="31"/>
  <c r="AS16" i="31"/>
  <c r="BG5" i="32"/>
  <c r="AS5" i="32"/>
  <c r="CU2" i="33"/>
  <c r="DJ2" i="33"/>
  <c r="CH2" i="33"/>
  <c r="BR2" i="33"/>
  <c r="AR12" i="35"/>
  <c r="P12" i="35"/>
  <c r="BB14" i="35"/>
  <c r="BF12" i="31"/>
  <c r="AR12" i="31"/>
  <c r="DI2" i="26"/>
  <c r="BD2" i="26"/>
  <c r="AZ3" i="26"/>
  <c r="CQ5" i="26"/>
  <c r="DE3" i="26" s="1"/>
  <c r="DG7" i="26" s="1"/>
  <c r="P9" i="26"/>
  <c r="Q17" i="26"/>
  <c r="AY17" i="26"/>
  <c r="AV22" i="26"/>
  <c r="CR5" i="26"/>
  <c r="BN2" i="27"/>
  <c r="BA3" i="27"/>
  <c r="AT4" i="27"/>
  <c r="AY12" i="27"/>
  <c r="AW13" i="27"/>
  <c r="BA4" i="28"/>
  <c r="AX5" i="28"/>
  <c r="AV8" i="28"/>
  <c r="BD8" i="28"/>
  <c r="BG10" i="28"/>
  <c r="BA6" i="29"/>
  <c r="AS8" i="29"/>
  <c r="Q10" i="29"/>
  <c r="AY10" i="29"/>
  <c r="AX12" i="29"/>
  <c r="BF15" i="29"/>
  <c r="AX16" i="29"/>
  <c r="AS16" i="29"/>
  <c r="Q3" i="30"/>
  <c r="AY3" i="30"/>
  <c r="CQ3" i="30"/>
  <c r="CM5" i="30"/>
  <c r="P8" i="30"/>
  <c r="BD9" i="30"/>
  <c r="BD12" i="30"/>
  <c r="AU16" i="30"/>
  <c r="BC16" i="30"/>
  <c r="AX17" i="30"/>
  <c r="AS12" i="31"/>
  <c r="CU6" i="31"/>
  <c r="BD2" i="33"/>
  <c r="BC13" i="30"/>
  <c r="AZ9" i="26"/>
  <c r="P11" i="26"/>
  <c r="BC15" i="26"/>
  <c r="BB15" i="26"/>
  <c r="CR4" i="26"/>
  <c r="CS4" i="26"/>
  <c r="BD3" i="27"/>
  <c r="BB3" i="27"/>
  <c r="P4" i="27"/>
  <c r="AX4" i="27"/>
  <c r="CP5" i="27"/>
  <c r="AY6" i="27"/>
  <c r="AX13" i="27"/>
  <c r="Q5" i="28"/>
  <c r="AY5" i="28"/>
  <c r="AY7" i="28"/>
  <c r="AW8" i="28"/>
  <c r="CN5" i="29"/>
  <c r="AZ10" i="29"/>
  <c r="Q12" i="29"/>
  <c r="AY12" i="29"/>
  <c r="AS13" i="29"/>
  <c r="AV14" i="29"/>
  <c r="Q16" i="29"/>
  <c r="AY16" i="29"/>
  <c r="AZ4" i="30"/>
  <c r="AX6" i="30"/>
  <c r="CQ6" i="30"/>
  <c r="Q8" i="30"/>
  <c r="AY8" i="30"/>
  <c r="AV16" i="30"/>
  <c r="Q17" i="30"/>
  <c r="AY4" i="31"/>
  <c r="BF10" i="31"/>
  <c r="P12" i="31"/>
  <c r="BC13" i="31"/>
  <c r="BA14" i="31"/>
  <c r="Q16" i="31"/>
  <c r="BB22" i="31"/>
  <c r="BA16" i="32"/>
  <c r="CU6" i="33"/>
  <c r="CK6" i="33"/>
  <c r="AS14" i="33"/>
  <c r="Q14" i="33"/>
  <c r="BF9" i="35"/>
  <c r="P9" i="35"/>
  <c r="AR9" i="35"/>
  <c r="CP4" i="31"/>
  <c r="CL6" i="31"/>
  <c r="AX8" i="31"/>
  <c r="AX11" i="31"/>
  <c r="BB12" i="31"/>
  <c r="AV14" i="31"/>
  <c r="AZ15" i="31"/>
  <c r="BD22" i="31"/>
  <c r="CQ4" i="32"/>
  <c r="AX6" i="32"/>
  <c r="AU7" i="32"/>
  <c r="BA8" i="32"/>
  <c r="AU10" i="32"/>
  <c r="BC10" i="32"/>
  <c r="AZ15" i="32"/>
  <c r="AR3" i="33"/>
  <c r="AW10" i="33"/>
  <c r="BB11" i="33"/>
  <c r="AU14" i="33"/>
  <c r="BC14" i="33"/>
  <c r="Q17" i="33"/>
  <c r="AX22" i="33"/>
  <c r="P3" i="35"/>
  <c r="CM3" i="35"/>
  <c r="CU3" i="35"/>
  <c r="CN5" i="35"/>
  <c r="AZ7" i="35"/>
  <c r="AW8" i="35"/>
  <c r="BA9" i="35"/>
  <c r="AX13" i="35"/>
  <c r="AW15" i="35"/>
  <c r="BA22" i="35"/>
  <c r="BR2" i="36"/>
  <c r="CR3" i="36"/>
  <c r="AR12" i="36"/>
  <c r="AU15" i="36"/>
  <c r="BC15" i="36"/>
  <c r="BG9" i="37"/>
  <c r="BG12" i="37"/>
  <c r="BA13" i="37"/>
  <c r="BD16" i="37"/>
  <c r="BA8" i="38"/>
  <c r="AX12" i="38"/>
  <c r="BC13" i="38"/>
  <c r="BA16" i="38"/>
  <c r="AX22" i="38"/>
  <c r="BA3" i="39"/>
  <c r="AR12" i="39"/>
  <c r="AY17" i="39"/>
  <c r="AU15" i="42"/>
  <c r="CQ5" i="42"/>
  <c r="BF5" i="42"/>
  <c r="AX5" i="42"/>
  <c r="CM3" i="42"/>
  <c r="CP5" i="32"/>
  <c r="AY9" i="32"/>
  <c r="AV10" i="32"/>
  <c r="AY12" i="32"/>
  <c r="AY5" i="33"/>
  <c r="CN3" i="35"/>
  <c r="AR6" i="35"/>
  <c r="AY13" i="35"/>
  <c r="CN4" i="36"/>
  <c r="BF16" i="36"/>
  <c r="AW16" i="37"/>
  <c r="AW5" i="39"/>
  <c r="AW22" i="39"/>
  <c r="BD11" i="42"/>
  <c r="AV11" i="42"/>
  <c r="P10" i="42"/>
  <c r="AR9" i="42"/>
  <c r="AW9" i="42"/>
  <c r="AU8" i="42"/>
  <c r="CK6" i="42"/>
  <c r="CL6" i="42"/>
  <c r="AW5" i="42"/>
  <c r="AW4" i="42"/>
  <c r="BD3" i="42"/>
  <c r="AV3" i="42"/>
  <c r="CN6" i="31"/>
  <c r="AZ11" i="31"/>
  <c r="AX22" i="31"/>
  <c r="CT6" i="31"/>
  <c r="AR3" i="32"/>
  <c r="CQ3" i="32"/>
  <c r="AY4" i="32"/>
  <c r="CQ5" i="32"/>
  <c r="AZ6" i="32"/>
  <c r="BF13" i="32"/>
  <c r="BD17" i="32"/>
  <c r="Q2" i="33"/>
  <c r="CL3" i="33"/>
  <c r="CT3" i="33"/>
  <c r="AX4" i="33"/>
  <c r="AZ5" i="33"/>
  <c r="CO6" i="33"/>
  <c r="AZ13" i="35"/>
  <c r="AY15" i="35"/>
  <c r="AY17" i="35"/>
  <c r="AU22" i="35"/>
  <c r="BC22" i="35"/>
  <c r="Q2" i="36"/>
  <c r="DI2" i="36"/>
  <c r="CL3" i="36"/>
  <c r="CT3" i="36"/>
  <c r="AW6" i="36"/>
  <c r="P12" i="36"/>
  <c r="AU14" i="36"/>
  <c r="AW15" i="36"/>
  <c r="AS15" i="36"/>
  <c r="AU3" i="37"/>
  <c r="AU5" i="37"/>
  <c r="BC5" i="37"/>
  <c r="AS7" i="37"/>
  <c r="BD17" i="37"/>
  <c r="AU8" i="38"/>
  <c r="P9" i="38"/>
  <c r="AV10" i="38"/>
  <c r="AU16" i="38"/>
  <c r="BC16" i="38"/>
  <c r="AX5" i="39"/>
  <c r="CO6" i="39"/>
  <c r="AV11" i="39"/>
  <c r="P12" i="39"/>
  <c r="AY12" i="39"/>
  <c r="BF7" i="42"/>
  <c r="AV5" i="42"/>
  <c r="AZ4" i="31"/>
  <c r="BA6" i="31"/>
  <c r="CO6" i="31"/>
  <c r="AU7" i="31"/>
  <c r="AU15" i="31"/>
  <c r="AY22" i="31"/>
  <c r="CR3" i="32"/>
  <c r="CR5" i="32"/>
  <c r="BA6" i="32"/>
  <c r="BD8" i="32"/>
  <c r="BA9" i="32"/>
  <c r="BA12" i="32"/>
  <c r="BB22" i="32"/>
  <c r="CP6" i="33"/>
  <c r="AZ10" i="33"/>
  <c r="AU12" i="33"/>
  <c r="BC12" i="33"/>
  <c r="AX14" i="33"/>
  <c r="BA22" i="33"/>
  <c r="CP3" i="35"/>
  <c r="CQ5" i="35"/>
  <c r="P6" i="35"/>
  <c r="AV9" i="35"/>
  <c r="BD9" i="35"/>
  <c r="AV12" i="35"/>
  <c r="BD12" i="35"/>
  <c r="BA13" i="35"/>
  <c r="AZ15" i="35"/>
  <c r="AZ17" i="35"/>
  <c r="AZ3" i="36"/>
  <c r="CM3" i="36"/>
  <c r="Q10" i="36"/>
  <c r="AY10" i="36"/>
  <c r="AR11" i="36"/>
  <c r="P16" i="36"/>
  <c r="AV3" i="37"/>
  <c r="BD3" i="37"/>
  <c r="CQ5" i="37"/>
  <c r="AV10" i="37"/>
  <c r="BD10" i="37"/>
  <c r="CO4" i="38"/>
  <c r="CL4" i="38"/>
  <c r="CM5" i="39"/>
  <c r="CU5" i="39"/>
  <c r="AR16" i="39"/>
  <c r="AR22" i="42"/>
  <c r="AW22" i="42"/>
  <c r="AY15" i="42"/>
  <c r="AY14" i="42"/>
  <c r="AU13" i="42"/>
  <c r="AW10" i="42"/>
  <c r="BD7" i="42"/>
  <c r="AV7" i="42"/>
  <c r="BC5" i="42"/>
  <c r="AU5" i="42"/>
  <c r="CR3" i="42"/>
  <c r="BG3" i="42"/>
  <c r="AY3" i="32"/>
  <c r="AY10" i="32"/>
  <c r="AY16" i="32"/>
  <c r="AW13" i="33"/>
  <c r="AW22" i="33"/>
  <c r="CQ3" i="35"/>
  <c r="AZ10" i="36"/>
  <c r="Q15" i="36"/>
  <c r="AY15" i="36"/>
  <c r="BF22" i="36"/>
  <c r="AW3" i="37"/>
  <c r="Q7" i="37"/>
  <c r="AZ16" i="37"/>
  <c r="BD4" i="38"/>
  <c r="AY7" i="38"/>
  <c r="AT16" i="38"/>
  <c r="AW22" i="38"/>
  <c r="CG2" i="39"/>
  <c r="AW3" i="39"/>
  <c r="CN5" i="39"/>
  <c r="CQ6" i="39"/>
  <c r="AW13" i="39"/>
  <c r="AU17" i="39"/>
  <c r="AX17" i="42"/>
  <c r="AT15" i="42"/>
  <c r="BF6" i="42"/>
  <c r="BA22" i="31"/>
  <c r="CT5" i="31"/>
  <c r="DH3" i="31" s="1"/>
  <c r="AZ3" i="32"/>
  <c r="BC6" i="32"/>
  <c r="AZ10" i="32"/>
  <c r="AU5" i="33"/>
  <c r="BC5" i="33"/>
  <c r="AU13" i="33"/>
  <c r="BC13" i="33"/>
  <c r="AZ14" i="33"/>
  <c r="BG7" i="35"/>
  <c r="AX9" i="35"/>
  <c r="AU13" i="35"/>
  <c r="BC13" i="35"/>
  <c r="AZ14" i="35"/>
  <c r="AX22" i="35"/>
  <c r="P9" i="36"/>
  <c r="BF9" i="36"/>
  <c r="AX12" i="36"/>
  <c r="BA16" i="36"/>
  <c r="AX3" i="37"/>
  <c r="BA16" i="37"/>
  <c r="AS22" i="37"/>
  <c r="AX3" i="38"/>
  <c r="CQ4" i="38"/>
  <c r="Q5" i="38"/>
  <c r="AY5" i="38"/>
  <c r="CP6" i="38"/>
  <c r="AZ7" i="38"/>
  <c r="AX16" i="38"/>
  <c r="AU22" i="38"/>
  <c r="CR2" i="39"/>
  <c r="AW6" i="39"/>
  <c r="BG6" i="39"/>
  <c r="CR6" i="39"/>
  <c r="AY11" i="39"/>
  <c r="Q16" i="39"/>
  <c r="AY16" i="39"/>
  <c r="BC22" i="42"/>
  <c r="AU22" i="42"/>
  <c r="BF16" i="42"/>
  <c r="AW16" i="42"/>
  <c r="AR15" i="42"/>
  <c r="AW15" i="42"/>
  <c r="AR14" i="42"/>
  <c r="BD12" i="42"/>
  <c r="AV12" i="42"/>
  <c r="BA14" i="35"/>
  <c r="BA6" i="36"/>
  <c r="BA15" i="36"/>
  <c r="BA7" i="38"/>
  <c r="BA13" i="38"/>
  <c r="P3" i="39"/>
  <c r="BD14" i="42"/>
  <c r="AV14" i="42"/>
  <c r="AX10" i="42"/>
  <c r="AZ9" i="42"/>
  <c r="BA7" i="42"/>
  <c r="CO6" i="42"/>
  <c r="AZ5" i="42"/>
  <c r="AZ4" i="42"/>
  <c r="P3" i="42"/>
  <c r="AW22" i="29"/>
  <c r="AT22" i="29"/>
  <c r="BB16" i="33"/>
  <c r="AS17" i="42"/>
  <c r="Q17" i="42"/>
  <c r="BG17" i="42"/>
  <c r="CT3" i="27"/>
  <c r="BC22" i="29"/>
  <c r="AS14" i="30"/>
  <c r="BG14" i="30"/>
  <c r="CL5" i="27"/>
  <c r="BF4" i="28"/>
  <c r="AU22" i="28"/>
  <c r="CM3" i="27"/>
  <c r="CM5" i="27"/>
  <c r="AV14" i="28"/>
  <c r="BD22" i="28"/>
  <c r="BC13" i="29"/>
  <c r="AV22" i="29"/>
  <c r="BD12" i="31"/>
  <c r="AS8" i="33"/>
  <c r="Q8" i="33"/>
  <c r="CK5" i="36"/>
  <c r="CN5" i="36"/>
  <c r="CL3" i="26"/>
  <c r="CP4" i="26"/>
  <c r="CM5" i="26"/>
  <c r="Q9" i="26"/>
  <c r="AY9" i="26"/>
  <c r="P12" i="26"/>
  <c r="AU14" i="26"/>
  <c r="AR15" i="26"/>
  <c r="AZ17" i="26"/>
  <c r="AU22" i="26"/>
  <c r="BC22" i="26"/>
  <c r="CN3" i="27"/>
  <c r="CK3" i="27"/>
  <c r="AV6" i="27"/>
  <c r="AZ11" i="27"/>
  <c r="AU12" i="27"/>
  <c r="BC12" i="27"/>
  <c r="BC14" i="27"/>
  <c r="AT14" i="27"/>
  <c r="Q22" i="27"/>
  <c r="AS22" i="27"/>
  <c r="CM3" i="28"/>
  <c r="P6" i="28"/>
  <c r="CS6" i="28"/>
  <c r="BF11" i="28"/>
  <c r="AW14" i="28"/>
  <c r="AW22" i="28"/>
  <c r="CM4" i="29"/>
  <c r="CQ4" i="29"/>
  <c r="CM6" i="29"/>
  <c r="BF8" i="29"/>
  <c r="AR8" i="29"/>
  <c r="AV13" i="29"/>
  <c r="BD13" i="29"/>
  <c r="BA22" i="29"/>
  <c r="AU4" i="30"/>
  <c r="BC4" i="30"/>
  <c r="BC7" i="30"/>
  <c r="AU22" i="30"/>
  <c r="BC22" i="30"/>
  <c r="BD6" i="31"/>
  <c r="AZ9" i="31"/>
  <c r="BA11" i="31"/>
  <c r="AW12" i="31"/>
  <c r="AS13" i="32"/>
  <c r="BG13" i="32"/>
  <c r="P16" i="32"/>
  <c r="AR16" i="32"/>
  <c r="AW17" i="32"/>
  <c r="AW16" i="33"/>
  <c r="AS16" i="38"/>
  <c r="Q16" i="38"/>
  <c r="AU22" i="29"/>
  <c r="AU12" i="31"/>
  <c r="AU17" i="32"/>
  <c r="BG4" i="28"/>
  <c r="AS4" i="28"/>
  <c r="BD14" i="28"/>
  <c r="AV22" i="28"/>
  <c r="CL4" i="29"/>
  <c r="AU13" i="29"/>
  <c r="BB3" i="26"/>
  <c r="CM3" i="26"/>
  <c r="CO3" i="26"/>
  <c r="CQ6" i="26"/>
  <c r="AY10" i="26"/>
  <c r="BF16" i="26"/>
  <c r="BA17" i="26"/>
  <c r="CT6" i="26"/>
  <c r="AT3" i="27"/>
  <c r="CO3" i="27"/>
  <c r="CO5" i="27"/>
  <c r="CQ6" i="27"/>
  <c r="BA7" i="27"/>
  <c r="BA9" i="27"/>
  <c r="AX10" i="27"/>
  <c r="BB22" i="27"/>
  <c r="BF3" i="28"/>
  <c r="AR3" i="28"/>
  <c r="CN3" i="28"/>
  <c r="BF4" i="29"/>
  <c r="AR4" i="29"/>
  <c r="CN4" i="29"/>
  <c r="AS11" i="29"/>
  <c r="AW13" i="29"/>
  <c r="CR4" i="29"/>
  <c r="AV4" i="30"/>
  <c r="BD4" i="30"/>
  <c r="BG15" i="30"/>
  <c r="AS15" i="30"/>
  <c r="AV22" i="30"/>
  <c r="BD22" i="30"/>
  <c r="CR3" i="31"/>
  <c r="DF3" i="31" s="1"/>
  <c r="BG9" i="31"/>
  <c r="Q9" i="31"/>
  <c r="BB11" i="31"/>
  <c r="CU3" i="31"/>
  <c r="AV5" i="32"/>
  <c r="BD5" i="32"/>
  <c r="CS4" i="33"/>
  <c r="AX9" i="33"/>
  <c r="AX11" i="28"/>
  <c r="AV11" i="28"/>
  <c r="BA14" i="28"/>
  <c r="AT14" i="28"/>
  <c r="CU5" i="27"/>
  <c r="CT3" i="28"/>
  <c r="CQ3" i="28"/>
  <c r="Q4" i="30"/>
  <c r="BG4" i="30"/>
  <c r="BA3" i="31"/>
  <c r="AT3" i="31"/>
  <c r="BD22" i="26"/>
  <c r="AT4" i="30"/>
  <c r="AY4" i="30"/>
  <c r="AX4" i="30"/>
  <c r="AV12" i="31"/>
  <c r="AV17" i="32"/>
  <c r="P15" i="33"/>
  <c r="BF15" i="33"/>
  <c r="AR15" i="33"/>
  <c r="CO5" i="26"/>
  <c r="CS6" i="26"/>
  <c r="AX3" i="27"/>
  <c r="CP3" i="27"/>
  <c r="AX6" i="27"/>
  <c r="BG6" i="27"/>
  <c r="AW7" i="27"/>
  <c r="AW9" i="27"/>
  <c r="AW12" i="27"/>
  <c r="AR12" i="27"/>
  <c r="AY11" i="28"/>
  <c r="AY22" i="29"/>
  <c r="BB9" i="31"/>
  <c r="CT3" i="31"/>
  <c r="AR4" i="32"/>
  <c r="BF4" i="32"/>
  <c r="AR11" i="32"/>
  <c r="P11" i="32"/>
  <c r="BC13" i="32"/>
  <c r="BG9" i="28"/>
  <c r="AS9" i="28"/>
  <c r="BG3" i="31"/>
  <c r="AS3" i="31"/>
  <c r="AX22" i="32"/>
  <c r="AT22" i="32"/>
  <c r="CL6" i="29"/>
  <c r="AU22" i="32"/>
  <c r="AS14" i="26"/>
  <c r="AX4" i="26"/>
  <c r="CP5" i="26"/>
  <c r="AZ6" i="26"/>
  <c r="AX7" i="26"/>
  <c r="AV12" i="26"/>
  <c r="AR13" i="26"/>
  <c r="AX22" i="26"/>
  <c r="AT22" i="26"/>
  <c r="AY3" i="27"/>
  <c r="CM6" i="27"/>
  <c r="AR11" i="27"/>
  <c r="P12" i="27"/>
  <c r="AX12" i="27"/>
  <c r="AS12" i="27"/>
  <c r="AR17" i="27"/>
  <c r="BD22" i="27"/>
  <c r="CU5" i="28"/>
  <c r="CK5" i="28"/>
  <c r="AU15" i="28"/>
  <c r="BD17" i="28"/>
  <c r="BB6" i="29"/>
  <c r="AR9" i="29"/>
  <c r="P9" i="29"/>
  <c r="Q11" i="29"/>
  <c r="AZ22" i="29"/>
  <c r="AY14" i="30"/>
  <c r="CS4" i="30"/>
  <c r="Q3" i="31"/>
  <c r="AY3" i="31"/>
  <c r="AU9" i="31"/>
  <c r="BC9" i="31"/>
  <c r="BD14" i="31"/>
  <c r="BB14" i="31"/>
  <c r="BF17" i="31"/>
  <c r="AR17" i="31"/>
  <c r="CS3" i="31"/>
  <c r="BG4" i="32"/>
  <c r="AS4" i="32"/>
  <c r="AR9" i="32"/>
  <c r="P9" i="32"/>
  <c r="BF9" i="32"/>
  <c r="BG11" i="32"/>
  <c r="AS11" i="32"/>
  <c r="Q11" i="30"/>
  <c r="BG11" i="30"/>
  <c r="AS11" i="30"/>
  <c r="AU14" i="28"/>
  <c r="P22" i="27"/>
  <c r="AR22" i="27"/>
  <c r="CK4" i="29"/>
  <c r="AS9" i="30"/>
  <c r="BG9" i="30"/>
  <c r="AU11" i="30"/>
  <c r="AU6" i="31"/>
  <c r="AY6" i="26"/>
  <c r="AW7" i="26"/>
  <c r="AR7" i="26"/>
  <c r="BB17" i="26"/>
  <c r="AS22" i="26"/>
  <c r="AX5" i="26"/>
  <c r="BB5" i="26"/>
  <c r="CM6" i="26"/>
  <c r="P7" i="26"/>
  <c r="AU7" i="26"/>
  <c r="P14" i="26"/>
  <c r="AX14" i="26"/>
  <c r="AZ15" i="26"/>
  <c r="BC17" i="26"/>
  <c r="AV3" i="27"/>
  <c r="Q8" i="27"/>
  <c r="Q7" i="26"/>
  <c r="AY7" i="26"/>
  <c r="AW10" i="26"/>
  <c r="P13" i="26"/>
  <c r="Q14" i="26"/>
  <c r="AY14" i="26"/>
  <c r="BA15" i="26"/>
  <c r="P22" i="26"/>
  <c r="AY22" i="26"/>
  <c r="CR6" i="26"/>
  <c r="AZ3" i="27"/>
  <c r="AW4" i="27"/>
  <c r="AR4" i="27"/>
  <c r="CN4" i="27"/>
  <c r="AW5" i="27"/>
  <c r="AZ6" i="27"/>
  <c r="AS11" i="27"/>
  <c r="Q12" i="27"/>
  <c r="BD13" i="27"/>
  <c r="AT13" i="27"/>
  <c r="BA15" i="27"/>
  <c r="P17" i="27"/>
  <c r="P4" i="28"/>
  <c r="AX7" i="28"/>
  <c r="BA22" i="28"/>
  <c r="CK3" i="29"/>
  <c r="CY3" i="29" s="1"/>
  <c r="DA7" i="29" s="1"/>
  <c r="CS3" i="29"/>
  <c r="CU3" i="29"/>
  <c r="BB5" i="29"/>
  <c r="AU6" i="29"/>
  <c r="BG9" i="29"/>
  <c r="Q9" i="29"/>
  <c r="AS9" i="29"/>
  <c r="BF11" i="29"/>
  <c r="AR11" i="29"/>
  <c r="BB12" i="29"/>
  <c r="AR17" i="29"/>
  <c r="Q22" i="29"/>
  <c r="AS22" i="29"/>
  <c r="CM4" i="30"/>
  <c r="AZ14" i="30"/>
  <c r="AZ3" i="31"/>
  <c r="AU14" i="31"/>
  <c r="BC14" i="31"/>
  <c r="CT3" i="32"/>
  <c r="BB4" i="32"/>
  <c r="BB11" i="32"/>
  <c r="AZ22" i="32"/>
  <c r="CN4" i="33"/>
  <c r="AW14" i="27"/>
  <c r="AW15" i="27"/>
  <c r="CO3" i="28"/>
  <c r="CS4" i="28"/>
  <c r="CM6" i="28"/>
  <c r="AU9" i="28"/>
  <c r="AU11" i="28"/>
  <c r="P14" i="28"/>
  <c r="AX14" i="28"/>
  <c r="AX15" i="28"/>
  <c r="P22" i="28"/>
  <c r="AX22" i="28"/>
  <c r="CL3" i="29"/>
  <c r="CO4" i="29"/>
  <c r="BC6" i="29"/>
  <c r="CO6" i="29"/>
  <c r="BB11" i="29"/>
  <c r="AX13" i="29"/>
  <c r="BB14" i="29"/>
  <c r="AW4" i="30"/>
  <c r="CO4" i="30"/>
  <c r="AW11" i="30"/>
  <c r="AW22" i="30"/>
  <c r="AU3" i="31"/>
  <c r="BC3" i="31"/>
  <c r="CL4" i="31"/>
  <c r="AV5" i="31"/>
  <c r="BD5" i="31"/>
  <c r="AV6" i="31"/>
  <c r="AU11" i="31"/>
  <c r="BC11" i="31"/>
  <c r="AX12" i="31"/>
  <c r="AW14" i="31"/>
  <c r="BB17" i="31"/>
  <c r="CR6" i="31"/>
  <c r="CS4" i="31"/>
  <c r="BC4" i="32"/>
  <c r="AX5" i="32"/>
  <c r="P6" i="32"/>
  <c r="P10" i="32"/>
  <c r="AU11" i="32"/>
  <c r="BC11" i="32"/>
  <c r="AX17" i="32"/>
  <c r="AV22" i="32"/>
  <c r="BD22" i="32"/>
  <c r="CS6" i="33"/>
  <c r="BA10" i="33"/>
  <c r="BB17" i="33"/>
  <c r="Q22" i="33"/>
  <c r="AS22" i="33"/>
  <c r="CM5" i="36"/>
  <c r="AX14" i="27"/>
  <c r="AW22" i="27"/>
  <c r="AU4" i="28"/>
  <c r="BC4" i="28"/>
  <c r="CM5" i="28"/>
  <c r="AZ6" i="28"/>
  <c r="AV9" i="28"/>
  <c r="BD9" i="28"/>
  <c r="AY12" i="28"/>
  <c r="Q14" i="28"/>
  <c r="AY14" i="28"/>
  <c r="AZ16" i="28"/>
  <c r="CP6" i="29"/>
  <c r="AZ7" i="29"/>
  <c r="AU11" i="29"/>
  <c r="BC11" i="29"/>
  <c r="Q13" i="29"/>
  <c r="AY13" i="29"/>
  <c r="AZ16" i="29"/>
  <c r="BB17" i="29"/>
  <c r="CP4" i="30"/>
  <c r="AV5" i="30"/>
  <c r="AX22" i="30"/>
  <c r="AV3" i="31"/>
  <c r="BD3" i="31"/>
  <c r="CM4" i="31"/>
  <c r="CQ5" i="31"/>
  <c r="CR5" i="31"/>
  <c r="AY12" i="31"/>
  <c r="AW22" i="31"/>
  <c r="CU4" i="31"/>
  <c r="AX3" i="32"/>
  <c r="BB3" i="32"/>
  <c r="AV11" i="32"/>
  <c r="AW13" i="32"/>
  <c r="AU16" i="32"/>
  <c r="BC16" i="32"/>
  <c r="BB4" i="33"/>
  <c r="BF5" i="36"/>
  <c r="P5" i="36"/>
  <c r="AR5" i="36"/>
  <c r="AV11" i="38"/>
  <c r="AT11" i="38"/>
  <c r="AU11" i="38"/>
  <c r="BB11" i="38"/>
  <c r="AY14" i="27"/>
  <c r="AX22" i="27"/>
  <c r="CM4" i="28"/>
  <c r="BC5" i="28"/>
  <c r="CN5" i="28"/>
  <c r="CO6" i="28"/>
  <c r="AZ14" i="28"/>
  <c r="AZ22" i="28"/>
  <c r="BF22" i="28"/>
  <c r="AZ5" i="29"/>
  <c r="CL5" i="29"/>
  <c r="CQ6" i="29"/>
  <c r="BA7" i="29"/>
  <c r="AV8" i="29"/>
  <c r="BD8" i="29"/>
  <c r="BB10" i="29"/>
  <c r="AV11" i="29"/>
  <c r="BD11" i="29"/>
  <c r="BA16" i="29"/>
  <c r="AU17" i="29"/>
  <c r="BC17" i="29"/>
  <c r="AU6" i="30"/>
  <c r="BA8" i="30"/>
  <c r="AX9" i="30"/>
  <c r="AU10" i="30"/>
  <c r="AY11" i="30"/>
  <c r="P15" i="30"/>
  <c r="BA16" i="30"/>
  <c r="BC4" i="31"/>
  <c r="CR4" i="31"/>
  <c r="AX9" i="31"/>
  <c r="AZ12" i="31"/>
  <c r="BA13" i="31"/>
  <c r="BB16" i="31"/>
  <c r="CT4" i="31"/>
  <c r="CO3" i="32"/>
  <c r="AW4" i="32"/>
  <c r="CS5" i="32"/>
  <c r="AW8" i="32"/>
  <c r="AW11" i="32"/>
  <c r="AX13" i="32"/>
  <c r="AV16" i="32"/>
  <c r="BD16" i="32"/>
  <c r="AU4" i="33"/>
  <c r="BC4" i="33"/>
  <c r="AR6" i="33"/>
  <c r="P6" i="33"/>
  <c r="BB7" i="33"/>
  <c r="BF16" i="33"/>
  <c r="P16" i="33"/>
  <c r="AZ16" i="33"/>
  <c r="BC14" i="37"/>
  <c r="AT14" i="37"/>
  <c r="AU14" i="37"/>
  <c r="BB14" i="37"/>
  <c r="CJ2" i="38"/>
  <c r="BV2" i="38"/>
  <c r="P2" i="38"/>
  <c r="AY22" i="27"/>
  <c r="CN4" i="28"/>
  <c r="CK4" i="28"/>
  <c r="BD5" i="28"/>
  <c r="CO5" i="28"/>
  <c r="CP6" i="28"/>
  <c r="AX8" i="28"/>
  <c r="BA12" i="28"/>
  <c r="BA5" i="29"/>
  <c r="CM5" i="29"/>
  <c r="AW7" i="29"/>
  <c r="BB7" i="29"/>
  <c r="AW8" i="29"/>
  <c r="BC10" i="29"/>
  <c r="AW11" i="29"/>
  <c r="BA13" i="29"/>
  <c r="AW14" i="29"/>
  <c r="BB16" i="29"/>
  <c r="AX22" i="29"/>
  <c r="AV6" i="30"/>
  <c r="AV12" i="30"/>
  <c r="AX14" i="30"/>
  <c r="AX3" i="31"/>
  <c r="AV4" i="31"/>
  <c r="BD4" i="31"/>
  <c r="AY6" i="31"/>
  <c r="AZ7" i="31"/>
  <c r="AY9" i="31"/>
  <c r="BA12" i="31"/>
  <c r="BB13" i="31"/>
  <c r="AZ14" i="31"/>
  <c r="BC16" i="31"/>
  <c r="CP3" i="32"/>
  <c r="CN6" i="32"/>
  <c r="AU8" i="32"/>
  <c r="BC8" i="32"/>
  <c r="AX11" i="32"/>
  <c r="AR5" i="33"/>
  <c r="P5" i="33"/>
  <c r="BB8" i="35"/>
  <c r="BA16" i="33"/>
  <c r="AU17" i="33"/>
  <c r="BC17" i="33"/>
  <c r="BB22" i="33"/>
  <c r="BD22" i="33"/>
  <c r="CO4" i="35"/>
  <c r="BF5" i="35"/>
  <c r="CR5" i="35"/>
  <c r="AU8" i="35"/>
  <c r="BC8" i="35"/>
  <c r="CL5" i="36"/>
  <c r="CT5" i="36"/>
  <c r="BG6" i="36"/>
  <c r="AS6" i="36"/>
  <c r="BB14" i="36"/>
  <c r="BB7" i="37"/>
  <c r="BB12" i="37"/>
  <c r="BB17" i="37"/>
  <c r="AS7" i="42"/>
  <c r="Q7" i="42"/>
  <c r="BG7" i="42"/>
  <c r="P4" i="42"/>
  <c r="BF4" i="42"/>
  <c r="CS5" i="35"/>
  <c r="AS6" i="35"/>
  <c r="AV8" i="35"/>
  <c r="BD8" i="35"/>
  <c r="AS9" i="35"/>
  <c r="BF11" i="35"/>
  <c r="AR13" i="35"/>
  <c r="CS4" i="36"/>
  <c r="AU8" i="36"/>
  <c r="CS4" i="37"/>
  <c r="Q5" i="37"/>
  <c r="BG5" i="37"/>
  <c r="AV14" i="37"/>
  <c r="BF22" i="37"/>
  <c r="AR22" i="37"/>
  <c r="BF15" i="38"/>
  <c r="P15" i="38"/>
  <c r="CS2" i="39"/>
  <c r="DG2" i="39"/>
  <c r="BP2" i="39"/>
  <c r="CF2" i="39"/>
  <c r="BF15" i="39"/>
  <c r="AR15" i="39"/>
  <c r="P15" i="39"/>
  <c r="AZ15" i="39"/>
  <c r="CQ5" i="33"/>
  <c r="CQ6" i="33"/>
  <c r="AU10" i="33"/>
  <c r="AV13" i="33"/>
  <c r="BA14" i="33"/>
  <c r="AU4" i="35"/>
  <c r="BC4" i="35"/>
  <c r="CT5" i="35"/>
  <c r="Q6" i="35"/>
  <c r="Q9" i="35"/>
  <c r="AY9" i="35"/>
  <c r="P13" i="35"/>
  <c r="CU3" i="36"/>
  <c r="P4" i="36"/>
  <c r="CL4" i="36"/>
  <c r="AU5" i="36"/>
  <c r="BC6" i="36"/>
  <c r="BB10" i="36"/>
  <c r="Q11" i="36"/>
  <c r="AV22" i="36"/>
  <c r="BD22" i="36"/>
  <c r="CL4" i="37"/>
  <c r="AV7" i="37"/>
  <c r="BD7" i="37"/>
  <c r="BB10" i="37"/>
  <c r="AV17" i="37"/>
  <c r="BA22" i="37"/>
  <c r="AV4" i="38"/>
  <c r="BD12" i="38"/>
  <c r="AT12" i="38"/>
  <c r="BB8" i="39"/>
  <c r="BA8" i="39"/>
  <c r="AT8" i="39"/>
  <c r="CR4" i="33"/>
  <c r="CR5" i="33"/>
  <c r="CR6" i="33"/>
  <c r="AV10" i="33"/>
  <c r="AV15" i="33"/>
  <c r="AV4" i="35"/>
  <c r="BD4" i="35"/>
  <c r="BB5" i="35"/>
  <c r="CM5" i="35"/>
  <c r="P11" i="35"/>
  <c r="BB22" i="35"/>
  <c r="BF22" i="35"/>
  <c r="CM4" i="36"/>
  <c r="AW8" i="36"/>
  <c r="BA14" i="36"/>
  <c r="CU4" i="37"/>
  <c r="BF9" i="37"/>
  <c r="P9" i="37"/>
  <c r="AR9" i="37"/>
  <c r="AX14" i="37"/>
  <c r="AT17" i="37"/>
  <c r="AT22" i="37"/>
  <c r="AY22" i="37"/>
  <c r="AR3" i="38"/>
  <c r="P3" i="38"/>
  <c r="CU2" i="39"/>
  <c r="CH2" i="39"/>
  <c r="DJ2" i="39"/>
  <c r="DI2" i="39"/>
  <c r="BA15" i="39"/>
  <c r="AT15" i="39"/>
  <c r="CK4" i="42"/>
  <c r="CY3" i="42" s="1"/>
  <c r="CO4" i="42"/>
  <c r="CQ4" i="42"/>
  <c r="CP5" i="36"/>
  <c r="AX17" i="36"/>
  <c r="CS3" i="37"/>
  <c r="CO6" i="37"/>
  <c r="AX7" i="37"/>
  <c r="AX17" i="37"/>
  <c r="BB22" i="38"/>
  <c r="Z2" i="39"/>
  <c r="BG17" i="39"/>
  <c r="Q17" i="39"/>
  <c r="AT8" i="42"/>
  <c r="AY8" i="42"/>
  <c r="BA8" i="42"/>
  <c r="BC8" i="42"/>
  <c r="AZ4" i="33"/>
  <c r="CL6" i="33"/>
  <c r="CT6" i="33"/>
  <c r="AU11" i="33"/>
  <c r="BC11" i="33"/>
  <c r="AV14" i="33"/>
  <c r="BD14" i="33"/>
  <c r="AX15" i="33"/>
  <c r="AX16" i="33"/>
  <c r="AS16" i="33"/>
  <c r="AY22" i="33"/>
  <c r="AR3" i="35"/>
  <c r="CO5" i="35"/>
  <c r="BB9" i="35"/>
  <c r="AR16" i="35"/>
  <c r="AV22" i="35"/>
  <c r="BD22" i="35"/>
  <c r="AX4" i="36"/>
  <c r="AS5" i="36"/>
  <c r="CQ5" i="36"/>
  <c r="AU6" i="36"/>
  <c r="AY8" i="36"/>
  <c r="AV9" i="36"/>
  <c r="AY17" i="36"/>
  <c r="CO4" i="37"/>
  <c r="AU10" i="37"/>
  <c r="AZ14" i="37"/>
  <c r="BF11" i="38"/>
  <c r="P11" i="38"/>
  <c r="AZ11" i="38"/>
  <c r="P14" i="39"/>
  <c r="AR14" i="39"/>
  <c r="BD15" i="39"/>
  <c r="CQ6" i="32"/>
  <c r="DE3" i="32" s="1"/>
  <c r="AZ7" i="32"/>
  <c r="AW10" i="32"/>
  <c r="AY11" i="32"/>
  <c r="BA17" i="32"/>
  <c r="AY22" i="32"/>
  <c r="AB2" i="33"/>
  <c r="DI2" i="33"/>
  <c r="BA4" i="33"/>
  <c r="CM5" i="33"/>
  <c r="CU5" i="33"/>
  <c r="BA7" i="33"/>
  <c r="AV11" i="33"/>
  <c r="BD12" i="33"/>
  <c r="BB12" i="33"/>
  <c r="BG14" i="33"/>
  <c r="AY15" i="33"/>
  <c r="Q16" i="33"/>
  <c r="AY16" i="33"/>
  <c r="AZ22" i="33"/>
  <c r="CJ2" i="35"/>
  <c r="CM4" i="35"/>
  <c r="CU4" i="35"/>
  <c r="AR5" i="35"/>
  <c r="CP5" i="35"/>
  <c r="AW7" i="35"/>
  <c r="BA8" i="35"/>
  <c r="AX12" i="35"/>
  <c r="BF16" i="35"/>
  <c r="AW17" i="35"/>
  <c r="AW22" i="35"/>
  <c r="AR22" i="35"/>
  <c r="AR2" i="36"/>
  <c r="BF2" i="36" s="1"/>
  <c r="BB3" i="36"/>
  <c r="BG5" i="36"/>
  <c r="CR5" i="36"/>
  <c r="Q6" i="36"/>
  <c r="AY6" i="36"/>
  <c r="P10" i="36"/>
  <c r="AX10" i="36"/>
  <c r="AU11" i="36"/>
  <c r="BC11" i="36"/>
  <c r="AZ14" i="36"/>
  <c r="CM3" i="37"/>
  <c r="CU3" i="37"/>
  <c r="CQ6" i="37"/>
  <c r="AZ7" i="37"/>
  <c r="AW15" i="37"/>
  <c r="AU15" i="37"/>
  <c r="BB15" i="37"/>
  <c r="AZ17" i="37"/>
  <c r="Q6" i="38"/>
  <c r="AV17" i="38"/>
  <c r="BD17" i="38"/>
  <c r="AS7" i="39"/>
  <c r="BG7" i="39"/>
  <c r="CE2" i="39"/>
  <c r="AU4" i="39"/>
  <c r="BB4" i="39"/>
  <c r="CO4" i="39"/>
  <c r="BA6" i="39"/>
  <c r="AZ8" i="39"/>
  <c r="AV14" i="39"/>
  <c r="AX15" i="39"/>
  <c r="CS4" i="42"/>
  <c r="DG3" i="42" s="1"/>
  <c r="BC17" i="42"/>
  <c r="AU17" i="42"/>
  <c r="BD16" i="42"/>
  <c r="AV16" i="42"/>
  <c r="BA15" i="42"/>
  <c r="AX14" i="42"/>
  <c r="AX13" i="42"/>
  <c r="AU11" i="42"/>
  <c r="AX11" i="42"/>
  <c r="BA9" i="42"/>
  <c r="BD8" i="42"/>
  <c r="AV8" i="42"/>
  <c r="BA6" i="42"/>
  <c r="CM4" i="42"/>
  <c r="BA4" i="42"/>
  <c r="CO3" i="42"/>
  <c r="DC3" i="42" s="1"/>
  <c r="CL3" i="42"/>
  <c r="AZ6" i="36"/>
  <c r="CN6" i="36"/>
  <c r="DB3" i="36" s="1"/>
  <c r="DF9" i="36" s="1"/>
  <c r="CS6" i="36"/>
  <c r="AU7" i="36"/>
  <c r="AZ11" i="36"/>
  <c r="BB12" i="36"/>
  <c r="AZ15" i="36"/>
  <c r="BG17" i="36"/>
  <c r="AU22" i="36"/>
  <c r="BC22" i="36"/>
  <c r="BB3" i="37"/>
  <c r="CN3" i="37"/>
  <c r="CP4" i="37"/>
  <c r="AV5" i="37"/>
  <c r="Q6" i="37"/>
  <c r="AU7" i="37"/>
  <c r="BC7" i="37"/>
  <c r="AX8" i="37"/>
  <c r="AW10" i="37"/>
  <c r="AY11" i="37"/>
  <c r="AW12" i="37"/>
  <c r="AS12" i="37"/>
  <c r="AZ13" i="37"/>
  <c r="AW14" i="37"/>
  <c r="AY17" i="37"/>
  <c r="CP4" i="38"/>
  <c r="AU10" i="38"/>
  <c r="AY11" i="38"/>
  <c r="BC17" i="38"/>
  <c r="BC22" i="38"/>
  <c r="CP4" i="39"/>
  <c r="AY9" i="39"/>
  <c r="AY15" i="39"/>
  <c r="BC16" i="42"/>
  <c r="AU16" i="42"/>
  <c r="BC14" i="42"/>
  <c r="AW14" i="42"/>
  <c r="AT10" i="42"/>
  <c r="AZ6" i="42"/>
  <c r="CL4" i="42"/>
  <c r="AW4" i="37"/>
  <c r="CR5" i="37"/>
  <c r="AW7" i="37"/>
  <c r="AW9" i="37"/>
  <c r="AY10" i="37"/>
  <c r="BB13" i="37"/>
  <c r="AY14" i="37"/>
  <c r="BA17" i="37"/>
  <c r="AU22" i="37"/>
  <c r="BC22" i="37"/>
  <c r="Q2" i="38"/>
  <c r="BA3" i="38"/>
  <c r="AZ5" i="38"/>
  <c r="AV8" i="38"/>
  <c r="BA11" i="38"/>
  <c r="BF14" i="38"/>
  <c r="AW17" i="38"/>
  <c r="AS22" i="38"/>
  <c r="Y2" i="39"/>
  <c r="AR4" i="39"/>
  <c r="CO5" i="39"/>
  <c r="CK5" i="39"/>
  <c r="AZ7" i="39"/>
  <c r="AW10" i="39"/>
  <c r="AZ12" i="39"/>
  <c r="P16" i="39"/>
  <c r="AX16" i="39"/>
  <c r="BA17" i="39"/>
  <c r="AS15" i="42"/>
  <c r="AX15" i="42"/>
  <c r="BA14" i="42"/>
  <c r="BC10" i="42"/>
  <c r="AU10" i="42"/>
  <c r="AV9" i="42"/>
  <c r="AZ7" i="42"/>
  <c r="CP5" i="42"/>
  <c r="CR4" i="42"/>
  <c r="AY4" i="42"/>
  <c r="AV13" i="42"/>
  <c r="AZ8" i="42"/>
  <c r="CO5" i="42"/>
  <c r="BA5" i="42"/>
  <c r="AX4" i="42"/>
  <c r="AV6" i="36"/>
  <c r="CO6" i="36"/>
  <c r="AY7" i="36"/>
  <c r="AV8" i="36"/>
  <c r="BA10" i="36"/>
  <c r="AV15" i="36"/>
  <c r="BD15" i="36"/>
  <c r="Q22" i="36"/>
  <c r="CR3" i="37"/>
  <c r="CP6" i="37"/>
  <c r="AY7" i="37"/>
  <c r="BA10" i="37"/>
  <c r="BA14" i="37"/>
  <c r="AY15" i="37"/>
  <c r="BC17" i="37"/>
  <c r="AW22" i="37"/>
  <c r="BG22" i="37"/>
  <c r="AU3" i="38"/>
  <c r="BC3" i="38"/>
  <c r="CT4" i="38"/>
  <c r="AW9" i="38"/>
  <c r="AY12" i="38"/>
  <c r="BB13" i="38"/>
  <c r="P14" i="38"/>
  <c r="BA15" i="38"/>
  <c r="AY22" i="38"/>
  <c r="AA2" i="39"/>
  <c r="AV3" i="39"/>
  <c r="AV5" i="39"/>
  <c r="AX6" i="39"/>
  <c r="BA9" i="39"/>
  <c r="AZ11" i="39"/>
  <c r="AX13" i="39"/>
  <c r="AT13" i="39"/>
  <c r="AU15" i="39"/>
  <c r="BC15" i="39"/>
  <c r="AZ22" i="39"/>
  <c r="P17" i="42"/>
  <c r="Q16" i="42"/>
  <c r="BF13" i="42"/>
  <c r="BA13" i="42"/>
  <c r="BF10" i="42"/>
  <c r="CN6" i="42"/>
  <c r="BD6" i="42"/>
  <c r="AV6" i="42"/>
  <c r="CN5" i="42"/>
  <c r="AS4" i="42"/>
  <c r="BD3" i="38"/>
  <c r="AZ4" i="38"/>
  <c r="CM4" i="38"/>
  <c r="CU4" i="38"/>
  <c r="AZ10" i="38"/>
  <c r="AZ12" i="38"/>
  <c r="AZ17" i="38"/>
  <c r="AZ22" i="38"/>
  <c r="DF2" i="39"/>
  <c r="CM4" i="39"/>
  <c r="AR5" i="39"/>
  <c r="AV15" i="39"/>
  <c r="CU4" i="42"/>
  <c r="DI3" i="42" s="1"/>
  <c r="Q22" i="42"/>
  <c r="P16" i="42"/>
  <c r="BF15" i="42"/>
  <c r="BC9" i="42"/>
  <c r="AU9" i="42"/>
  <c r="AX8" i="42"/>
  <c r="AW7" i="42"/>
  <c r="CM6" i="42"/>
  <c r="CM5" i="42"/>
  <c r="CQ3" i="42"/>
  <c r="CN3" i="42"/>
  <c r="BW2" i="42"/>
  <c r="AY2" i="42"/>
  <c r="AX6" i="36"/>
  <c r="BA7" i="36"/>
  <c r="AU10" i="36"/>
  <c r="BC10" i="36"/>
  <c r="P11" i="36"/>
  <c r="Q14" i="36"/>
  <c r="AY14" i="36"/>
  <c r="P15" i="36"/>
  <c r="AX15" i="36"/>
  <c r="AX16" i="36"/>
  <c r="CL3" i="37"/>
  <c r="CT3" i="37"/>
  <c r="CN4" i="37"/>
  <c r="AS6" i="37"/>
  <c r="BA7" i="37"/>
  <c r="AV8" i="37"/>
  <c r="BC10" i="37"/>
  <c r="AU12" i="37"/>
  <c r="AS17" i="37"/>
  <c r="BA4" i="38"/>
  <c r="CN4" i="38"/>
  <c r="P6" i="38"/>
  <c r="AX7" i="38"/>
  <c r="BB7" i="38"/>
  <c r="BA22" i="38"/>
  <c r="AZ6" i="39"/>
  <c r="Q8" i="39"/>
  <c r="AY8" i="39"/>
  <c r="AU9" i="39"/>
  <c r="AU14" i="39"/>
  <c r="AW15" i="39"/>
  <c r="CT4" i="42"/>
  <c r="DH3" i="42" s="1"/>
  <c r="AS22" i="42"/>
  <c r="BD17" i="42"/>
  <c r="AV17" i="42"/>
  <c r="BC12" i="42"/>
  <c r="AY12" i="42"/>
  <c r="AY11" i="42"/>
  <c r="AY10" i="42"/>
  <c r="AW8" i="42"/>
  <c r="AT17" i="42"/>
  <c r="AT16" i="42"/>
  <c r="BA17" i="42"/>
  <c r="BA16" i="42"/>
  <c r="BD15" i="42"/>
  <c r="AV15" i="42"/>
  <c r="AT13" i="42"/>
  <c r="AU12" i="42"/>
  <c r="AX12" i="42"/>
  <c r="AZ17" i="42"/>
  <c r="AZ16" i="42"/>
  <c r="BC15" i="42"/>
  <c r="BD13" i="42"/>
  <c r="BH2" i="42"/>
  <c r="CK2" i="42"/>
  <c r="AG2" i="42"/>
  <c r="R2" i="42"/>
  <c r="AH2" i="42"/>
  <c r="AT2" i="42"/>
  <c r="AI2" i="42"/>
  <c r="CY2" i="42"/>
  <c r="AJ2" i="42"/>
  <c r="BX2" i="42"/>
  <c r="AY16" i="42"/>
  <c r="Q13" i="42"/>
  <c r="AS13" i="42"/>
  <c r="P22" i="42"/>
  <c r="Q15" i="42"/>
  <c r="P14" i="42"/>
  <c r="AW13" i="42"/>
  <c r="AZ13" i="42"/>
  <c r="BA12" i="42"/>
  <c r="BG12" i="42"/>
  <c r="Q12" i="42"/>
  <c r="BA11" i="42"/>
  <c r="BG11" i="42"/>
  <c r="Q11" i="42"/>
  <c r="BA10" i="42"/>
  <c r="Q10" i="42"/>
  <c r="AS10" i="42"/>
  <c r="BF8" i="42"/>
  <c r="P8" i="42"/>
  <c r="AR8" i="42"/>
  <c r="AY13" i="42"/>
  <c r="AW12" i="42"/>
  <c r="AZ12" i="42"/>
  <c r="P12" i="42"/>
  <c r="AR12" i="42"/>
  <c r="AW11" i="42"/>
  <c r="AZ11" i="42"/>
  <c r="P11" i="42"/>
  <c r="AR11" i="42"/>
  <c r="AZ10" i="42"/>
  <c r="AS9" i="42"/>
  <c r="Q9" i="42"/>
  <c r="AX7" i="42"/>
  <c r="P7" i="42"/>
  <c r="CR6" i="42"/>
  <c r="DF3" i="42" s="1"/>
  <c r="AX6" i="42"/>
  <c r="P6" i="42"/>
  <c r="Q5" i="42"/>
  <c r="CP4" i="42"/>
  <c r="DD3" i="42" s="1"/>
  <c r="BD4" i="42"/>
  <c r="AV4" i="42"/>
  <c r="BO2" i="42"/>
  <c r="BC4" i="42"/>
  <c r="AU4" i="42"/>
  <c r="CN4" i="42"/>
  <c r="AT4" i="42"/>
  <c r="BM2" i="42"/>
  <c r="BC7" i="42"/>
  <c r="AU7" i="42"/>
  <c r="BC6" i="42"/>
  <c r="AU6" i="42"/>
  <c r="CE2" i="42"/>
  <c r="AR4" i="42"/>
  <c r="AS3" i="42"/>
  <c r="DF2" i="42"/>
  <c r="CD2" i="42"/>
  <c r="BV2" i="42"/>
  <c r="Q4" i="42"/>
  <c r="DE2" i="42"/>
  <c r="CC2" i="42"/>
  <c r="BA2" i="42"/>
  <c r="AS2" i="42"/>
  <c r="BG2" i="42" s="1"/>
  <c r="DD2" i="42"/>
  <c r="AZ2" i="42"/>
  <c r="AR2" i="42"/>
  <c r="BF2" i="42" s="1"/>
  <c r="AU6" i="39"/>
  <c r="P2" i="39"/>
  <c r="BW2" i="39"/>
  <c r="AU3" i="39"/>
  <c r="BC3" i="39"/>
  <c r="CR4" i="39"/>
  <c r="P5" i="39"/>
  <c r="AV6" i="39"/>
  <c r="BD6" i="39"/>
  <c r="CN6" i="39"/>
  <c r="AU7" i="39"/>
  <c r="BC7" i="39"/>
  <c r="AU8" i="39"/>
  <c r="BC8" i="39"/>
  <c r="BG8" i="39"/>
  <c r="BB9" i="39"/>
  <c r="BC11" i="39"/>
  <c r="AY13" i="39"/>
  <c r="AX14" i="39"/>
  <c r="AS14" i="39"/>
  <c r="BB17" i="39"/>
  <c r="BA14" i="39"/>
  <c r="CM3" i="39"/>
  <c r="CU3" i="39"/>
  <c r="CT6" i="39"/>
  <c r="BC14" i="39"/>
  <c r="BB3" i="39"/>
  <c r="BC6" i="39"/>
  <c r="BD14" i="39"/>
  <c r="Q2" i="39"/>
  <c r="CS4" i="39"/>
  <c r="CQ5" i="39"/>
  <c r="CS5" i="39"/>
  <c r="AV7" i="39"/>
  <c r="AV8" i="39"/>
  <c r="BD8" i="39"/>
  <c r="BD11" i="39"/>
  <c r="AZ13" i="39"/>
  <c r="BB13" i="39"/>
  <c r="Q14" i="39"/>
  <c r="AY14" i="39"/>
  <c r="AT14" i="39"/>
  <c r="BC17" i="39"/>
  <c r="BD10" i="39"/>
  <c r="BV2" i="39"/>
  <c r="CM6" i="39"/>
  <c r="BF10" i="39"/>
  <c r="AW14" i="39"/>
  <c r="CL4" i="39"/>
  <c r="CT4" i="39"/>
  <c r="BA5" i="39"/>
  <c r="AW8" i="39"/>
  <c r="AR8" i="39"/>
  <c r="AV9" i="39"/>
  <c r="AX10" i="39"/>
  <c r="AT10" i="39"/>
  <c r="AW11" i="39"/>
  <c r="AS11" i="39"/>
  <c r="BB12" i="39"/>
  <c r="BC13" i="39"/>
  <c r="AZ14" i="39"/>
  <c r="AU16" i="39"/>
  <c r="AW17" i="39"/>
  <c r="AR17" i="39"/>
  <c r="BD17" i="39"/>
  <c r="CJ2" i="39"/>
  <c r="CL6" i="39"/>
  <c r="BB11" i="39"/>
  <c r="BF3" i="39"/>
  <c r="BA4" i="39"/>
  <c r="Q6" i="39"/>
  <c r="AY6" i="39"/>
  <c r="BB6" i="39"/>
  <c r="P8" i="39"/>
  <c r="AX8" i="39"/>
  <c r="AY10" i="39"/>
  <c r="AV10" i="39"/>
  <c r="AX11" i="39"/>
  <c r="AX17" i="39"/>
  <c r="AS17" i="39"/>
  <c r="AJ2" i="39"/>
  <c r="CK2" i="39"/>
  <c r="AI2" i="39"/>
  <c r="AT2" i="39"/>
  <c r="AG2" i="39"/>
  <c r="AL2" i="39"/>
  <c r="R2" i="39"/>
  <c r="AK2" i="39"/>
  <c r="CY2" i="39"/>
  <c r="BX2" i="39"/>
  <c r="BH2" i="39"/>
  <c r="AH2" i="39"/>
  <c r="AR9" i="39"/>
  <c r="BF9" i="39"/>
  <c r="CQ4" i="39"/>
  <c r="AZ5" i="39"/>
  <c r="P6" i="39"/>
  <c r="P9" i="39"/>
  <c r="P11" i="39"/>
  <c r="BF11" i="39"/>
  <c r="CK6" i="39"/>
  <c r="CY3" i="39" s="1"/>
  <c r="CP6" i="39"/>
  <c r="CS6" i="39"/>
  <c r="Q9" i="39"/>
  <c r="BG9" i="39"/>
  <c r="AS12" i="39"/>
  <c r="Q12" i="39"/>
  <c r="CL3" i="39"/>
  <c r="AY5" i="39"/>
  <c r="AR22" i="39"/>
  <c r="P22" i="39"/>
  <c r="BF22" i="39"/>
  <c r="AS3" i="39"/>
  <c r="CU4" i="39"/>
  <c r="BD5" i="39"/>
  <c r="BF6" i="39"/>
  <c r="BF7" i="39"/>
  <c r="AT16" i="39"/>
  <c r="AZ16" i="39"/>
  <c r="BB16" i="39"/>
  <c r="BB5" i="39"/>
  <c r="CT2" i="39"/>
  <c r="BQ2" i="39"/>
  <c r="BB2" i="39"/>
  <c r="AT3" i="39"/>
  <c r="BD3" i="39"/>
  <c r="CN3" i="39"/>
  <c r="AX4" i="39"/>
  <c r="BC4" i="39"/>
  <c r="CU6" i="39"/>
  <c r="BD7" i="39"/>
  <c r="Q10" i="39"/>
  <c r="BG10" i="39"/>
  <c r="BG12" i="39"/>
  <c r="BC16" i="39"/>
  <c r="CS3" i="39"/>
  <c r="CQ3" i="39"/>
  <c r="AX3" i="39"/>
  <c r="CR3" i="39"/>
  <c r="P7" i="39"/>
  <c r="BR2" i="39"/>
  <c r="AB2" i="39"/>
  <c r="BC2" i="39"/>
  <c r="AY3" i="39"/>
  <c r="CO3" i="39"/>
  <c r="AY4" i="39"/>
  <c r="AT4" i="39"/>
  <c r="BD4" i="39"/>
  <c r="BG5" i="39"/>
  <c r="CR5" i="39"/>
  <c r="AV16" i="39"/>
  <c r="BD16" i="39"/>
  <c r="Q4" i="39"/>
  <c r="BG4" i="39"/>
  <c r="CT3" i="39"/>
  <c r="DH3" i="39" s="1"/>
  <c r="AW4" i="39"/>
  <c r="AZ4" i="39"/>
  <c r="BD2" i="39"/>
  <c r="BO2" i="39"/>
  <c r="AZ3" i="39"/>
  <c r="BG3" i="39"/>
  <c r="CP3" i="39"/>
  <c r="BF4" i="39"/>
  <c r="CN4" i="39"/>
  <c r="Q5" i="39"/>
  <c r="AR11" i="39"/>
  <c r="AW16" i="39"/>
  <c r="AW9" i="39"/>
  <c r="AU10" i="39"/>
  <c r="BC10" i="39"/>
  <c r="AX12" i="39"/>
  <c r="AU13" i="39"/>
  <c r="BF13" i="39"/>
  <c r="AY22" i="39"/>
  <c r="BB22" i="39"/>
  <c r="BA22" i="39"/>
  <c r="BF14" i="39"/>
  <c r="BF17" i="39"/>
  <c r="AU22" i="39"/>
  <c r="BC22" i="39"/>
  <c r="P10" i="39"/>
  <c r="AV22" i="39"/>
  <c r="BD22" i="39"/>
  <c r="BG11" i="39"/>
  <c r="P13" i="39"/>
  <c r="AV13" i="39"/>
  <c r="BD13" i="39"/>
  <c r="CY3" i="38"/>
  <c r="DG13" i="38" s="1"/>
  <c r="BG15" i="39"/>
  <c r="BA16" i="39"/>
  <c r="BG16" i="39"/>
  <c r="CS3" i="38"/>
  <c r="AW4" i="38"/>
  <c r="BC7" i="38"/>
  <c r="BC8" i="38"/>
  <c r="BA10" i="38"/>
  <c r="BC10" i="38"/>
  <c r="AU7" i="38"/>
  <c r="BD8" i="38"/>
  <c r="BB10" i="38"/>
  <c r="BD10" i="38"/>
  <c r="CM3" i="38"/>
  <c r="AU4" i="38"/>
  <c r="BC4" i="38"/>
  <c r="BB4" i="38"/>
  <c r="BC5" i="38"/>
  <c r="BB6" i="38"/>
  <c r="CR6" i="38"/>
  <c r="AV7" i="38"/>
  <c r="BD7" i="38"/>
  <c r="BC11" i="38"/>
  <c r="AY15" i="38"/>
  <c r="BB15" i="38"/>
  <c r="CN3" i="38"/>
  <c r="BF4" i="38"/>
  <c r="CS5" i="38"/>
  <c r="AW7" i="38"/>
  <c r="AR7" i="38"/>
  <c r="AW8" i="38"/>
  <c r="AS8" i="38"/>
  <c r="BC9" i="38"/>
  <c r="BD11" i="38"/>
  <c r="BA12" i="38"/>
  <c r="AW3" i="38"/>
  <c r="BB3" i="38"/>
  <c r="AR4" i="38"/>
  <c r="BG4" i="38"/>
  <c r="CR4" i="38"/>
  <c r="AV5" i="38"/>
  <c r="BD5" i="38"/>
  <c r="CL6" i="38"/>
  <c r="CT6" i="38"/>
  <c r="P7" i="38"/>
  <c r="AT7" i="38"/>
  <c r="AX8" i="38"/>
  <c r="AV9" i="38"/>
  <c r="BD9" i="38"/>
  <c r="BB12" i="38"/>
  <c r="AV16" i="38"/>
  <c r="BD16" i="38"/>
  <c r="BA17" i="38"/>
  <c r="AX4" i="38"/>
  <c r="AS4" i="38"/>
  <c r="AW5" i="38"/>
  <c r="AR5" i="38"/>
  <c r="Q7" i="38"/>
  <c r="AY8" i="38"/>
  <c r="AR9" i="38"/>
  <c r="AX10" i="38"/>
  <c r="AW11" i="38"/>
  <c r="AR11" i="38"/>
  <c r="BC12" i="38"/>
  <c r="BC14" i="38"/>
  <c r="AR15" i="38"/>
  <c r="AW16" i="38"/>
  <c r="AR16" i="38"/>
  <c r="BG16" i="38"/>
  <c r="AY4" i="38"/>
  <c r="AT4" i="38"/>
  <c r="P5" i="38"/>
  <c r="AS5" i="38"/>
  <c r="AZ8" i="38"/>
  <c r="Q10" i="38"/>
  <c r="AY10" i="38"/>
  <c r="AX11" i="38"/>
  <c r="AW12" i="38"/>
  <c r="P16" i="38"/>
  <c r="DH14" i="38"/>
  <c r="AJ2" i="38"/>
  <c r="AK2" i="38"/>
  <c r="R2" i="38"/>
  <c r="AI2" i="38"/>
  <c r="AT2" i="38"/>
  <c r="AH2" i="38"/>
  <c r="BX2" i="38"/>
  <c r="BH2" i="38"/>
  <c r="AL2" i="38"/>
  <c r="AG2" i="38"/>
  <c r="AN2" i="38"/>
  <c r="AP2" i="38"/>
  <c r="CY2" i="38"/>
  <c r="CK2" i="38"/>
  <c r="AO2" i="38"/>
  <c r="AM2" i="38"/>
  <c r="BB14" i="38"/>
  <c r="CT3" i="38"/>
  <c r="BF8" i="38"/>
  <c r="AR8" i="38"/>
  <c r="P8" i="38"/>
  <c r="AV3" i="38"/>
  <c r="CM5" i="38"/>
  <c r="DA3" i="38" s="1"/>
  <c r="CU5" i="38"/>
  <c r="AV6" i="38"/>
  <c r="BD6" i="38"/>
  <c r="AU15" i="38"/>
  <c r="BC15" i="38"/>
  <c r="CU3" i="38"/>
  <c r="AU6" i="38"/>
  <c r="AS3" i="38"/>
  <c r="AW6" i="38"/>
  <c r="Q12" i="38"/>
  <c r="BG12" i="38"/>
  <c r="AS12" i="38"/>
  <c r="AV15" i="38"/>
  <c r="AT14" i="38"/>
  <c r="AY14" i="38"/>
  <c r="AX14" i="38"/>
  <c r="AW14" i="38"/>
  <c r="AV14" i="38"/>
  <c r="CL3" i="38"/>
  <c r="AU14" i="38"/>
  <c r="AS15" i="38"/>
  <c r="BG15" i="38"/>
  <c r="CT5" i="38"/>
  <c r="AR17" i="38"/>
  <c r="P17" i="38"/>
  <c r="BF17" i="38"/>
  <c r="AR2" i="38"/>
  <c r="BF2" i="38" s="1"/>
  <c r="AT3" i="38"/>
  <c r="CO5" i="38"/>
  <c r="AX6" i="38"/>
  <c r="Q13" i="38"/>
  <c r="BG13" i="38"/>
  <c r="AS13" i="38"/>
  <c r="CR3" i="38"/>
  <c r="BC6" i="38"/>
  <c r="Q3" i="38"/>
  <c r="CQ3" i="38"/>
  <c r="CO3" i="38"/>
  <c r="CP5" i="38"/>
  <c r="AY6" i="38"/>
  <c r="AS9" i="38"/>
  <c r="Q9" i="38"/>
  <c r="BG9" i="38"/>
  <c r="AW13" i="38"/>
  <c r="AV13" i="38"/>
  <c r="AU13" i="38"/>
  <c r="AT13" i="38"/>
  <c r="BD13" i="38"/>
  <c r="AY3" i="38"/>
  <c r="AR10" i="38"/>
  <c r="P10" i="38"/>
  <c r="CL5" i="38"/>
  <c r="AT15" i="38"/>
  <c r="AZ15" i="38"/>
  <c r="AX15" i="38"/>
  <c r="AW15" i="38"/>
  <c r="CP3" i="38"/>
  <c r="CQ5" i="38"/>
  <c r="AZ6" i="38"/>
  <c r="CS6" i="38"/>
  <c r="AT9" i="38"/>
  <c r="AZ9" i="38"/>
  <c r="BB9" i="38"/>
  <c r="AS14" i="38"/>
  <c r="Q14" i="38"/>
  <c r="BG14" i="38"/>
  <c r="BA14" i="38"/>
  <c r="Q15" i="38"/>
  <c r="BD15" i="38"/>
  <c r="BG8" i="38"/>
  <c r="BG10" i="38"/>
  <c r="AS17" i="38"/>
  <c r="Q17" i="38"/>
  <c r="BG17" i="38"/>
  <c r="CS4" i="38"/>
  <c r="CN5" i="38"/>
  <c r="CM6" i="38"/>
  <c r="CU6" i="38"/>
  <c r="Q11" i="38"/>
  <c r="BG11" i="38"/>
  <c r="AT17" i="38"/>
  <c r="AY17" i="38"/>
  <c r="AX17" i="38"/>
  <c r="BB17" i="38"/>
  <c r="AX13" i="38"/>
  <c r="AR22" i="38"/>
  <c r="P22" i="38"/>
  <c r="BF22" i="38"/>
  <c r="BG7" i="38"/>
  <c r="AY13" i="38"/>
  <c r="AZ3" i="38"/>
  <c r="BF3" i="38"/>
  <c r="BB5" i="38"/>
  <c r="BA6" i="38"/>
  <c r="BG6" i="38"/>
  <c r="P12" i="38"/>
  <c r="BF12" i="38"/>
  <c r="AR13" i="38"/>
  <c r="P13" i="38"/>
  <c r="BF13" i="38"/>
  <c r="AZ13" i="38"/>
  <c r="AZ14" i="38"/>
  <c r="AU17" i="38"/>
  <c r="BD22" i="38"/>
  <c r="BG22" i="38"/>
  <c r="BB5" i="37"/>
  <c r="CP3" i="37"/>
  <c r="BG4" i="37"/>
  <c r="AT5" i="37"/>
  <c r="CL5" i="37"/>
  <c r="CT5" i="37"/>
  <c r="CT6" i="37"/>
  <c r="BC15" i="37"/>
  <c r="AZ3" i="37"/>
  <c r="CQ3" i="37"/>
  <c r="DE3" i="37" s="1"/>
  <c r="DE5" i="37" s="1"/>
  <c r="CT4" i="37"/>
  <c r="AX5" i="37"/>
  <c r="CU5" i="37"/>
  <c r="Q8" i="37"/>
  <c r="AR11" i="37"/>
  <c r="AX12" i="37"/>
  <c r="AT12" i="37"/>
  <c r="AU13" i="37"/>
  <c r="BC13" i="37"/>
  <c r="BA3" i="37"/>
  <c r="AY5" i="37"/>
  <c r="CN5" i="37"/>
  <c r="AZ8" i="37"/>
  <c r="BB9" i="37"/>
  <c r="P11" i="37"/>
  <c r="AS11" i="37"/>
  <c r="AY12" i="37"/>
  <c r="AV13" i="37"/>
  <c r="BD13" i="37"/>
  <c r="BG13" i="37"/>
  <c r="CS6" i="37"/>
  <c r="AZ5" i="37"/>
  <c r="AW5" i="37"/>
  <c r="CM5" i="37"/>
  <c r="AV6" i="37"/>
  <c r="BB6" i="37"/>
  <c r="Q11" i="37"/>
  <c r="AZ12" i="37"/>
  <c r="AW13" i="37"/>
  <c r="AR13" i="37"/>
  <c r="AS15" i="37"/>
  <c r="DC3" i="37"/>
  <c r="DD6" i="37" s="1"/>
  <c r="BC12" i="37"/>
  <c r="BC3" i="37"/>
  <c r="BA4" i="37"/>
  <c r="BB4" i="37"/>
  <c r="BA5" i="37"/>
  <c r="CP5" i="37"/>
  <c r="AX10" i="37"/>
  <c r="AS10" i="37"/>
  <c r="P13" i="37"/>
  <c r="AX13" i="37"/>
  <c r="AX15" i="37"/>
  <c r="AT15" i="37"/>
  <c r="AW17" i="37"/>
  <c r="AR17" i="37"/>
  <c r="AO2" i="37"/>
  <c r="AG2" i="37"/>
  <c r="BX2" i="37"/>
  <c r="AI2" i="37"/>
  <c r="CK2" i="37"/>
  <c r="AN2" i="37"/>
  <c r="AM2" i="37"/>
  <c r="AH2" i="37"/>
  <c r="AL2" i="37"/>
  <c r="R2" i="37"/>
  <c r="BH2" i="37"/>
  <c r="AK2" i="37"/>
  <c r="AT2" i="37"/>
  <c r="AJ2" i="37"/>
  <c r="CY2" i="37"/>
  <c r="DJ2" i="37"/>
  <c r="CH2" i="37"/>
  <c r="DI2" i="37"/>
  <c r="CU2" i="37"/>
  <c r="AB2" i="37"/>
  <c r="BD2" i="37"/>
  <c r="BR2" i="37"/>
  <c r="DH3" i="37"/>
  <c r="BB11" i="37"/>
  <c r="BC11" i="37"/>
  <c r="AR4" i="37"/>
  <c r="BC4" i="37"/>
  <c r="AR6" i="37"/>
  <c r="BC6" i="37"/>
  <c r="AT8" i="37"/>
  <c r="AY8" i="37"/>
  <c r="BB8" i="37"/>
  <c r="BC8" i="37"/>
  <c r="AV11" i="37"/>
  <c r="BD11" i="37"/>
  <c r="BF3" i="37"/>
  <c r="AR3" i="37"/>
  <c r="AW6" i="37"/>
  <c r="AV9" i="37"/>
  <c r="BD9" i="37"/>
  <c r="AT9" i="37"/>
  <c r="BA9" i="37"/>
  <c r="BC9" i="37"/>
  <c r="BF4" i="37"/>
  <c r="AX6" i="37"/>
  <c r="BD6" i="37"/>
  <c r="CL6" i="37"/>
  <c r="P7" i="37"/>
  <c r="BF7" i="37"/>
  <c r="BD8" i="37"/>
  <c r="BF10" i="37"/>
  <c r="P10" i="37"/>
  <c r="BA6" i="37"/>
  <c r="AR8" i="37"/>
  <c r="P8" i="37"/>
  <c r="AU9" i="37"/>
  <c r="AZ11" i="37"/>
  <c r="BV2" i="37"/>
  <c r="AY4" i="37"/>
  <c r="AT4" i="37"/>
  <c r="CR4" i="37"/>
  <c r="AY6" i="37"/>
  <c r="AT6" i="37"/>
  <c r="BF6" i="37"/>
  <c r="CM6" i="37"/>
  <c r="CU6" i="37"/>
  <c r="BF8" i="37"/>
  <c r="AR15" i="37"/>
  <c r="P15" i="37"/>
  <c r="BF15" i="37"/>
  <c r="AX4" i="37"/>
  <c r="AR12" i="37"/>
  <c r="P12" i="37"/>
  <c r="CJ2" i="37"/>
  <c r="AZ4" i="37"/>
  <c r="AU4" i="37"/>
  <c r="AZ6" i="37"/>
  <c r="AU6" i="37"/>
  <c r="AS8" i="37"/>
  <c r="AX9" i="37"/>
  <c r="AW11" i="37"/>
  <c r="AS3" i="37"/>
  <c r="Q3" i="37"/>
  <c r="AR5" i="37"/>
  <c r="P5" i="37"/>
  <c r="AU11" i="37"/>
  <c r="BA11" i="37"/>
  <c r="Q2" i="37"/>
  <c r="AS2" i="37"/>
  <c r="BG2" i="37" s="1"/>
  <c r="CM4" i="37"/>
  <c r="DA3" i="37" s="1"/>
  <c r="AS5" i="37"/>
  <c r="CK6" i="37"/>
  <c r="CY3" i="37" s="1"/>
  <c r="AU8" i="37"/>
  <c r="AZ9" i="37"/>
  <c r="AX11" i="37"/>
  <c r="AR16" i="37"/>
  <c r="P16" i="37"/>
  <c r="AY9" i="37"/>
  <c r="AS16" i="37"/>
  <c r="Q16" i="37"/>
  <c r="BG16" i="37"/>
  <c r="AV12" i="37"/>
  <c r="BD12" i="37"/>
  <c r="P14" i="37"/>
  <c r="BF14" i="37"/>
  <c r="AT16" i="37"/>
  <c r="AY16" i="37"/>
  <c r="AX16" i="37"/>
  <c r="BB16" i="37"/>
  <c r="BF16" i="37"/>
  <c r="AV4" i="37"/>
  <c r="BD4" i="37"/>
  <c r="CS5" i="37"/>
  <c r="CR6" i="37"/>
  <c r="Q14" i="37"/>
  <c r="BG14" i="37"/>
  <c r="AV15" i="37"/>
  <c r="BD15" i="37"/>
  <c r="BG15" i="37"/>
  <c r="BF17" i="37"/>
  <c r="BG17" i="37"/>
  <c r="BB4" i="36"/>
  <c r="BC7" i="36"/>
  <c r="BC9" i="36"/>
  <c r="AU4" i="36"/>
  <c r="AW9" i="36"/>
  <c r="BD12" i="36"/>
  <c r="AV3" i="36"/>
  <c r="BD3" i="36"/>
  <c r="CS3" i="36"/>
  <c r="CO4" i="36"/>
  <c r="CK4" i="36"/>
  <c r="AW7" i="36"/>
  <c r="AX9" i="36"/>
  <c r="AW12" i="36"/>
  <c r="AV13" i="36"/>
  <c r="BD13" i="36"/>
  <c r="CT4" i="36"/>
  <c r="BC4" i="36"/>
  <c r="BC3" i="36"/>
  <c r="BD7" i="36"/>
  <c r="AV12" i="36"/>
  <c r="AW3" i="36"/>
  <c r="AR3" i="36"/>
  <c r="AS4" i="36"/>
  <c r="CP4" i="36"/>
  <c r="AX7" i="36"/>
  <c r="AS7" i="36"/>
  <c r="AX8" i="36"/>
  <c r="AY9" i="36"/>
  <c r="AT9" i="36"/>
  <c r="BG10" i="36"/>
  <c r="AT12" i="36"/>
  <c r="AW13" i="36"/>
  <c r="AR13" i="36"/>
  <c r="AV14" i="36"/>
  <c r="BD14" i="36"/>
  <c r="AS17" i="36"/>
  <c r="AO2" i="36"/>
  <c r="CL6" i="36"/>
  <c r="CZ3" i="36" s="1"/>
  <c r="BB7" i="36"/>
  <c r="AU9" i="36"/>
  <c r="AU3" i="36"/>
  <c r="BG14" i="36"/>
  <c r="P3" i="36"/>
  <c r="AX3" i="36"/>
  <c r="AS3" i="36"/>
  <c r="Q4" i="36"/>
  <c r="CQ4" i="36"/>
  <c r="AV5" i="36"/>
  <c r="BB5" i="36"/>
  <c r="CU5" i="36"/>
  <c r="BB6" i="36"/>
  <c r="Q7" i="36"/>
  <c r="AV10" i="36"/>
  <c r="BD10" i="36"/>
  <c r="Q12" i="36"/>
  <c r="AY12" i="36"/>
  <c r="AZ12" i="36"/>
  <c r="P13" i="36"/>
  <c r="AX13" i="36"/>
  <c r="AS13" i="36"/>
  <c r="AW14" i="36"/>
  <c r="AR14" i="36"/>
  <c r="P17" i="36"/>
  <c r="AZ17" i="36"/>
  <c r="AV7" i="36"/>
  <c r="Q3" i="36"/>
  <c r="CR4" i="36"/>
  <c r="BC5" i="36"/>
  <c r="BD6" i="36"/>
  <c r="CR6" i="36"/>
  <c r="AZ7" i="36"/>
  <c r="AZ8" i="36"/>
  <c r="BA9" i="36"/>
  <c r="AW10" i="36"/>
  <c r="AR10" i="36"/>
  <c r="AX11" i="36"/>
  <c r="BD11" i="36"/>
  <c r="Q13" i="36"/>
  <c r="P14" i="36"/>
  <c r="AX14" i="36"/>
  <c r="R2" i="36"/>
  <c r="AI2" i="36"/>
  <c r="CO3" i="36"/>
  <c r="AY4" i="36"/>
  <c r="AZ5" i="36"/>
  <c r="CO5" i="36"/>
  <c r="BD16" i="36"/>
  <c r="AT16" i="36"/>
  <c r="AZ16" i="36"/>
  <c r="BB16" i="36"/>
  <c r="S2" i="36"/>
  <c r="AJ2" i="36"/>
  <c r="BX2" i="36"/>
  <c r="AV4" i="36"/>
  <c r="BD4" i="36"/>
  <c r="AZ4" i="36"/>
  <c r="BA5" i="36"/>
  <c r="CS5" i="36"/>
  <c r="DG3" i="36" s="1"/>
  <c r="P6" i="36"/>
  <c r="BF6" i="36"/>
  <c r="CT6" i="36"/>
  <c r="AR8" i="36"/>
  <c r="P8" i="36"/>
  <c r="AU16" i="36"/>
  <c r="BC16" i="36"/>
  <c r="AB2" i="36"/>
  <c r="AK2" i="36"/>
  <c r="AT2" i="36"/>
  <c r="BY2" i="36"/>
  <c r="BA4" i="36"/>
  <c r="CU6" i="36"/>
  <c r="AS8" i="36"/>
  <c r="BG8" i="36"/>
  <c r="BC8" i="36"/>
  <c r="AT17" i="36"/>
  <c r="BA17" i="36"/>
  <c r="BB17" i="36"/>
  <c r="BI2" i="36"/>
  <c r="AW5" i="36"/>
  <c r="AH2" i="36"/>
  <c r="AX5" i="36"/>
  <c r="AL2" i="36"/>
  <c r="AU2" i="36"/>
  <c r="BD2" i="36"/>
  <c r="CK2" i="36"/>
  <c r="AY5" i="36"/>
  <c r="AT5" i="36"/>
  <c r="CK6" i="36"/>
  <c r="P7" i="36"/>
  <c r="BF7" i="36"/>
  <c r="BB8" i="36"/>
  <c r="BD8" i="36"/>
  <c r="AU17" i="36"/>
  <c r="BC17" i="36"/>
  <c r="CZ2" i="36"/>
  <c r="AM2" i="36"/>
  <c r="CK3" i="36"/>
  <c r="AT4" i="36"/>
  <c r="BD5" i="36"/>
  <c r="Q8" i="36"/>
  <c r="BF8" i="36"/>
  <c r="Q9" i="36"/>
  <c r="BG9" i="36"/>
  <c r="AV16" i="36"/>
  <c r="AV17" i="36"/>
  <c r="BD17" i="36"/>
  <c r="DJ2" i="36"/>
  <c r="CH2" i="36"/>
  <c r="CP6" i="36"/>
  <c r="Q16" i="36"/>
  <c r="AS16" i="36"/>
  <c r="AN2" i="36"/>
  <c r="BH2" i="36"/>
  <c r="CY2" i="36"/>
  <c r="CQ6" i="36"/>
  <c r="CM6" i="36"/>
  <c r="DA3" i="36" s="1"/>
  <c r="AW16" i="36"/>
  <c r="AW17" i="36"/>
  <c r="AT22" i="36"/>
  <c r="AY22" i="36"/>
  <c r="AX22" i="36"/>
  <c r="AW22" i="36"/>
  <c r="BB22" i="36"/>
  <c r="AV11" i="36"/>
  <c r="AU12" i="36"/>
  <c r="AU13" i="36"/>
  <c r="AT14" i="36"/>
  <c r="BC14" i="36"/>
  <c r="AR15" i="36"/>
  <c r="AR17" i="36"/>
  <c r="BG11" i="36"/>
  <c r="P22" i="36"/>
  <c r="BG12" i="36"/>
  <c r="BB13" i="36"/>
  <c r="AY16" i="36"/>
  <c r="AZ22" i="36"/>
  <c r="AY13" i="36"/>
  <c r="BA22" i="36"/>
  <c r="BD2" i="35"/>
  <c r="CH2" i="35"/>
  <c r="DJ2" i="35"/>
  <c r="DI2" i="35"/>
  <c r="BA5" i="35"/>
  <c r="AZ5" i="35"/>
  <c r="AU5" i="35"/>
  <c r="BC5" i="35"/>
  <c r="AU11" i="35"/>
  <c r="BC11" i="35"/>
  <c r="BC14" i="35"/>
  <c r="BD16" i="35"/>
  <c r="BB4" i="35"/>
  <c r="AV5" i="35"/>
  <c r="BD5" i="35"/>
  <c r="CQ6" i="35"/>
  <c r="BB7" i="35"/>
  <c r="AU10" i="35"/>
  <c r="BC10" i="35"/>
  <c r="AV11" i="35"/>
  <c r="BD11" i="35"/>
  <c r="AU14" i="35"/>
  <c r="AS2" i="35"/>
  <c r="BG2" i="35" s="1"/>
  <c r="AW5" i="35"/>
  <c r="BG5" i="35"/>
  <c r="BC7" i="35"/>
  <c r="AV10" i="35"/>
  <c r="BD10" i="35"/>
  <c r="AV14" i="35"/>
  <c r="BD14" i="35"/>
  <c r="BC17" i="35"/>
  <c r="P2" i="35"/>
  <c r="BA3" i="35"/>
  <c r="CO3" i="35"/>
  <c r="CS3" i="35"/>
  <c r="AS5" i="35"/>
  <c r="AX6" i="35"/>
  <c r="AX8" i="35"/>
  <c r="AW10" i="35"/>
  <c r="AR10" i="35"/>
  <c r="BG11" i="35"/>
  <c r="BA12" i="35"/>
  <c r="BF12" i="35"/>
  <c r="AW14" i="35"/>
  <c r="AR14" i="35"/>
  <c r="AX15" i="35"/>
  <c r="BB15" i="35"/>
  <c r="BF15" i="35"/>
  <c r="Q2" i="35"/>
  <c r="BB3" i="35"/>
  <c r="CT3" i="35"/>
  <c r="AZ4" i="35"/>
  <c r="CR4" i="35"/>
  <c r="AT5" i="35"/>
  <c r="AY8" i="35"/>
  <c r="P10" i="35"/>
  <c r="Q11" i="35"/>
  <c r="P14" i="35"/>
  <c r="AX14" i="35"/>
  <c r="AS14" i="35"/>
  <c r="AV17" i="35"/>
  <c r="BD17" i="35"/>
  <c r="BA4" i="35"/>
  <c r="AX5" i="35"/>
  <c r="CU5" i="35"/>
  <c r="AZ8" i="35"/>
  <c r="AU9" i="35"/>
  <c r="BC9" i="35"/>
  <c r="Q10" i="35"/>
  <c r="BG10" i="35"/>
  <c r="Q14" i="35"/>
  <c r="AY14" i="35"/>
  <c r="BA16" i="35"/>
  <c r="AS17" i="35"/>
  <c r="BC6" i="35"/>
  <c r="CM6" i="35"/>
  <c r="DA3" i="35" s="1"/>
  <c r="CU6" i="35"/>
  <c r="DI3" i="35" s="1"/>
  <c r="BX2" i="35"/>
  <c r="AM2" i="35"/>
  <c r="CY2" i="35"/>
  <c r="AL2" i="35"/>
  <c r="AG2" i="35"/>
  <c r="AT2" i="35"/>
  <c r="AK2" i="35"/>
  <c r="AJ2" i="35"/>
  <c r="CK2" i="35"/>
  <c r="AI2" i="35"/>
  <c r="AH2" i="35"/>
  <c r="BH2" i="35"/>
  <c r="R2" i="35"/>
  <c r="AO2" i="35"/>
  <c r="AN2" i="35"/>
  <c r="BF4" i="35"/>
  <c r="AR4" i="35"/>
  <c r="P4" i="35"/>
  <c r="CO6" i="35"/>
  <c r="AW6" i="35"/>
  <c r="AT6" i="35"/>
  <c r="AY6" i="35"/>
  <c r="AZ6" i="35"/>
  <c r="CL6" i="35"/>
  <c r="CK6" i="35"/>
  <c r="CT6" i="35"/>
  <c r="CR6" i="35"/>
  <c r="AU6" i="35"/>
  <c r="BF7" i="35"/>
  <c r="P7" i="35"/>
  <c r="AR7" i="35"/>
  <c r="CN4" i="35"/>
  <c r="CP4" i="35"/>
  <c r="CK4" i="35"/>
  <c r="CQ4" i="35"/>
  <c r="CS4" i="35"/>
  <c r="BB6" i="35"/>
  <c r="CS6" i="35"/>
  <c r="AS3" i="35"/>
  <c r="BG3" i="35"/>
  <c r="Q3" i="35"/>
  <c r="CL4" i="35"/>
  <c r="CT4" i="35"/>
  <c r="BA6" i="35"/>
  <c r="AV6" i="35"/>
  <c r="BD6" i="35"/>
  <c r="AY7" i="35"/>
  <c r="AT16" i="35"/>
  <c r="AZ16" i="35"/>
  <c r="AX16" i="35"/>
  <c r="AW16" i="35"/>
  <c r="BB16" i="35"/>
  <c r="AY3" i="35"/>
  <c r="CK3" i="35"/>
  <c r="AX4" i="35"/>
  <c r="BG4" i="35"/>
  <c r="CN6" i="35"/>
  <c r="AW11" i="35"/>
  <c r="BB13" i="35"/>
  <c r="AU16" i="35"/>
  <c r="BC16" i="35"/>
  <c r="AB2" i="35"/>
  <c r="BR2" i="35"/>
  <c r="AZ3" i="35"/>
  <c r="Q4" i="35"/>
  <c r="AY4" i="35"/>
  <c r="AV7" i="35"/>
  <c r="BD7" i="35"/>
  <c r="BA7" i="35"/>
  <c r="AR8" i="35"/>
  <c r="P8" i="35"/>
  <c r="AX10" i="35"/>
  <c r="AX11" i="35"/>
  <c r="AV16" i="35"/>
  <c r="BG16" i="35"/>
  <c r="AX3" i="35"/>
  <c r="AW4" i="35"/>
  <c r="CU2" i="35"/>
  <c r="CP6" i="35"/>
  <c r="Q8" i="35"/>
  <c r="BG8" i="35"/>
  <c r="AY10" i="35"/>
  <c r="AZ11" i="35"/>
  <c r="AY11" i="35"/>
  <c r="BB12" i="35"/>
  <c r="AV13" i="35"/>
  <c r="BD13" i="35"/>
  <c r="AS15" i="35"/>
  <c r="Q15" i="35"/>
  <c r="BG15" i="35"/>
  <c r="AW3" i="35"/>
  <c r="BA10" i="35"/>
  <c r="AZ10" i="35"/>
  <c r="BA11" i="35"/>
  <c r="Q12" i="35"/>
  <c r="AU12" i="35"/>
  <c r="BC12" i="35"/>
  <c r="BG12" i="35"/>
  <c r="Q16" i="35"/>
  <c r="AY16" i="35"/>
  <c r="AU7" i="35"/>
  <c r="BB10" i="35"/>
  <c r="BB11" i="35"/>
  <c r="AR17" i="35"/>
  <c r="P17" i="35"/>
  <c r="BF17" i="35"/>
  <c r="BC15" i="35"/>
  <c r="BG17" i="35"/>
  <c r="BB3" i="33"/>
  <c r="AU15" i="33"/>
  <c r="BC7" i="33"/>
  <c r="BB6" i="33"/>
  <c r="BF6" i="33"/>
  <c r="BG8" i="33"/>
  <c r="AW11" i="33"/>
  <c r="AT12" i="33"/>
  <c r="AW15" i="33"/>
  <c r="CJ2" i="33"/>
  <c r="AW3" i="33"/>
  <c r="CL4" i="33"/>
  <c r="CT4" i="33"/>
  <c r="DH3" i="33" s="1"/>
  <c r="Q5" i="33"/>
  <c r="AU6" i="33"/>
  <c r="BC6" i="33"/>
  <c r="AU8" i="33"/>
  <c r="BC8" i="33"/>
  <c r="AX11" i="33"/>
  <c r="AX12" i="33"/>
  <c r="AX13" i="33"/>
  <c r="CS3" i="33"/>
  <c r="DG3" i="33" s="1"/>
  <c r="DG5" i="33" s="1"/>
  <c r="BD11" i="33"/>
  <c r="BD17" i="33"/>
  <c r="CQ4" i="33"/>
  <c r="CP3" i="33"/>
  <c r="AV4" i="33"/>
  <c r="BD4" i="33"/>
  <c r="CM4" i="33"/>
  <c r="CU4" i="33"/>
  <c r="BF5" i="33"/>
  <c r="AX7" i="33"/>
  <c r="AS7" i="33"/>
  <c r="AV8" i="33"/>
  <c r="BD8" i="33"/>
  <c r="AY11" i="33"/>
  <c r="AY12" i="33"/>
  <c r="AY13" i="33"/>
  <c r="BB15" i="33"/>
  <c r="BC15" i="33"/>
  <c r="CM3" i="33"/>
  <c r="CU3" i="33"/>
  <c r="AU7" i="33"/>
  <c r="AV17" i="33"/>
  <c r="CN3" i="33"/>
  <c r="DB3" i="33" s="1"/>
  <c r="DI12" i="33" s="1"/>
  <c r="AW12" i="33"/>
  <c r="AR2" i="33"/>
  <c r="BF2" i="33" s="1"/>
  <c r="AZ3" i="33"/>
  <c r="AW4" i="33"/>
  <c r="AT4" i="33"/>
  <c r="AY7" i="33"/>
  <c r="AW8" i="33"/>
  <c r="AU9" i="33"/>
  <c r="BC9" i="33"/>
  <c r="AX10" i="33"/>
  <c r="AZ11" i="33"/>
  <c r="AZ12" i="33"/>
  <c r="AZ13" i="33"/>
  <c r="BD13" i="33"/>
  <c r="AU16" i="33"/>
  <c r="BC16" i="33"/>
  <c r="AZ17" i="33"/>
  <c r="BB13" i="33"/>
  <c r="BD15" i="33"/>
  <c r="P2" i="33"/>
  <c r="AS2" i="33"/>
  <c r="BG2" i="33" s="1"/>
  <c r="CO4" i="33"/>
  <c r="CK4" i="33"/>
  <c r="CY3" i="33" s="1"/>
  <c r="DD10" i="33" s="1"/>
  <c r="BA5" i="33"/>
  <c r="CT5" i="33"/>
  <c r="AX6" i="33"/>
  <c r="AS6" i="33"/>
  <c r="CN6" i="33"/>
  <c r="P8" i="33"/>
  <c r="AX8" i="33"/>
  <c r="AY10" i="33"/>
  <c r="BA11" i="33"/>
  <c r="BA12" i="33"/>
  <c r="BA13" i="33"/>
  <c r="BB14" i="33"/>
  <c r="BA15" i="33"/>
  <c r="AV16" i="33"/>
  <c r="BD16" i="33"/>
  <c r="BA17" i="33"/>
  <c r="CY2" i="33"/>
  <c r="AL2" i="33"/>
  <c r="AT2" i="33"/>
  <c r="AK2" i="33"/>
  <c r="CK2" i="33"/>
  <c r="AI2" i="33"/>
  <c r="BH2" i="33"/>
  <c r="AH2" i="33"/>
  <c r="R2" i="33"/>
  <c r="AJ2" i="33"/>
  <c r="AO2" i="33"/>
  <c r="AG2" i="33"/>
  <c r="AN2" i="33"/>
  <c r="BX2" i="33"/>
  <c r="AM2" i="33"/>
  <c r="CO3" i="33"/>
  <c r="DC3" i="33" s="1"/>
  <c r="AW5" i="33"/>
  <c r="BB9" i="33"/>
  <c r="AV3" i="33"/>
  <c r="BD3" i="33"/>
  <c r="AX5" i="33"/>
  <c r="AW6" i="33"/>
  <c r="AW7" i="33"/>
  <c r="BF3" i="33"/>
  <c r="CQ3" i="33"/>
  <c r="CP4" i="33"/>
  <c r="DD3" i="33" s="1"/>
  <c r="BG6" i="33"/>
  <c r="BG7" i="33"/>
  <c r="AV9" i="33"/>
  <c r="BD9" i="33"/>
  <c r="AR14" i="33"/>
  <c r="P14" i="33"/>
  <c r="BF14" i="33"/>
  <c r="AR17" i="33"/>
  <c r="P17" i="33"/>
  <c r="BF17" i="33"/>
  <c r="AX3" i="33"/>
  <c r="BG3" i="33"/>
  <c r="CR3" i="33"/>
  <c r="DF3" i="33" s="1"/>
  <c r="BF4" i="33"/>
  <c r="CL5" i="33"/>
  <c r="Q3" i="33"/>
  <c r="AY3" i="33"/>
  <c r="P4" i="33"/>
  <c r="BG4" i="33"/>
  <c r="AZ6" i="33"/>
  <c r="AZ7" i="33"/>
  <c r="AW9" i="33"/>
  <c r="AR13" i="33"/>
  <c r="P13" i="33"/>
  <c r="BF13" i="33"/>
  <c r="Q13" i="33"/>
  <c r="BG13" i="33"/>
  <c r="AZ9" i="33"/>
  <c r="AY9" i="33"/>
  <c r="Q10" i="33"/>
  <c r="BG10" i="33"/>
  <c r="P11" i="33"/>
  <c r="BF11" i="33"/>
  <c r="P12" i="33"/>
  <c r="BF12" i="33"/>
  <c r="AR10" i="33"/>
  <c r="P10" i="33"/>
  <c r="AR8" i="33"/>
  <c r="BA9" i="33"/>
  <c r="BB10" i="33"/>
  <c r="BC10" i="33"/>
  <c r="Q11" i="33"/>
  <c r="BG11" i="33"/>
  <c r="AS11" i="33"/>
  <c r="AS15" i="33"/>
  <c r="Q15" i="33"/>
  <c r="BG15" i="33"/>
  <c r="AS12" i="33"/>
  <c r="AT13" i="33"/>
  <c r="AT22" i="33"/>
  <c r="AW14" i="33"/>
  <c r="AW17" i="33"/>
  <c r="AX17" i="33"/>
  <c r="AY14" i="33"/>
  <c r="AY17" i="33"/>
  <c r="BF22" i="33"/>
  <c r="P22" i="33"/>
  <c r="BG22" i="33"/>
  <c r="BG12" i="33"/>
  <c r="AU4" i="32"/>
  <c r="Q5" i="32"/>
  <c r="AY5" i="32"/>
  <c r="CO5" i="32"/>
  <c r="Q6" i="32"/>
  <c r="CO6" i="32"/>
  <c r="AZ8" i="32"/>
  <c r="Q10" i="32"/>
  <c r="BD11" i="32"/>
  <c r="AU13" i="32"/>
  <c r="AR15" i="32"/>
  <c r="AZ16" i="32"/>
  <c r="BA3" i="32"/>
  <c r="AV4" i="32"/>
  <c r="BD4" i="32"/>
  <c r="BC7" i="32"/>
  <c r="AV13" i="32"/>
  <c r="BA14" i="32"/>
  <c r="P17" i="32"/>
  <c r="BB13" i="32"/>
  <c r="BD7" i="32"/>
  <c r="BB8" i="32"/>
  <c r="AT13" i="32"/>
  <c r="AU3" i="32"/>
  <c r="BC3" i="32"/>
  <c r="AX4" i="32"/>
  <c r="AZ5" i="32"/>
  <c r="BB5" i="32"/>
  <c r="BF5" i="32"/>
  <c r="CU6" i="32"/>
  <c r="AV7" i="32"/>
  <c r="AU9" i="32"/>
  <c r="BC9" i="32"/>
  <c r="AX10" i="32"/>
  <c r="Q11" i="32"/>
  <c r="AS12" i="32"/>
  <c r="AW16" i="32"/>
  <c r="AS2" i="32"/>
  <c r="BG2" i="32" s="1"/>
  <c r="AV3" i="32"/>
  <c r="BD3" i="32"/>
  <c r="CS6" i="32"/>
  <c r="AW7" i="32"/>
  <c r="AR7" i="32"/>
  <c r="AV9" i="32"/>
  <c r="BD9" i="32"/>
  <c r="BD10" i="32"/>
  <c r="AZ11" i="32"/>
  <c r="P12" i="32"/>
  <c r="Q13" i="32"/>
  <c r="AY13" i="32"/>
  <c r="AV14" i="32"/>
  <c r="BD14" i="32"/>
  <c r="AX16" i="32"/>
  <c r="AS16" i="32"/>
  <c r="AW3" i="32"/>
  <c r="AZ4" i="32"/>
  <c r="CL5" i="32"/>
  <c r="CT5" i="32"/>
  <c r="BD6" i="32"/>
  <c r="CT6" i="32"/>
  <c r="P7" i="32"/>
  <c r="AX7" i="32"/>
  <c r="AS7" i="32"/>
  <c r="AT8" i="32"/>
  <c r="Q12" i="32"/>
  <c r="AZ13" i="32"/>
  <c r="AR14" i="32"/>
  <c r="Q16" i="32"/>
  <c r="BC17" i="32"/>
  <c r="AT3" i="32"/>
  <c r="CO4" i="32"/>
  <c r="AW5" i="32"/>
  <c r="CM5" i="32"/>
  <c r="CU5" i="32"/>
  <c r="AR6" i="32"/>
  <c r="Q7" i="32"/>
  <c r="AR10" i="32"/>
  <c r="BA13" i="32"/>
  <c r="AT2" i="32"/>
  <c r="AK2" i="32"/>
  <c r="CY2" i="32"/>
  <c r="AM2" i="32"/>
  <c r="AI2" i="32"/>
  <c r="BX2" i="32"/>
  <c r="AN2" i="32"/>
  <c r="AH2" i="32"/>
  <c r="BH2" i="32"/>
  <c r="R2" i="32"/>
  <c r="AG2" i="32"/>
  <c r="CK2" i="32"/>
  <c r="AP2" i="32"/>
  <c r="AO2" i="32"/>
  <c r="AL2" i="32"/>
  <c r="AJ2" i="32"/>
  <c r="CS4" i="32"/>
  <c r="CS3" i="32"/>
  <c r="CN4" i="32"/>
  <c r="P8" i="32"/>
  <c r="AR8" i="32"/>
  <c r="AW12" i="32"/>
  <c r="AT12" i="32"/>
  <c r="BB12" i="32"/>
  <c r="CL4" i="32"/>
  <c r="CM4" i="32"/>
  <c r="DF3" i="30"/>
  <c r="DI8" i="30" s="1"/>
  <c r="CL3" i="32"/>
  <c r="CZ3" i="32" s="1"/>
  <c r="CK4" i="32"/>
  <c r="CY3" i="32" s="1"/>
  <c r="BG8" i="32"/>
  <c r="AS8" i="32"/>
  <c r="Q8" i="32"/>
  <c r="AU12" i="32"/>
  <c r="BC12" i="32"/>
  <c r="AS14" i="32"/>
  <c r="BG14" i="32"/>
  <c r="AS3" i="32"/>
  <c r="BG3" i="32"/>
  <c r="CT4" i="32"/>
  <c r="CM3" i="32"/>
  <c r="CU3" i="32"/>
  <c r="P4" i="32"/>
  <c r="BF8" i="32"/>
  <c r="AV12" i="32"/>
  <c r="BD12" i="32"/>
  <c r="BA15" i="32"/>
  <c r="Q3" i="32"/>
  <c r="CN3" i="32"/>
  <c r="CP4" i="32"/>
  <c r="DD3" i="32" s="1"/>
  <c r="BA5" i="32"/>
  <c r="AS9" i="32"/>
  <c r="Q9" i="32"/>
  <c r="BB15" i="32"/>
  <c r="CR4" i="32"/>
  <c r="DF3" i="32" s="1"/>
  <c r="CU4" i="32"/>
  <c r="CM6" i="32"/>
  <c r="AT9" i="32"/>
  <c r="AZ9" i="32"/>
  <c r="BB9" i="32"/>
  <c r="BG9" i="32"/>
  <c r="AX12" i="32"/>
  <c r="AU15" i="32"/>
  <c r="BC15" i="32"/>
  <c r="BB14" i="32"/>
  <c r="AZ14" i="32"/>
  <c r="AV15" i="32"/>
  <c r="BD15" i="32"/>
  <c r="AS17" i="32"/>
  <c r="Q17" i="32"/>
  <c r="BA10" i="32"/>
  <c r="BG10" i="32"/>
  <c r="AU14" i="32"/>
  <c r="BC14" i="32"/>
  <c r="AT17" i="32"/>
  <c r="AZ17" i="32"/>
  <c r="AY17" i="32"/>
  <c r="BB17" i="32"/>
  <c r="BF11" i="32"/>
  <c r="BG17" i="32"/>
  <c r="AU5" i="32"/>
  <c r="BC5" i="32"/>
  <c r="BB6" i="32"/>
  <c r="BB7" i="32"/>
  <c r="AZ12" i="32"/>
  <c r="BF12" i="32"/>
  <c r="AR22" i="32"/>
  <c r="P22" i="32"/>
  <c r="BF22" i="32"/>
  <c r="AY6" i="32"/>
  <c r="AY7" i="32"/>
  <c r="AX8" i="32"/>
  <c r="AS22" i="32"/>
  <c r="Q22" i="32"/>
  <c r="BG22" i="32"/>
  <c r="AW22" i="32"/>
  <c r="BF16" i="32"/>
  <c r="AP2" i="31"/>
  <c r="AO2" i="31"/>
  <c r="AN2" i="31"/>
  <c r="BW2" i="31"/>
  <c r="Q4" i="31"/>
  <c r="BA5" i="31"/>
  <c r="AZ6" i="31"/>
  <c r="BC6" i="31"/>
  <c r="CQ6" i="31"/>
  <c r="P9" i="31"/>
  <c r="Q11" i="31"/>
  <c r="AZ13" i="31"/>
  <c r="AU13" i="31"/>
  <c r="Q15" i="31"/>
  <c r="AZ17" i="31"/>
  <c r="BB5" i="31"/>
  <c r="P8" i="31"/>
  <c r="BA17" i="31"/>
  <c r="BB6" i="31"/>
  <c r="BF8" i="31"/>
  <c r="AW3" i="31"/>
  <c r="CN5" i="31"/>
  <c r="CP5" i="31"/>
  <c r="BA8" i="31"/>
  <c r="BB15" i="31"/>
  <c r="BG15" i="31"/>
  <c r="AV17" i="31"/>
  <c r="BD17" i="31"/>
  <c r="CO5" i="31"/>
  <c r="CM6" i="31"/>
  <c r="BG11" i="31"/>
  <c r="AV13" i="31"/>
  <c r="BD13" i="31"/>
  <c r="AW17" i="31"/>
  <c r="CO3" i="31"/>
  <c r="BA7" i="31"/>
  <c r="AV11" i="31"/>
  <c r="BD11" i="31"/>
  <c r="AW13" i="31"/>
  <c r="AV15" i="31"/>
  <c r="BD15" i="31"/>
  <c r="P17" i="31"/>
  <c r="AX17" i="31"/>
  <c r="AS17" i="31"/>
  <c r="Q2" i="31"/>
  <c r="AM2" i="31"/>
  <c r="CP3" i="31"/>
  <c r="AW4" i="31"/>
  <c r="BB7" i="31"/>
  <c r="AV9" i="31"/>
  <c r="BD9" i="31"/>
  <c r="AW11" i="31"/>
  <c r="AX13" i="31"/>
  <c r="AS13" i="31"/>
  <c r="Q17" i="31"/>
  <c r="AY17" i="31"/>
  <c r="AX4" i="31"/>
  <c r="AS4" i="31"/>
  <c r="AZ5" i="31"/>
  <c r="CP6" i="31"/>
  <c r="BC7" i="31"/>
  <c r="AS9" i="31"/>
  <c r="BC12" i="31"/>
  <c r="Q13" i="31"/>
  <c r="AY13" i="31"/>
  <c r="AR2" i="31"/>
  <c r="BF2" i="31" s="1"/>
  <c r="AR5" i="31"/>
  <c r="P5" i="31"/>
  <c r="BF5" i="31"/>
  <c r="BG10" i="31"/>
  <c r="AS10" i="31"/>
  <c r="Q10" i="31"/>
  <c r="BA10" i="31"/>
  <c r="CB2" i="31"/>
  <c r="CL3" i="31"/>
  <c r="AS5" i="31"/>
  <c r="Q5" i="31"/>
  <c r="BG5" i="31"/>
  <c r="AR6" i="31"/>
  <c r="P6" i="31"/>
  <c r="BF6" i="31"/>
  <c r="AS8" i="31"/>
  <c r="Q8" i="31"/>
  <c r="BG8" i="31"/>
  <c r="AU10" i="31"/>
  <c r="BC10" i="31"/>
  <c r="AT10" i="31"/>
  <c r="AZ10" i="31"/>
  <c r="AY10" i="31"/>
  <c r="BB10" i="31"/>
  <c r="BH2" i="31"/>
  <c r="AL2" i="31"/>
  <c r="AK2" i="31"/>
  <c r="AT2" i="31"/>
  <c r="CM3" i="31"/>
  <c r="P4" i="31"/>
  <c r="BF4" i="31"/>
  <c r="BG6" i="31"/>
  <c r="AS6" i="31"/>
  <c r="Q6" i="31"/>
  <c r="AT8" i="31"/>
  <c r="AZ8" i="31"/>
  <c r="AY8" i="31"/>
  <c r="BB8" i="31"/>
  <c r="P2" i="31"/>
  <c r="AG2" i="31"/>
  <c r="BV2" i="31"/>
  <c r="CN3" i="31"/>
  <c r="CK5" i="31"/>
  <c r="CY3" i="31" s="1"/>
  <c r="AR7" i="31"/>
  <c r="P7" i="31"/>
  <c r="BF7" i="31"/>
  <c r="BD10" i="31"/>
  <c r="P3" i="31"/>
  <c r="BF3" i="31"/>
  <c r="AH2" i="31"/>
  <c r="AR3" i="31"/>
  <c r="CQ3" i="31"/>
  <c r="CL5" i="31"/>
  <c r="Q7" i="31"/>
  <c r="AS7" i="31"/>
  <c r="BG7" i="31"/>
  <c r="AV8" i="31"/>
  <c r="BD8" i="31"/>
  <c r="DC2" i="31"/>
  <c r="AX2" i="31"/>
  <c r="V2" i="31"/>
  <c r="R2" i="31"/>
  <c r="AI2" i="31"/>
  <c r="BL2" i="31"/>
  <c r="BX2" i="31"/>
  <c r="CK2" i="31"/>
  <c r="CY2" i="31"/>
  <c r="DG3" i="31"/>
  <c r="CM5" i="31"/>
  <c r="AV10" i="31"/>
  <c r="BF11" i="31"/>
  <c r="AR11" i="31"/>
  <c r="P11" i="31"/>
  <c r="BG14" i="31"/>
  <c r="CN4" i="31"/>
  <c r="AW5" i="31"/>
  <c r="AW6" i="31"/>
  <c r="AW7" i="31"/>
  <c r="AU8" i="31"/>
  <c r="BC8" i="31"/>
  <c r="AX14" i="31"/>
  <c r="BF15" i="31"/>
  <c r="AX5" i="31"/>
  <c r="AX6" i="31"/>
  <c r="AX7" i="31"/>
  <c r="P15" i="31"/>
  <c r="AR22" i="31"/>
  <c r="P22" i="31"/>
  <c r="BF22" i="31"/>
  <c r="AY5" i="31"/>
  <c r="BF9" i="31"/>
  <c r="P13" i="31"/>
  <c r="BF13" i="31"/>
  <c r="AX10" i="31"/>
  <c r="AS14" i="31"/>
  <c r="P16" i="31"/>
  <c r="AT14" i="31"/>
  <c r="AY7" i="31"/>
  <c r="P14" i="31"/>
  <c r="AY14" i="31"/>
  <c r="BF14" i="31"/>
  <c r="BG22" i="31"/>
  <c r="CQ2" i="30"/>
  <c r="DE2" i="30"/>
  <c r="X2" i="30"/>
  <c r="AZ2" i="30"/>
  <c r="AR2" i="30"/>
  <c r="BF2" i="30" s="1"/>
  <c r="BD5" i="30"/>
  <c r="AZ7" i="30"/>
  <c r="AZ9" i="30"/>
  <c r="BF17" i="30"/>
  <c r="AS2" i="30"/>
  <c r="BG2" i="30" s="1"/>
  <c r="CJ2" i="30"/>
  <c r="AV3" i="30"/>
  <c r="BD3" i="30"/>
  <c r="BB4" i="30"/>
  <c r="BF4" i="30"/>
  <c r="CQ4" i="30"/>
  <c r="CO5" i="30"/>
  <c r="CT5" i="30"/>
  <c r="AW6" i="30"/>
  <c r="BD6" i="30"/>
  <c r="CS6" i="30"/>
  <c r="DG3" i="30" s="1"/>
  <c r="BA7" i="30"/>
  <c r="AV8" i="30"/>
  <c r="BD8" i="30"/>
  <c r="BG8" i="30"/>
  <c r="BA9" i="30"/>
  <c r="P14" i="30"/>
  <c r="AW16" i="30"/>
  <c r="BG16" i="30"/>
  <c r="BA17" i="30"/>
  <c r="BG17" i="30"/>
  <c r="CT6" i="30"/>
  <c r="BB7" i="30"/>
  <c r="BB9" i="30"/>
  <c r="CT4" i="30"/>
  <c r="AT5" i="30"/>
  <c r="CL6" i="30"/>
  <c r="CZ3" i="30" s="1"/>
  <c r="CU6" i="30"/>
  <c r="DI3" i="30" s="1"/>
  <c r="AX8" i="30"/>
  <c r="AU9" i="30"/>
  <c r="BC9" i="30"/>
  <c r="AX10" i="30"/>
  <c r="AX11" i="30"/>
  <c r="AT11" i="30"/>
  <c r="AT12" i="30"/>
  <c r="BA14" i="30"/>
  <c r="BF14" i="30"/>
  <c r="AU17" i="30"/>
  <c r="BC17" i="30"/>
  <c r="AX3" i="30"/>
  <c r="AR4" i="30"/>
  <c r="AX5" i="30"/>
  <c r="AU5" i="30"/>
  <c r="CM6" i="30"/>
  <c r="DA3" i="30" s="1"/>
  <c r="DE9" i="30" s="1"/>
  <c r="AT8" i="30"/>
  <c r="AX12" i="30"/>
  <c r="AU12" i="30"/>
  <c r="BB14" i="30"/>
  <c r="AK2" i="30"/>
  <c r="CO3" i="30"/>
  <c r="DC3" i="30" s="1"/>
  <c r="AS4" i="30"/>
  <c r="AY5" i="30"/>
  <c r="BF7" i="30"/>
  <c r="AZ10" i="30"/>
  <c r="BB10" i="30"/>
  <c r="AZ11" i="30"/>
  <c r="BA11" i="30"/>
  <c r="AY12" i="30"/>
  <c r="AU14" i="30"/>
  <c r="BC14" i="30"/>
  <c r="Q15" i="30"/>
  <c r="AT17" i="30"/>
  <c r="AZ3" i="30"/>
  <c r="CN4" i="30"/>
  <c r="AZ5" i="30"/>
  <c r="BB5" i="30"/>
  <c r="BF9" i="30"/>
  <c r="BA10" i="30"/>
  <c r="BC11" i="30"/>
  <c r="AZ12" i="30"/>
  <c r="AV14" i="30"/>
  <c r="BD14" i="30"/>
  <c r="Q16" i="30"/>
  <c r="AY16" i="30"/>
  <c r="BB3" i="30"/>
  <c r="BA5" i="30"/>
  <c r="BC5" i="30"/>
  <c r="AY7" i="30"/>
  <c r="P9" i="30"/>
  <c r="AW10" i="30"/>
  <c r="BD10" i="30"/>
  <c r="BB11" i="30"/>
  <c r="BD11" i="30"/>
  <c r="BA12" i="30"/>
  <c r="BB12" i="30"/>
  <c r="AX13" i="30"/>
  <c r="BB13" i="30"/>
  <c r="AW14" i="30"/>
  <c r="BB16" i="30"/>
  <c r="AY17" i="30"/>
  <c r="BB17" i="30"/>
  <c r="BH2" i="30"/>
  <c r="BX2" i="30"/>
  <c r="AJ2" i="30"/>
  <c r="CY2" i="30"/>
  <c r="AI2" i="30"/>
  <c r="AT2" i="30"/>
  <c r="AH2" i="30"/>
  <c r="R2" i="30"/>
  <c r="AG2" i="30"/>
  <c r="CK2" i="30"/>
  <c r="DE3" i="30"/>
  <c r="CP5" i="30"/>
  <c r="CP6" i="30"/>
  <c r="AV7" i="30"/>
  <c r="BD7" i="30"/>
  <c r="AW9" i="30"/>
  <c r="Q12" i="30"/>
  <c r="AR12" i="30"/>
  <c r="P12" i="30"/>
  <c r="BD13" i="30"/>
  <c r="AT15" i="30"/>
  <c r="AZ15" i="30"/>
  <c r="AY15" i="30"/>
  <c r="BB15" i="30"/>
  <c r="AW7" i="30"/>
  <c r="AU15" i="30"/>
  <c r="BC15" i="30"/>
  <c r="CD2" i="30"/>
  <c r="DF2" i="30"/>
  <c r="BA3" i="30"/>
  <c r="BA4" i="30"/>
  <c r="BF5" i="30"/>
  <c r="BF6" i="30"/>
  <c r="P7" i="30"/>
  <c r="AX7" i="30"/>
  <c r="BG7" i="30"/>
  <c r="Q9" i="30"/>
  <c r="AY9" i="30"/>
  <c r="BF10" i="30"/>
  <c r="BF11" i="30"/>
  <c r="AV15" i="30"/>
  <c r="BD15" i="30"/>
  <c r="CE2" i="30"/>
  <c r="P5" i="30"/>
  <c r="BG5" i="30"/>
  <c r="CK5" i="30"/>
  <c r="P6" i="30"/>
  <c r="BG6" i="30"/>
  <c r="CK6" i="30"/>
  <c r="Q7" i="30"/>
  <c r="P10" i="30"/>
  <c r="BG10" i="30"/>
  <c r="Q5" i="30"/>
  <c r="Q6" i="30"/>
  <c r="Q10" i="30"/>
  <c r="P11" i="30"/>
  <c r="BC12" i="30"/>
  <c r="AV13" i="30"/>
  <c r="AX15" i="30"/>
  <c r="BN2" i="30"/>
  <c r="AT9" i="30"/>
  <c r="AS12" i="30"/>
  <c r="AY13" i="30"/>
  <c r="AW13" i="30"/>
  <c r="AW15" i="30"/>
  <c r="BO2" i="30"/>
  <c r="CN5" i="30"/>
  <c r="CN6" i="30"/>
  <c r="AT7" i="30"/>
  <c r="BF12" i="30"/>
  <c r="AZ13" i="30"/>
  <c r="BA15" i="30"/>
  <c r="AU7" i="30"/>
  <c r="AV9" i="30"/>
  <c r="P13" i="30"/>
  <c r="AS13" i="30"/>
  <c r="Q13" i="30"/>
  <c r="BA13" i="30"/>
  <c r="Q14" i="30"/>
  <c r="AS22" i="30"/>
  <c r="Q22" i="30"/>
  <c r="BG22" i="30"/>
  <c r="BD16" i="30"/>
  <c r="AV17" i="30"/>
  <c r="BD17" i="30"/>
  <c r="AY22" i="30"/>
  <c r="AR16" i="30"/>
  <c r="AR17" i="30"/>
  <c r="AN2" i="29"/>
  <c r="BB4" i="29"/>
  <c r="AY17" i="29"/>
  <c r="AU4" i="29"/>
  <c r="BC4" i="29"/>
  <c r="AZ17" i="29"/>
  <c r="AK2" i="29"/>
  <c r="AY2" i="29" s="1"/>
  <c r="AV17" i="29"/>
  <c r="BD17" i="29"/>
  <c r="AL2" i="29"/>
  <c r="BN2" i="29" s="1"/>
  <c r="BB3" i="29"/>
  <c r="CM3" i="29"/>
  <c r="DA3" i="29" s="1"/>
  <c r="DG11" i="29" s="1"/>
  <c r="CP4" i="29"/>
  <c r="CP5" i="29"/>
  <c r="BD7" i="29"/>
  <c r="AU12" i="29"/>
  <c r="BC12" i="29"/>
  <c r="AW17" i="29"/>
  <c r="AM2" i="29"/>
  <c r="BO2" i="29" s="1"/>
  <c r="CN3" i="29"/>
  <c r="DB3" i="29" s="1"/>
  <c r="DJ13" i="29" s="1"/>
  <c r="BD4" i="29"/>
  <c r="CS4" i="29"/>
  <c r="AW5" i="29"/>
  <c r="AR5" i="29"/>
  <c r="CQ5" i="29"/>
  <c r="DE3" i="29" s="1"/>
  <c r="AW6" i="29"/>
  <c r="AR6" i="29"/>
  <c r="AS7" i="29"/>
  <c r="AV10" i="29"/>
  <c r="BD10" i="29"/>
  <c r="AV12" i="29"/>
  <c r="BD12" i="29"/>
  <c r="AZ13" i="29"/>
  <c r="P17" i="29"/>
  <c r="AX17" i="29"/>
  <c r="AS17" i="29"/>
  <c r="CO3" i="29"/>
  <c r="DC3" i="29" s="1"/>
  <c r="DG9" i="29" s="1"/>
  <c r="AX5" i="29"/>
  <c r="AS5" i="29"/>
  <c r="BD5" i="29"/>
  <c r="CS5" i="29"/>
  <c r="CU5" i="29"/>
  <c r="DI3" i="29" s="1"/>
  <c r="AX6" i="29"/>
  <c r="AS6" i="29"/>
  <c r="BD6" i="29"/>
  <c r="CS6" i="29"/>
  <c r="CU6" i="29"/>
  <c r="AX7" i="29"/>
  <c r="AT7" i="29"/>
  <c r="AW10" i="29"/>
  <c r="AW12" i="29"/>
  <c r="AR12" i="29"/>
  <c r="BG12" i="29"/>
  <c r="Q17" i="29"/>
  <c r="CP3" i="29"/>
  <c r="BA4" i="29"/>
  <c r="AY5" i="29"/>
  <c r="CT5" i="29"/>
  <c r="DH3" i="29" s="1"/>
  <c r="AY6" i="29"/>
  <c r="CT6" i="29"/>
  <c r="AY7" i="29"/>
  <c r="AX10" i="29"/>
  <c r="AS10" i="29"/>
  <c r="P12" i="29"/>
  <c r="BA14" i="29"/>
  <c r="BB15" i="29"/>
  <c r="AT3" i="29"/>
  <c r="AZ3" i="29"/>
  <c r="AY3" i="29"/>
  <c r="AU3" i="29"/>
  <c r="BV2" i="29"/>
  <c r="AR2" i="29"/>
  <c r="BF2" i="29" s="1"/>
  <c r="P2" i="29"/>
  <c r="BW2" i="29"/>
  <c r="AS2" i="29"/>
  <c r="BG2" i="29" s="1"/>
  <c r="Q2" i="29"/>
  <c r="AU9" i="29"/>
  <c r="BC9" i="29"/>
  <c r="P13" i="29"/>
  <c r="BF13" i="29"/>
  <c r="AR13" i="29"/>
  <c r="BC3" i="29"/>
  <c r="AW9" i="29"/>
  <c r="AT9" i="29"/>
  <c r="BA9" i="29"/>
  <c r="AY9" i="29"/>
  <c r="BC15" i="29"/>
  <c r="BX2" i="29"/>
  <c r="AJ2" i="29"/>
  <c r="CY2" i="29"/>
  <c r="AI2" i="29"/>
  <c r="AT2" i="29"/>
  <c r="AH2" i="29"/>
  <c r="R2" i="29"/>
  <c r="AG2" i="29"/>
  <c r="CK2" i="29"/>
  <c r="CJ2" i="29"/>
  <c r="AV3" i="29"/>
  <c r="AV9" i="29"/>
  <c r="BD9" i="29"/>
  <c r="AW3" i="29"/>
  <c r="AX15" i="29"/>
  <c r="AW15" i="29"/>
  <c r="AV15" i="29"/>
  <c r="AT15" i="29"/>
  <c r="BD15" i="29"/>
  <c r="DF3" i="29"/>
  <c r="BB9" i="29"/>
  <c r="AU15" i="29"/>
  <c r="AX3" i="29"/>
  <c r="CZ3" i="29"/>
  <c r="AT8" i="29"/>
  <c r="BA8" i="29"/>
  <c r="AZ8" i="29"/>
  <c r="AY8" i="29"/>
  <c r="AX8" i="29"/>
  <c r="BB8" i="29"/>
  <c r="AX9" i="29"/>
  <c r="AS4" i="29"/>
  <c r="Q4" i="29"/>
  <c r="BG4" i="29"/>
  <c r="AS3" i="29"/>
  <c r="Q3" i="29"/>
  <c r="BA3" i="29"/>
  <c r="BD3" i="29"/>
  <c r="AU8" i="29"/>
  <c r="BC8" i="29"/>
  <c r="Q14" i="29"/>
  <c r="BG14" i="29"/>
  <c r="AS14" i="29"/>
  <c r="AW4" i="29"/>
  <c r="AX4" i="29"/>
  <c r="AY4" i="29"/>
  <c r="BC14" i="29"/>
  <c r="AZ4" i="29"/>
  <c r="BF7" i="29"/>
  <c r="BD14" i="29"/>
  <c r="P16" i="29"/>
  <c r="BF5" i="29"/>
  <c r="BF6" i="29"/>
  <c r="P7" i="29"/>
  <c r="BG7" i="29"/>
  <c r="P10" i="29"/>
  <c r="BF10" i="29"/>
  <c r="AX14" i="29"/>
  <c r="AT14" i="29"/>
  <c r="AY15" i="29"/>
  <c r="BG5" i="29"/>
  <c r="BG6" i="29"/>
  <c r="AZ9" i="29"/>
  <c r="BF9" i="29"/>
  <c r="AY14" i="29"/>
  <c r="AU14" i="29"/>
  <c r="AZ15" i="29"/>
  <c r="AR14" i="29"/>
  <c r="P14" i="29"/>
  <c r="AZ14" i="29"/>
  <c r="P15" i="29"/>
  <c r="AS15" i="29"/>
  <c r="Q15" i="29"/>
  <c r="BA15" i="29"/>
  <c r="BF22" i="29"/>
  <c r="BG22" i="29"/>
  <c r="P22" i="29"/>
  <c r="BD22" i="29"/>
  <c r="DA3" i="28"/>
  <c r="DG11" i="28" s="1"/>
  <c r="BB13" i="28"/>
  <c r="BC15" i="28"/>
  <c r="BB3" i="28"/>
  <c r="AW9" i="28"/>
  <c r="AU10" i="28"/>
  <c r="BC10" i="28"/>
  <c r="BB11" i="28"/>
  <c r="CL5" i="28"/>
  <c r="BF6" i="28"/>
  <c r="AZ7" i="28"/>
  <c r="AX9" i="28"/>
  <c r="AT9" i="28"/>
  <c r="AV15" i="28"/>
  <c r="BD15" i="28"/>
  <c r="BF16" i="28"/>
  <c r="CP3" i="28"/>
  <c r="DF3" i="28"/>
  <c r="DF5" i="28" s="1"/>
  <c r="CP4" i="28"/>
  <c r="CP5" i="28"/>
  <c r="CT6" i="28"/>
  <c r="AU7" i="28"/>
  <c r="BC7" i="28"/>
  <c r="BA7" i="28"/>
  <c r="P8" i="28"/>
  <c r="Q9" i="28"/>
  <c r="AY9" i="28"/>
  <c r="AW10" i="28"/>
  <c r="AR10" i="28"/>
  <c r="AV12" i="28"/>
  <c r="BD12" i="28"/>
  <c r="BF14" i="28"/>
  <c r="AW15" i="28"/>
  <c r="AT15" i="28"/>
  <c r="CS3" i="28"/>
  <c r="CQ4" i="28"/>
  <c r="BF5" i="28"/>
  <c r="CQ5" i="28"/>
  <c r="DE3" i="28" s="1"/>
  <c r="CS5" i="28"/>
  <c r="CU6" i="28"/>
  <c r="AV7" i="28"/>
  <c r="BD7" i="28"/>
  <c r="BB7" i="28"/>
  <c r="Q8" i="28"/>
  <c r="AZ9" i="28"/>
  <c r="BA9" i="28"/>
  <c r="P10" i="28"/>
  <c r="AW11" i="28"/>
  <c r="AT12" i="28"/>
  <c r="AW4" i="28"/>
  <c r="BG5" i="28"/>
  <c r="CT5" i="28"/>
  <c r="AU6" i="28"/>
  <c r="BC6" i="28"/>
  <c r="AW7" i="28"/>
  <c r="AR7" i="28"/>
  <c r="BG7" i="28"/>
  <c r="BG8" i="28"/>
  <c r="BB9" i="28"/>
  <c r="AZ10" i="28"/>
  <c r="BC14" i="28"/>
  <c r="Q15" i="28"/>
  <c r="AR17" i="28"/>
  <c r="AR5" i="28"/>
  <c r="P7" i="28"/>
  <c r="AS7" i="28"/>
  <c r="AZ13" i="28"/>
  <c r="AZ15" i="28"/>
  <c r="AY15" i="28"/>
  <c r="AR16" i="28"/>
  <c r="CL3" i="28"/>
  <c r="CU3" i="28"/>
  <c r="CL4" i="28"/>
  <c r="CU4" i="28"/>
  <c r="AW6" i="28"/>
  <c r="CN6" i="28"/>
  <c r="BB8" i="28"/>
  <c r="BD11" i="28"/>
  <c r="AZ12" i="28"/>
  <c r="BB12" i="28"/>
  <c r="BA13" i="28"/>
  <c r="BA15" i="28"/>
  <c r="BF17" i="28"/>
  <c r="CJ2" i="28"/>
  <c r="BV2" i="28"/>
  <c r="AR2" i="28"/>
  <c r="BF2" i="28" s="1"/>
  <c r="P2" i="28"/>
  <c r="AZ3" i="28"/>
  <c r="AX3" i="28"/>
  <c r="AT3" i="28"/>
  <c r="AY3" i="28"/>
  <c r="BC3" i="28"/>
  <c r="BM2" i="28"/>
  <c r="AY2" i="28"/>
  <c r="W2" i="28"/>
  <c r="CC2" i="28"/>
  <c r="DD2" i="28"/>
  <c r="BG3" i="28"/>
  <c r="AS3" i="28"/>
  <c r="Q3" i="28"/>
  <c r="BW2" i="28"/>
  <c r="Q2" i="28"/>
  <c r="AS2" i="28"/>
  <c r="BG2" i="28" s="1"/>
  <c r="AU3" i="28"/>
  <c r="BX2" i="28"/>
  <c r="AJ2" i="28"/>
  <c r="CY2" i="28"/>
  <c r="AI2" i="28"/>
  <c r="AG2" i="28"/>
  <c r="AT2" i="28"/>
  <c r="AH2" i="28"/>
  <c r="R2" i="28"/>
  <c r="CK2" i="28"/>
  <c r="BH2" i="28"/>
  <c r="CD2" i="28"/>
  <c r="DE2" i="28"/>
  <c r="AZ2" i="28"/>
  <c r="X2" i="28"/>
  <c r="AV3" i="28"/>
  <c r="AR12" i="28"/>
  <c r="P12" i="28"/>
  <c r="BF12" i="28"/>
  <c r="P13" i="28"/>
  <c r="BF13" i="28"/>
  <c r="AR13" i="28"/>
  <c r="BG13" i="28"/>
  <c r="Q13" i="28"/>
  <c r="AS13" i="28"/>
  <c r="AW3" i="28"/>
  <c r="CY3" i="28"/>
  <c r="AS12" i="28"/>
  <c r="BG12" i="28"/>
  <c r="BD3" i="28"/>
  <c r="DC3" i="28"/>
  <c r="BA6" i="28"/>
  <c r="AT6" i="28"/>
  <c r="BB6" i="28"/>
  <c r="AY10" i="28"/>
  <c r="AT10" i="28"/>
  <c r="BB10" i="28"/>
  <c r="AV6" i="28"/>
  <c r="AV10" i="28"/>
  <c r="AT13" i="28"/>
  <c r="AU13" i="28"/>
  <c r="BD13" i="28"/>
  <c r="BC13" i="28"/>
  <c r="BB17" i="28"/>
  <c r="Y2" i="28"/>
  <c r="BA2" i="28"/>
  <c r="AT16" i="28"/>
  <c r="AY16" i="28"/>
  <c r="AU16" i="28"/>
  <c r="BB16" i="28"/>
  <c r="AV17" i="28"/>
  <c r="BD10" i="28"/>
  <c r="AT17" i="28"/>
  <c r="AY17" i="28"/>
  <c r="AU17" i="28"/>
  <c r="DF2" i="28"/>
  <c r="AZ4" i="28"/>
  <c r="AV4" i="28"/>
  <c r="AZ8" i="28"/>
  <c r="AZ11" i="28"/>
  <c r="AV13" i="28"/>
  <c r="AW17" i="28"/>
  <c r="BD6" i="28"/>
  <c r="AR9" i="28"/>
  <c r="P9" i="28"/>
  <c r="BF9" i="28"/>
  <c r="AX10" i="28"/>
  <c r="CT4" i="28"/>
  <c r="BA8" i="28"/>
  <c r="AS11" i="28"/>
  <c r="Q11" i="28"/>
  <c r="BA11" i="28"/>
  <c r="AW13" i="28"/>
  <c r="AV16" i="28"/>
  <c r="AZ17" i="28"/>
  <c r="BC11" i="28"/>
  <c r="AT11" i="28"/>
  <c r="AY13" i="28"/>
  <c r="BF15" i="28"/>
  <c r="AR15" i="28"/>
  <c r="BC17" i="28"/>
  <c r="AX16" i="28"/>
  <c r="AX17" i="28"/>
  <c r="AT22" i="28"/>
  <c r="AY22" i="28"/>
  <c r="BB22" i="28"/>
  <c r="AX13" i="28"/>
  <c r="BC22" i="28"/>
  <c r="Q16" i="28"/>
  <c r="AS16" i="28"/>
  <c r="BG16" i="28"/>
  <c r="BA16" i="28"/>
  <c r="Q17" i="28"/>
  <c r="AS17" i="28"/>
  <c r="BG17" i="28"/>
  <c r="BA17" i="28"/>
  <c r="BA6" i="27"/>
  <c r="AU10" i="27"/>
  <c r="BC10" i="27"/>
  <c r="BB11" i="27"/>
  <c r="BA11" i="27"/>
  <c r="DF3" i="27"/>
  <c r="DG6" i="27" s="1"/>
  <c r="AV10" i="27"/>
  <c r="BD10" i="27"/>
  <c r="AV11" i="27"/>
  <c r="BD11" i="27"/>
  <c r="BC11" i="27"/>
  <c r="AU6" i="27"/>
  <c r="BC6" i="27"/>
  <c r="CT6" i="27"/>
  <c r="AW10" i="27"/>
  <c r="AT10" i="27"/>
  <c r="AW11" i="27"/>
  <c r="BC3" i="27"/>
  <c r="BD6" i="27"/>
  <c r="AS9" i="27"/>
  <c r="AX11" i="27"/>
  <c r="AU16" i="27"/>
  <c r="BC16" i="27"/>
  <c r="BG16" i="27"/>
  <c r="CS3" i="27"/>
  <c r="CS4" i="27"/>
  <c r="AZ5" i="27"/>
  <c r="BF5" i="27"/>
  <c r="AW6" i="27"/>
  <c r="AR6" i="27"/>
  <c r="BD7" i="27"/>
  <c r="AV8" i="27"/>
  <c r="BD8" i="27"/>
  <c r="BB9" i="27"/>
  <c r="Q10" i="27"/>
  <c r="AY10" i="27"/>
  <c r="AY11" i="27"/>
  <c r="AT11" i="27"/>
  <c r="BC13" i="27"/>
  <c r="BA14" i="27"/>
  <c r="AZ14" i="27"/>
  <c r="AV16" i="27"/>
  <c r="BD16" i="27"/>
  <c r="AZ17" i="27"/>
  <c r="CM4" i="27"/>
  <c r="DA3" i="27" s="1"/>
  <c r="CT4" i="27"/>
  <c r="BG5" i="27"/>
  <c r="AV7" i="27"/>
  <c r="AR8" i="27"/>
  <c r="BG9" i="27"/>
  <c r="AZ10" i="27"/>
  <c r="BB14" i="27"/>
  <c r="AW16" i="27"/>
  <c r="AR16" i="27"/>
  <c r="BA17" i="27"/>
  <c r="AW3" i="27"/>
  <c r="AS3" i="27"/>
  <c r="CL3" i="27"/>
  <c r="CU3" i="27"/>
  <c r="CU4" i="27"/>
  <c r="CT5" i="27"/>
  <c r="P6" i="27"/>
  <c r="CO6" i="27"/>
  <c r="DC3" i="27" s="1"/>
  <c r="AY7" i="27"/>
  <c r="P8" i="27"/>
  <c r="AX8" i="27"/>
  <c r="AS8" i="27"/>
  <c r="BA10" i="27"/>
  <c r="P16" i="27"/>
  <c r="AX16" i="27"/>
  <c r="BC17" i="27"/>
  <c r="AJ2" i="27"/>
  <c r="AI2" i="27"/>
  <c r="BX2" i="27"/>
  <c r="AT2" i="27"/>
  <c r="AH2" i="27"/>
  <c r="R2" i="27"/>
  <c r="AG2" i="27"/>
  <c r="CY2" i="27"/>
  <c r="BH2" i="27"/>
  <c r="CK2" i="27"/>
  <c r="BG7" i="27"/>
  <c r="AS7" i="27"/>
  <c r="Q7" i="27"/>
  <c r="DF2" i="27"/>
  <c r="P5" i="27"/>
  <c r="BB7" i="27"/>
  <c r="AZ7" i="27"/>
  <c r="AR9" i="27"/>
  <c r="BC9" i="27"/>
  <c r="AY2" i="27"/>
  <c r="CP4" i="27"/>
  <c r="CP6" i="27"/>
  <c r="AX9" i="27"/>
  <c r="BD9" i="27"/>
  <c r="BG10" i="27"/>
  <c r="CJ2" i="27"/>
  <c r="P2" i="27"/>
  <c r="X2" i="27"/>
  <c r="AR2" i="27"/>
  <c r="BF2" i="27" s="1"/>
  <c r="AZ2" i="27"/>
  <c r="CD2" i="27"/>
  <c r="BG3" i="27"/>
  <c r="AS4" i="27"/>
  <c r="CQ5" i="27"/>
  <c r="DE3" i="27" s="1"/>
  <c r="Q6" i="27"/>
  <c r="AY8" i="27"/>
  <c r="P9" i="27"/>
  <c r="AY9" i="27"/>
  <c r="AT9" i="27"/>
  <c r="Q2" i="27"/>
  <c r="Y2" i="27"/>
  <c r="AS2" i="27"/>
  <c r="BG2" i="27" s="1"/>
  <c r="BA2" i="27"/>
  <c r="CE2" i="27"/>
  <c r="AT7" i="27"/>
  <c r="BB8" i="27"/>
  <c r="AZ8" i="27"/>
  <c r="AZ9" i="27"/>
  <c r="AU9" i="27"/>
  <c r="Q14" i="27"/>
  <c r="BG14" i="27"/>
  <c r="AS14" i="27"/>
  <c r="Q15" i="27"/>
  <c r="BG15" i="27"/>
  <c r="AS15" i="27"/>
  <c r="W2" i="27"/>
  <c r="CC2" i="27"/>
  <c r="CK4" i="27"/>
  <c r="BA5" i="27"/>
  <c r="AX5" i="27"/>
  <c r="CS5" i="27"/>
  <c r="DG3" i="27" s="1"/>
  <c r="BB6" i="27"/>
  <c r="CK6" i="27"/>
  <c r="AU7" i="27"/>
  <c r="AU8" i="27"/>
  <c r="AV9" i="27"/>
  <c r="BF10" i="27"/>
  <c r="AR10" i="27"/>
  <c r="AV15" i="27"/>
  <c r="AU15" i="27"/>
  <c r="AT15" i="27"/>
  <c r="BD15" i="27"/>
  <c r="BC15" i="27"/>
  <c r="BB15" i="27"/>
  <c r="CP2" i="27"/>
  <c r="AY5" i="27"/>
  <c r="CU6" i="27"/>
  <c r="DI3" i="27" s="1"/>
  <c r="BF13" i="27"/>
  <c r="AR13" i="27"/>
  <c r="P13" i="27"/>
  <c r="P3" i="27"/>
  <c r="CL4" i="27"/>
  <c r="BB5" i="27"/>
  <c r="CL6" i="27"/>
  <c r="BM2" i="27"/>
  <c r="CR2" i="27"/>
  <c r="AR3" i="27"/>
  <c r="CN5" i="27"/>
  <c r="DB3" i="27" s="1"/>
  <c r="P7" i="27"/>
  <c r="AR7" i="27"/>
  <c r="AT12" i="27"/>
  <c r="BA12" i="27"/>
  <c r="AZ12" i="27"/>
  <c r="BB12" i="27"/>
  <c r="BG13" i="27"/>
  <c r="AV12" i="27"/>
  <c r="BD12" i="27"/>
  <c r="AX15" i="27"/>
  <c r="Q13" i="27"/>
  <c r="AY15" i="27"/>
  <c r="AX7" i="27"/>
  <c r="P14" i="27"/>
  <c r="BF14" i="27"/>
  <c r="AR15" i="27"/>
  <c r="P15" i="27"/>
  <c r="AZ15" i="27"/>
  <c r="BF22" i="27"/>
  <c r="BG22" i="27"/>
  <c r="AO2" i="26"/>
  <c r="AN2" i="26"/>
  <c r="DF3" i="26"/>
  <c r="DJ9" i="26" s="1"/>
  <c r="DA3" i="26"/>
  <c r="DG11" i="26" s="1"/>
  <c r="DF2" i="26"/>
  <c r="CE2" i="26"/>
  <c r="Y2" i="26"/>
  <c r="BA2" i="26"/>
  <c r="AV3" i="26"/>
  <c r="BC10" i="26"/>
  <c r="DC3" i="26"/>
  <c r="DI11" i="26" s="1"/>
  <c r="CU5" i="26"/>
  <c r="CU6" i="26"/>
  <c r="BD10" i="26"/>
  <c r="BF12" i="26"/>
  <c r="AV15" i="26"/>
  <c r="BD15" i="26"/>
  <c r="BG15" i="26"/>
  <c r="CJ2" i="26"/>
  <c r="CU3" i="26"/>
  <c r="AV10" i="26"/>
  <c r="BD5" i="26"/>
  <c r="AU6" i="26"/>
  <c r="BC6" i="26"/>
  <c r="BC7" i="26"/>
  <c r="BA12" i="26"/>
  <c r="AW15" i="26"/>
  <c r="AK2" i="26"/>
  <c r="CN3" i="26"/>
  <c r="AW5" i="26"/>
  <c r="BD6" i="26"/>
  <c r="BB7" i="26"/>
  <c r="BB8" i="26"/>
  <c r="AY13" i="26"/>
  <c r="BC14" i="26"/>
  <c r="AX15" i="26"/>
  <c r="AS15" i="26"/>
  <c r="AU3" i="26"/>
  <c r="CL5" i="26"/>
  <c r="P2" i="26"/>
  <c r="AU10" i="26"/>
  <c r="AW3" i="26"/>
  <c r="AU4" i="26"/>
  <c r="BG4" i="26"/>
  <c r="BC5" i="26"/>
  <c r="AV4" i="26"/>
  <c r="CT4" i="26"/>
  <c r="AY3" i="26"/>
  <c r="AW4" i="26"/>
  <c r="AR4" i="26"/>
  <c r="AR5" i="26"/>
  <c r="AL2" i="26"/>
  <c r="CQ2" i="26" s="1"/>
  <c r="P4" i="26"/>
  <c r="AY5" i="26"/>
  <c r="AW6" i="26"/>
  <c r="AR6" i="26"/>
  <c r="AU9" i="26"/>
  <c r="BC9" i="26"/>
  <c r="Q10" i="26"/>
  <c r="AU12" i="26"/>
  <c r="BC12" i="26"/>
  <c r="AV14" i="26"/>
  <c r="BD14" i="26"/>
  <c r="BF14" i="26"/>
  <c r="AY15" i="26"/>
  <c r="AT15" i="26"/>
  <c r="AW16" i="26"/>
  <c r="BB16" i="26"/>
  <c r="AV17" i="26"/>
  <c r="BD17" i="26"/>
  <c r="BC3" i="26"/>
  <c r="BD3" i="26"/>
  <c r="CT3" i="26"/>
  <c r="CL6" i="26"/>
  <c r="Q2" i="26"/>
  <c r="BC4" i="26"/>
  <c r="AU5" i="26"/>
  <c r="BD4" i="26"/>
  <c r="CU4" i="26"/>
  <c r="BA3" i="26"/>
  <c r="CP3" i="26"/>
  <c r="DD3" i="26" s="1"/>
  <c r="DF7" i="26" s="1"/>
  <c r="Q4" i="26"/>
  <c r="AY4" i="26"/>
  <c r="CN4" i="26"/>
  <c r="P5" i="26"/>
  <c r="CS5" i="26"/>
  <c r="DG3" i="26" s="1"/>
  <c r="AV7" i="26"/>
  <c r="BD7" i="26"/>
  <c r="AV8" i="26"/>
  <c r="BD8" i="26"/>
  <c r="AV9" i="26"/>
  <c r="BD9" i="26"/>
  <c r="BG10" i="26"/>
  <c r="AW14" i="26"/>
  <c r="AU16" i="26"/>
  <c r="AW17" i="26"/>
  <c r="AR17" i="26"/>
  <c r="AT2" i="26"/>
  <c r="AH2" i="26"/>
  <c r="R2" i="26"/>
  <c r="CK2" i="26"/>
  <c r="BH2" i="26"/>
  <c r="CY2" i="26"/>
  <c r="BX2" i="26"/>
  <c r="AJ2" i="26"/>
  <c r="AG2" i="26"/>
  <c r="AI2" i="26"/>
  <c r="AV13" i="26"/>
  <c r="Q5" i="26"/>
  <c r="AT5" i="26"/>
  <c r="Q6" i="26"/>
  <c r="AT6" i="26"/>
  <c r="AS8" i="26"/>
  <c r="BG8" i="26"/>
  <c r="BA8" i="26"/>
  <c r="AX10" i="26"/>
  <c r="AV11" i="26"/>
  <c r="BD13" i="26"/>
  <c r="CN5" i="26"/>
  <c r="CK5" i="26"/>
  <c r="CN6" i="26"/>
  <c r="CK6" i="26"/>
  <c r="AW11" i="26"/>
  <c r="AW13" i="26"/>
  <c r="AR8" i="26"/>
  <c r="P8" i="26"/>
  <c r="BO2" i="26"/>
  <c r="AV5" i="26"/>
  <c r="AV6" i="26"/>
  <c r="BA10" i="26"/>
  <c r="AX11" i="26"/>
  <c r="CR2" i="26"/>
  <c r="BA5" i="26"/>
  <c r="BG5" i="26"/>
  <c r="BA6" i="26"/>
  <c r="BG6" i="26"/>
  <c r="BG7" i="26"/>
  <c r="AT10" i="26"/>
  <c r="AZ10" i="26"/>
  <c r="BB10" i="26"/>
  <c r="AZ11" i="26"/>
  <c r="BF8" i="26"/>
  <c r="AS11" i="26"/>
  <c r="Q11" i="26"/>
  <c r="BA11" i="26"/>
  <c r="BA13" i="26"/>
  <c r="AT11" i="26"/>
  <c r="AY11" i="26"/>
  <c r="BB11" i="26"/>
  <c r="AS12" i="26"/>
  <c r="Q12" i="26"/>
  <c r="AX13" i="26"/>
  <c r="AT13" i="26"/>
  <c r="AZ13" i="26"/>
  <c r="BB13" i="26"/>
  <c r="AU11" i="26"/>
  <c r="BC11" i="26"/>
  <c r="AT12" i="26"/>
  <c r="AY12" i="26"/>
  <c r="BB12" i="26"/>
  <c r="BG12" i="26"/>
  <c r="AU13" i="26"/>
  <c r="BC13" i="26"/>
  <c r="AU15" i="26"/>
  <c r="AZ16" i="26"/>
  <c r="AS16" i="26"/>
  <c r="P17" i="26"/>
  <c r="AS17" i="26"/>
  <c r="AT16" i="26"/>
  <c r="BC16" i="26"/>
  <c r="BF22" i="26"/>
  <c r="BG22" i="26"/>
  <c r="DI7" i="42" l="1"/>
  <c r="DG5" i="42"/>
  <c r="DH6" i="42"/>
  <c r="DJ8" i="42"/>
  <c r="DG6" i="31"/>
  <c r="DH7" i="31"/>
  <c r="DB3" i="32"/>
  <c r="DC6" i="32" s="1"/>
  <c r="DI3" i="37"/>
  <c r="DI5" i="37" s="1"/>
  <c r="DA3" i="42"/>
  <c r="DD8" i="42" s="1"/>
  <c r="DB3" i="28"/>
  <c r="DB5" i="28" s="1"/>
  <c r="DE3" i="42"/>
  <c r="DG7" i="42" s="1"/>
  <c r="DG3" i="28"/>
  <c r="DD3" i="29"/>
  <c r="CY3" i="30"/>
  <c r="DJ16" i="30" s="1"/>
  <c r="DD3" i="36"/>
  <c r="DI10" i="36" s="1"/>
  <c r="DH3" i="36"/>
  <c r="DH5" i="36" s="1"/>
  <c r="DD3" i="38"/>
  <c r="DF7" i="38" s="1"/>
  <c r="CZ3" i="39"/>
  <c r="DH13" i="39" s="1"/>
  <c r="DH3" i="27"/>
  <c r="DJ7" i="27" s="1"/>
  <c r="CZ3" i="33"/>
  <c r="DE3" i="36"/>
  <c r="DJ10" i="36" s="1"/>
  <c r="DC3" i="38"/>
  <c r="DC5" i="38" s="1"/>
  <c r="DC3" i="39"/>
  <c r="DF8" i="39" s="1"/>
  <c r="CZ3" i="42"/>
  <c r="DB7" i="42" s="1"/>
  <c r="DB3" i="35"/>
  <c r="DG10" i="35" s="1"/>
  <c r="DD3" i="35"/>
  <c r="DJ11" i="35" s="1"/>
  <c r="DJ6" i="30"/>
  <c r="DI5" i="30"/>
  <c r="DJ6" i="42"/>
  <c r="DI5" i="42"/>
  <c r="DB3" i="42"/>
  <c r="DH11" i="42" s="1"/>
  <c r="DD3" i="37"/>
  <c r="DI10" i="37" s="1"/>
  <c r="CZ3" i="28"/>
  <c r="DI14" i="28" s="1"/>
  <c r="DE3" i="33"/>
  <c r="DJ10" i="33" s="1"/>
  <c r="DG3" i="37"/>
  <c r="DH6" i="37" s="1"/>
  <c r="DG3" i="35"/>
  <c r="DI7" i="35" s="1"/>
  <c r="DH3" i="28"/>
  <c r="DI6" i="28" s="1"/>
  <c r="DE3" i="31"/>
  <c r="DF6" i="31" s="1"/>
  <c r="DC3" i="36"/>
  <c r="DH10" i="36" s="1"/>
  <c r="DF3" i="36"/>
  <c r="DJ9" i="36" s="1"/>
  <c r="DB3" i="37"/>
  <c r="DG10" i="37" s="1"/>
  <c r="DB3" i="26"/>
  <c r="DI12" i="26" s="1"/>
  <c r="CZ3" i="26"/>
  <c r="DH13" i="26" s="1"/>
  <c r="DH3" i="30"/>
  <c r="DJ7" i="30" s="1"/>
  <c r="DD3" i="31"/>
  <c r="DH9" i="31" s="1"/>
  <c r="DG3" i="32"/>
  <c r="DG5" i="32" s="1"/>
  <c r="DC3" i="35"/>
  <c r="DC5" i="35" s="1"/>
  <c r="CZ3" i="27"/>
  <c r="DB3" i="30"/>
  <c r="DC3" i="32"/>
  <c r="DI11" i="32" s="1"/>
  <c r="CZ3" i="35"/>
  <c r="DC8" i="35" s="1"/>
  <c r="CY3" i="36"/>
  <c r="DE11" i="36" s="1"/>
  <c r="DE3" i="38"/>
  <c r="DE5" i="38" s="1"/>
  <c r="DG3" i="39"/>
  <c r="DI7" i="39" s="1"/>
  <c r="DL1" i="42"/>
  <c r="DA7" i="38"/>
  <c r="DJ16" i="38"/>
  <c r="DE6" i="42"/>
  <c r="DG8" i="42"/>
  <c r="DH9" i="42"/>
  <c r="DF7" i="42"/>
  <c r="DD5" i="42"/>
  <c r="DI10" i="42"/>
  <c r="DJ11" i="42"/>
  <c r="DC6" i="42"/>
  <c r="DE8" i="42"/>
  <c r="CA2" i="42"/>
  <c r="BK2" i="42"/>
  <c r="CN2" i="42"/>
  <c r="U2" i="42"/>
  <c r="AW2" i="42"/>
  <c r="DB2" i="42"/>
  <c r="DF5" i="42"/>
  <c r="DG6" i="42"/>
  <c r="DI8" i="42"/>
  <c r="DJ9" i="42"/>
  <c r="DH7" i="42"/>
  <c r="BJ2" i="42"/>
  <c r="CM2" i="42"/>
  <c r="T2" i="42"/>
  <c r="AV2" i="42"/>
  <c r="DA2" i="42"/>
  <c r="BZ2" i="42"/>
  <c r="BI2" i="42"/>
  <c r="CL2" i="42"/>
  <c r="S2" i="42"/>
  <c r="AU2" i="42"/>
  <c r="CZ2" i="42"/>
  <c r="BY2" i="42"/>
  <c r="DJ7" i="42"/>
  <c r="DH5" i="42"/>
  <c r="DI6" i="42"/>
  <c r="DA7" i="42"/>
  <c r="DD10" i="42"/>
  <c r="CY5" i="42"/>
  <c r="DE11" i="42"/>
  <c r="DF12" i="42"/>
  <c r="CZ6" i="42"/>
  <c r="DB8" i="42"/>
  <c r="DI15" i="42"/>
  <c r="DG13" i="42"/>
  <c r="DH14" i="42"/>
  <c r="DJ16" i="42"/>
  <c r="DC9" i="42"/>
  <c r="DJ15" i="42"/>
  <c r="DH13" i="42"/>
  <c r="DG11" i="42"/>
  <c r="DH12" i="42"/>
  <c r="DB6" i="42"/>
  <c r="DC2" i="42"/>
  <c r="CB2" i="42"/>
  <c r="BL2" i="42"/>
  <c r="CO2" i="42"/>
  <c r="V2" i="42"/>
  <c r="AX2" i="42"/>
  <c r="DF8" i="42"/>
  <c r="DE7" i="42"/>
  <c r="DC5" i="42"/>
  <c r="DH10" i="42"/>
  <c r="DI11" i="42"/>
  <c r="DJ12" i="42"/>
  <c r="DD6" i="42"/>
  <c r="DG9" i="42"/>
  <c r="DJ13" i="33"/>
  <c r="DF6" i="37"/>
  <c r="DJ11" i="37"/>
  <c r="DH10" i="37"/>
  <c r="DG8" i="37"/>
  <c r="DF12" i="38"/>
  <c r="DF5" i="31"/>
  <c r="DB8" i="38"/>
  <c r="DI15" i="38"/>
  <c r="DF8" i="37"/>
  <c r="CZ6" i="38"/>
  <c r="DE11" i="38"/>
  <c r="DA3" i="39"/>
  <c r="DF3" i="39"/>
  <c r="DF5" i="39" s="1"/>
  <c r="DD3" i="39"/>
  <c r="DH9" i="39" s="1"/>
  <c r="DI3" i="39"/>
  <c r="DJ6" i="39" s="1"/>
  <c r="DE3" i="39"/>
  <c r="DE5" i="39" s="1"/>
  <c r="DL1" i="39"/>
  <c r="DJ16" i="39"/>
  <c r="DH14" i="39"/>
  <c r="DE11" i="39"/>
  <c r="DD10" i="39"/>
  <c r="DA7" i="39"/>
  <c r="DC9" i="39"/>
  <c r="DG13" i="39"/>
  <c r="DF12" i="39"/>
  <c r="DB8" i="39"/>
  <c r="DI15" i="39"/>
  <c r="CZ6" i="39"/>
  <c r="CY5" i="39"/>
  <c r="DE7" i="37"/>
  <c r="DB2" i="39"/>
  <c r="CN2" i="39"/>
  <c r="CA2" i="39"/>
  <c r="AW2" i="39"/>
  <c r="U2" i="39"/>
  <c r="BK2" i="39"/>
  <c r="DG9" i="39"/>
  <c r="DC5" i="39"/>
  <c r="DH10" i="39"/>
  <c r="DI9" i="37"/>
  <c r="DC5" i="37"/>
  <c r="CC2" i="39"/>
  <c r="DD2" i="39"/>
  <c r="CP2" i="39"/>
  <c r="W2" i="39"/>
  <c r="BM2" i="39"/>
  <c r="AY2" i="39"/>
  <c r="CB2" i="39"/>
  <c r="CO2" i="39"/>
  <c r="DC2" i="39"/>
  <c r="V2" i="39"/>
  <c r="BL2" i="39"/>
  <c r="AX2" i="39"/>
  <c r="DJ7" i="39"/>
  <c r="DI6" i="39"/>
  <c r="DH5" i="39"/>
  <c r="DG7" i="37"/>
  <c r="DD5" i="37"/>
  <c r="DB3" i="39"/>
  <c r="DH8" i="37"/>
  <c r="DC9" i="38"/>
  <c r="DD10" i="38"/>
  <c r="DE2" i="39"/>
  <c r="AZ2" i="39"/>
  <c r="CD2" i="39"/>
  <c r="X2" i="39"/>
  <c r="CQ2" i="39"/>
  <c r="BN2" i="39"/>
  <c r="DE6" i="37"/>
  <c r="CY5" i="38"/>
  <c r="DJ10" i="37"/>
  <c r="DA6" i="39"/>
  <c r="DI14" i="39"/>
  <c r="BJ2" i="39"/>
  <c r="T2" i="39"/>
  <c r="DA2" i="39"/>
  <c r="CM2" i="39"/>
  <c r="BZ2" i="39"/>
  <c r="AV2" i="39"/>
  <c r="CL2" i="39"/>
  <c r="BI2" i="39"/>
  <c r="AU2" i="39"/>
  <c r="CZ2" i="39"/>
  <c r="BY2" i="39"/>
  <c r="S2" i="39"/>
  <c r="DL1" i="38"/>
  <c r="DB3" i="38"/>
  <c r="DB5" i="38" s="1"/>
  <c r="DG3" i="38"/>
  <c r="DJ8" i="38" s="1"/>
  <c r="DF3" i="38"/>
  <c r="DJ9" i="38" s="1"/>
  <c r="DE9" i="38"/>
  <c r="DC7" i="38"/>
  <c r="DD8" i="38"/>
  <c r="DH12" i="38"/>
  <c r="DG11" i="38"/>
  <c r="DF10" i="38"/>
  <c r="DJ14" i="38"/>
  <c r="DB6" i="38"/>
  <c r="DA5" i="38"/>
  <c r="DI13" i="38"/>
  <c r="DC2" i="38"/>
  <c r="CO2" i="38"/>
  <c r="CB2" i="38"/>
  <c r="V2" i="38"/>
  <c r="AX2" i="38"/>
  <c r="BL2" i="38"/>
  <c r="CT2" i="38"/>
  <c r="AA2" i="38"/>
  <c r="BQ2" i="38"/>
  <c r="BC2" i="38"/>
  <c r="DH2" i="38"/>
  <c r="CG2" i="38"/>
  <c r="DE6" i="38"/>
  <c r="DD5" i="38"/>
  <c r="DH9" i="38"/>
  <c r="BJ2" i="38"/>
  <c r="T2" i="38"/>
  <c r="BZ2" i="38"/>
  <c r="AV2" i="38"/>
  <c r="DA2" i="38"/>
  <c r="CM2" i="38"/>
  <c r="DI3" i="38"/>
  <c r="BA2" i="38"/>
  <c r="DF2" i="38"/>
  <c r="CE2" i="38"/>
  <c r="Y2" i="38"/>
  <c r="CR2" i="38"/>
  <c r="BO2" i="38"/>
  <c r="DH11" i="36"/>
  <c r="BR2" i="38"/>
  <c r="AB2" i="38"/>
  <c r="BD2" i="38"/>
  <c r="CH2" i="38"/>
  <c r="DJ2" i="38"/>
  <c r="CU2" i="38"/>
  <c r="DI2" i="38"/>
  <c r="CS2" i="38"/>
  <c r="Z2" i="38"/>
  <c r="BP2" i="38"/>
  <c r="CF2" i="38"/>
  <c r="BB2" i="38"/>
  <c r="DG2" i="38"/>
  <c r="BK2" i="38"/>
  <c r="DB2" i="38"/>
  <c r="CN2" i="38"/>
  <c r="CA2" i="38"/>
  <c r="U2" i="38"/>
  <c r="AW2" i="38"/>
  <c r="CZ3" i="38"/>
  <c r="DH3" i="38"/>
  <c r="CL2" i="38"/>
  <c r="AU2" i="38"/>
  <c r="S2" i="38"/>
  <c r="BI2" i="38"/>
  <c r="CZ2" i="38"/>
  <c r="BY2" i="38"/>
  <c r="DJ12" i="37"/>
  <c r="DH7" i="38"/>
  <c r="DI8" i="38"/>
  <c r="DE2" i="38"/>
  <c r="BN2" i="38"/>
  <c r="CQ2" i="38"/>
  <c r="CD2" i="38"/>
  <c r="X2" i="38"/>
  <c r="AZ2" i="38"/>
  <c r="CC2" i="38"/>
  <c r="CP2" i="38"/>
  <c r="W2" i="38"/>
  <c r="BM2" i="38"/>
  <c r="AY2" i="38"/>
  <c r="DD2" i="38"/>
  <c r="DI11" i="37"/>
  <c r="CZ3" i="37"/>
  <c r="DB7" i="37" s="1"/>
  <c r="DG9" i="37"/>
  <c r="DF3" i="37"/>
  <c r="DJ9" i="37" s="1"/>
  <c r="DL1" i="37"/>
  <c r="DJ6" i="37"/>
  <c r="DJ16" i="37"/>
  <c r="DI15" i="37"/>
  <c r="CZ6" i="37"/>
  <c r="DA7" i="37"/>
  <c r="DD10" i="37"/>
  <c r="DG13" i="37"/>
  <c r="DF12" i="37"/>
  <c r="DC9" i="37"/>
  <c r="DB8" i="37"/>
  <c r="CY5" i="37"/>
  <c r="DH14" i="37"/>
  <c r="DE11" i="37"/>
  <c r="DD8" i="37"/>
  <c r="DH12" i="37"/>
  <c r="DJ14" i="37"/>
  <c r="DF10" i="37"/>
  <c r="DA5" i="37"/>
  <c r="DI13" i="37"/>
  <c r="DG11" i="37"/>
  <c r="DB6" i="37"/>
  <c r="DE9" i="37"/>
  <c r="DC7" i="37"/>
  <c r="DD2" i="37"/>
  <c r="AY2" i="37"/>
  <c r="CP2" i="37"/>
  <c r="CC2" i="37"/>
  <c r="W2" i="37"/>
  <c r="BM2" i="37"/>
  <c r="DB2" i="37"/>
  <c r="BK2" i="37"/>
  <c r="CN2" i="37"/>
  <c r="AW2" i="37"/>
  <c r="CA2" i="37"/>
  <c r="U2" i="37"/>
  <c r="BO2" i="37"/>
  <c r="Y2" i="37"/>
  <c r="CR2" i="37"/>
  <c r="DF2" i="37"/>
  <c r="CE2" i="37"/>
  <c r="BA2" i="37"/>
  <c r="DI6" i="37"/>
  <c r="DJ7" i="37"/>
  <c r="DH5" i="37"/>
  <c r="BY2" i="37"/>
  <c r="S2" i="37"/>
  <c r="BI2" i="37"/>
  <c r="AU2" i="37"/>
  <c r="CZ2" i="37"/>
  <c r="CL2" i="37"/>
  <c r="AX2" i="37"/>
  <c r="BL2" i="37"/>
  <c r="DC2" i="37"/>
  <c r="CB2" i="37"/>
  <c r="V2" i="37"/>
  <c r="CO2" i="37"/>
  <c r="BB2" i="37"/>
  <c r="Z2" i="37"/>
  <c r="BP2" i="37"/>
  <c r="DG2" i="37"/>
  <c r="CS2" i="37"/>
  <c r="CF2" i="37"/>
  <c r="CQ2" i="37"/>
  <c r="AZ2" i="37"/>
  <c r="BN2" i="37"/>
  <c r="DE2" i="37"/>
  <c r="CD2" i="37"/>
  <c r="X2" i="37"/>
  <c r="CG2" i="37"/>
  <c r="DH2" i="37"/>
  <c r="CT2" i="37"/>
  <c r="BC2" i="37"/>
  <c r="AA2" i="37"/>
  <c r="BQ2" i="37"/>
  <c r="DG10" i="36"/>
  <c r="BZ2" i="37"/>
  <c r="T2" i="37"/>
  <c r="BJ2" i="37"/>
  <c r="DA2" i="37"/>
  <c r="AV2" i="37"/>
  <c r="CM2" i="37"/>
  <c r="DF5" i="36"/>
  <c r="BQ2" i="36"/>
  <c r="BC2" i="36"/>
  <c r="AA2" i="36"/>
  <c r="DH2" i="36"/>
  <c r="CT2" i="36"/>
  <c r="CG2" i="36"/>
  <c r="DI12" i="36"/>
  <c r="DD7" i="36"/>
  <c r="DJ13" i="36"/>
  <c r="DE8" i="36"/>
  <c r="DC6" i="36"/>
  <c r="DI3" i="36"/>
  <c r="DI5" i="36" s="1"/>
  <c r="DB5" i="36"/>
  <c r="DL1" i="36"/>
  <c r="DJ6" i="36"/>
  <c r="DJ14" i="36"/>
  <c r="DI13" i="36"/>
  <c r="DF10" i="36"/>
  <c r="DD8" i="36"/>
  <c r="DH12" i="36"/>
  <c r="DB6" i="36"/>
  <c r="DG11" i="36"/>
  <c r="DC7" i="36"/>
  <c r="DE9" i="36"/>
  <c r="DA5" i="36"/>
  <c r="DE5" i="36"/>
  <c r="DJ8" i="36"/>
  <c r="DG5" i="36"/>
  <c r="DI7" i="36"/>
  <c r="DH6" i="36"/>
  <c r="BO2" i="36"/>
  <c r="CE2" i="36"/>
  <c r="DF2" i="36"/>
  <c r="Y2" i="36"/>
  <c r="CR2" i="36"/>
  <c r="BA2" i="36"/>
  <c r="BZ2" i="36"/>
  <c r="CM2" i="36"/>
  <c r="AV2" i="36"/>
  <c r="BJ2" i="36"/>
  <c r="T2" i="36"/>
  <c r="DA2" i="36"/>
  <c r="DG2" i="36"/>
  <c r="BP2" i="36"/>
  <c r="CS2" i="36"/>
  <c r="BB2" i="36"/>
  <c r="CF2" i="36"/>
  <c r="Z2" i="36"/>
  <c r="AX2" i="36"/>
  <c r="CB2" i="36"/>
  <c r="V2" i="36"/>
  <c r="CO2" i="36"/>
  <c r="BL2" i="36"/>
  <c r="DC2" i="36"/>
  <c r="DE8" i="33"/>
  <c r="CQ2" i="36"/>
  <c r="X2" i="36"/>
  <c r="BN2" i="36"/>
  <c r="DE2" i="36"/>
  <c r="AZ2" i="36"/>
  <c r="CD2" i="36"/>
  <c r="CC2" i="36"/>
  <c r="W2" i="36"/>
  <c r="BM2" i="36"/>
  <c r="AY2" i="36"/>
  <c r="DD2" i="36"/>
  <c r="CP2" i="36"/>
  <c r="DI8" i="31"/>
  <c r="DG12" i="36"/>
  <c r="DF11" i="36"/>
  <c r="DH13" i="36"/>
  <c r="DC8" i="36"/>
  <c r="DJ15" i="36"/>
  <c r="DE10" i="36"/>
  <c r="DD9" i="36"/>
  <c r="DA6" i="36"/>
  <c r="DB7" i="36"/>
  <c r="DI14" i="36"/>
  <c r="CZ5" i="36"/>
  <c r="DI13" i="30"/>
  <c r="DI11" i="36"/>
  <c r="DE7" i="36"/>
  <c r="DG9" i="36"/>
  <c r="DJ12" i="36"/>
  <c r="DD6" i="36"/>
  <c r="DF8" i="36"/>
  <c r="DG13" i="36"/>
  <c r="DF12" i="36"/>
  <c r="DB8" i="36"/>
  <c r="DJ16" i="36"/>
  <c r="DI15" i="36"/>
  <c r="DH14" i="36"/>
  <c r="DB2" i="36"/>
  <c r="AW2" i="36"/>
  <c r="CA2" i="36"/>
  <c r="U2" i="36"/>
  <c r="CN2" i="36"/>
  <c r="BK2" i="36"/>
  <c r="DH3" i="35"/>
  <c r="DH5" i="35" s="1"/>
  <c r="DE3" i="35"/>
  <c r="DE5" i="35" s="1"/>
  <c r="DF3" i="35"/>
  <c r="DG6" i="35" s="1"/>
  <c r="DI12" i="35"/>
  <c r="DH11" i="35"/>
  <c r="DJ13" i="35"/>
  <c r="DD7" i="35"/>
  <c r="DF9" i="35"/>
  <c r="DE8" i="35"/>
  <c r="DB5" i="35"/>
  <c r="DC6" i="35"/>
  <c r="DH9" i="35"/>
  <c r="DI10" i="35"/>
  <c r="DG8" i="35"/>
  <c r="DE6" i="35"/>
  <c r="DD5" i="35"/>
  <c r="DF7" i="35"/>
  <c r="DG9" i="35"/>
  <c r="DD6" i="35"/>
  <c r="DI5" i="35"/>
  <c r="DJ6" i="35"/>
  <c r="DH12" i="35"/>
  <c r="DG11" i="35"/>
  <c r="DI13" i="35"/>
  <c r="DF10" i="35"/>
  <c r="DC7" i="35"/>
  <c r="DB6" i="35"/>
  <c r="DA5" i="35"/>
  <c r="DJ14" i="35"/>
  <c r="DE9" i="35"/>
  <c r="DD8" i="35"/>
  <c r="CF2" i="35"/>
  <c r="Z2" i="35"/>
  <c r="DG2" i="35"/>
  <c r="BB2" i="35"/>
  <c r="BP2" i="35"/>
  <c r="CS2" i="35"/>
  <c r="CQ2" i="35"/>
  <c r="CD2" i="35"/>
  <c r="DE2" i="35"/>
  <c r="AZ2" i="35"/>
  <c r="X2" i="35"/>
  <c r="BN2" i="35"/>
  <c r="DH2" i="35"/>
  <c r="BC2" i="35"/>
  <c r="CT2" i="35"/>
  <c r="BQ2" i="35"/>
  <c r="AA2" i="35"/>
  <c r="CG2" i="35"/>
  <c r="CZ2" i="35"/>
  <c r="AU2" i="35"/>
  <c r="CL2" i="35"/>
  <c r="BI2" i="35"/>
  <c r="S2" i="35"/>
  <c r="BY2" i="35"/>
  <c r="DB6" i="30"/>
  <c r="AV2" i="35"/>
  <c r="CM2" i="35"/>
  <c r="BJ2" i="35"/>
  <c r="T2" i="35"/>
  <c r="BZ2" i="35"/>
  <c r="DA2" i="35"/>
  <c r="BM2" i="35"/>
  <c r="W2" i="35"/>
  <c r="AY2" i="35"/>
  <c r="CC2" i="35"/>
  <c r="DD2" i="35"/>
  <c r="CP2" i="35"/>
  <c r="CY3" i="35"/>
  <c r="CN2" i="35"/>
  <c r="BK2" i="35"/>
  <c r="U2" i="35"/>
  <c r="CA2" i="35"/>
  <c r="DB2" i="35"/>
  <c r="AW2" i="35"/>
  <c r="DL1" i="35"/>
  <c r="DC7" i="30"/>
  <c r="CE2" i="35"/>
  <c r="BO2" i="35"/>
  <c r="DF2" i="35"/>
  <c r="CR2" i="35"/>
  <c r="BA2" i="35"/>
  <c r="Y2" i="35"/>
  <c r="CO2" i="35"/>
  <c r="DC2" i="35"/>
  <c r="BL2" i="35"/>
  <c r="V2" i="35"/>
  <c r="AX2" i="35"/>
  <c r="CB2" i="35"/>
  <c r="DG13" i="33"/>
  <c r="DF12" i="33"/>
  <c r="DC9" i="29"/>
  <c r="DF10" i="30"/>
  <c r="DH6" i="33"/>
  <c r="DJ8" i="33"/>
  <c r="DH11" i="33"/>
  <c r="DJ7" i="33"/>
  <c r="DH5" i="33"/>
  <c r="DI6" i="33"/>
  <c r="CY5" i="33"/>
  <c r="DB5" i="33"/>
  <c r="DC6" i="33"/>
  <c r="CZ6" i="33"/>
  <c r="DF9" i="33"/>
  <c r="DJ16" i="33"/>
  <c r="DI3" i="33"/>
  <c r="DG10" i="33"/>
  <c r="DC9" i="33"/>
  <c r="DA3" i="33"/>
  <c r="DE11" i="33"/>
  <c r="DI7" i="33"/>
  <c r="DD7" i="33"/>
  <c r="DB8" i="33"/>
  <c r="DI15" i="33"/>
  <c r="DH14" i="33"/>
  <c r="DA7" i="33"/>
  <c r="DJ15" i="33"/>
  <c r="DD9" i="33"/>
  <c r="DG12" i="33"/>
  <c r="DF11" i="33"/>
  <c r="DH13" i="33"/>
  <c r="CZ5" i="33"/>
  <c r="DB7" i="33"/>
  <c r="DE10" i="33"/>
  <c r="DC8" i="33"/>
  <c r="DI14" i="33"/>
  <c r="DA6" i="33"/>
  <c r="DE9" i="29"/>
  <c r="DG8" i="33"/>
  <c r="DJ11" i="33"/>
  <c r="DI10" i="33"/>
  <c r="DH9" i="33"/>
  <c r="DE6" i="33"/>
  <c r="DD5" i="33"/>
  <c r="DF7" i="33"/>
  <c r="CN2" i="33"/>
  <c r="BK2" i="33"/>
  <c r="U2" i="33"/>
  <c r="CA2" i="33"/>
  <c r="DB2" i="33"/>
  <c r="AW2" i="33"/>
  <c r="DG2" i="33"/>
  <c r="BB2" i="33"/>
  <c r="CS2" i="33"/>
  <c r="BP2" i="33"/>
  <c r="Z2" i="33"/>
  <c r="CF2" i="33"/>
  <c r="DI15" i="29"/>
  <c r="DH10" i="29"/>
  <c r="AU2" i="33"/>
  <c r="BI2" i="33"/>
  <c r="S2" i="33"/>
  <c r="CL2" i="33"/>
  <c r="BY2" i="33"/>
  <c r="CZ2" i="33"/>
  <c r="DD2" i="33"/>
  <c r="AY2" i="33"/>
  <c r="CP2" i="33"/>
  <c r="CC2" i="33"/>
  <c r="BM2" i="33"/>
  <c r="W2" i="33"/>
  <c r="DB8" i="29"/>
  <c r="BC2" i="33"/>
  <c r="CT2" i="33"/>
  <c r="BQ2" i="33"/>
  <c r="AA2" i="33"/>
  <c r="CG2" i="33"/>
  <c r="DH2" i="33"/>
  <c r="CE2" i="33"/>
  <c r="DF2" i="33"/>
  <c r="CR2" i="33"/>
  <c r="BO2" i="33"/>
  <c r="Y2" i="33"/>
  <c r="BA2" i="33"/>
  <c r="DI8" i="26"/>
  <c r="DE11" i="29"/>
  <c r="DF8" i="33"/>
  <c r="DJ12" i="33"/>
  <c r="DI11" i="33"/>
  <c r="DG9" i="33"/>
  <c r="DH10" i="33"/>
  <c r="DD6" i="33"/>
  <c r="DC5" i="33"/>
  <c r="DE7" i="33"/>
  <c r="BL2" i="33"/>
  <c r="V2" i="33"/>
  <c r="CB2" i="33"/>
  <c r="DC2" i="33"/>
  <c r="AX2" i="33"/>
  <c r="CO2" i="33"/>
  <c r="CD2" i="33"/>
  <c r="AZ2" i="33"/>
  <c r="CQ2" i="33"/>
  <c r="BN2" i="33"/>
  <c r="X2" i="33"/>
  <c r="DE2" i="33"/>
  <c r="DJ12" i="29"/>
  <c r="DH12" i="29"/>
  <c r="DH7" i="26"/>
  <c r="DI8" i="28"/>
  <c r="DD10" i="29"/>
  <c r="DI8" i="33"/>
  <c r="DJ9" i="33"/>
  <c r="DG6" i="33"/>
  <c r="DF5" i="33"/>
  <c r="DH7" i="33"/>
  <c r="DJ16" i="29"/>
  <c r="DL1" i="33"/>
  <c r="BJ2" i="33"/>
  <c r="CM2" i="33"/>
  <c r="T2" i="33"/>
  <c r="BZ2" i="33"/>
  <c r="DA2" i="33"/>
  <c r="AV2" i="33"/>
  <c r="DH3" i="32"/>
  <c r="DJ7" i="32" s="1"/>
  <c r="DI3" i="32"/>
  <c r="DI5" i="32" s="1"/>
  <c r="DL1" i="32"/>
  <c r="DH9" i="32"/>
  <c r="DE6" i="32"/>
  <c r="DD5" i="32"/>
  <c r="DI10" i="32"/>
  <c r="DG8" i="32"/>
  <c r="DF7" i="32"/>
  <c r="DJ11" i="32"/>
  <c r="DG6" i="32"/>
  <c r="DJ9" i="32"/>
  <c r="DI8" i="32"/>
  <c r="DH7" i="32"/>
  <c r="DF5" i="32"/>
  <c r="BK2" i="32"/>
  <c r="U2" i="32"/>
  <c r="AW2" i="32"/>
  <c r="DB2" i="32"/>
  <c r="CN2" i="32"/>
  <c r="CA2" i="32"/>
  <c r="CD2" i="32"/>
  <c r="CQ2" i="32"/>
  <c r="BN2" i="32"/>
  <c r="X2" i="32"/>
  <c r="AZ2" i="32"/>
  <c r="DE2" i="32"/>
  <c r="DJ6" i="32"/>
  <c r="DB5" i="29"/>
  <c r="DF12" i="29"/>
  <c r="DC6" i="29"/>
  <c r="DF5" i="30"/>
  <c r="DJ14" i="30"/>
  <c r="DF2" i="32"/>
  <c r="CE2" i="32"/>
  <c r="CR2" i="32"/>
  <c r="BO2" i="32"/>
  <c r="Y2" i="32"/>
  <c r="BA2" i="32"/>
  <c r="CM2" i="32"/>
  <c r="AV2" i="32"/>
  <c r="DA2" i="32"/>
  <c r="BZ2" i="32"/>
  <c r="BJ2" i="32"/>
  <c r="T2" i="32"/>
  <c r="DG6" i="30"/>
  <c r="DG8" i="31"/>
  <c r="DF12" i="32"/>
  <c r="DE11" i="32"/>
  <c r="CY5" i="32"/>
  <c r="DH14" i="32"/>
  <c r="DG13" i="32"/>
  <c r="DI15" i="32"/>
  <c r="CZ6" i="32"/>
  <c r="DJ16" i="32"/>
  <c r="DA7" i="32"/>
  <c r="DD10" i="32"/>
  <c r="DB8" i="32"/>
  <c r="DC9" i="32"/>
  <c r="CL2" i="32"/>
  <c r="AU2" i="32"/>
  <c r="CZ2" i="32"/>
  <c r="S2" i="32"/>
  <c r="BY2" i="32"/>
  <c r="BI2" i="32"/>
  <c r="DH2" i="32"/>
  <c r="BQ2" i="32"/>
  <c r="AA2" i="32"/>
  <c r="BC2" i="32"/>
  <c r="CG2" i="32"/>
  <c r="CT2" i="32"/>
  <c r="DD7" i="29"/>
  <c r="DJ9" i="30"/>
  <c r="DA3" i="32"/>
  <c r="CU2" i="32"/>
  <c r="BR2" i="32"/>
  <c r="AB2" i="32"/>
  <c r="BD2" i="32"/>
  <c r="DJ2" i="32"/>
  <c r="CH2" i="32"/>
  <c r="DI2" i="32"/>
  <c r="DH7" i="30"/>
  <c r="DH8" i="32"/>
  <c r="DI9" i="32"/>
  <c r="DE5" i="32"/>
  <c r="DJ10" i="32"/>
  <c r="DG7" i="32"/>
  <c r="DF6" i="32"/>
  <c r="DG13" i="29"/>
  <c r="DH11" i="29"/>
  <c r="CY5" i="29"/>
  <c r="DH14" i="29"/>
  <c r="DI12" i="29"/>
  <c r="CP2" i="32"/>
  <c r="DD2" i="32"/>
  <c r="CC2" i="32"/>
  <c r="BM2" i="32"/>
  <c r="AY2" i="32"/>
  <c r="W2" i="32"/>
  <c r="DI14" i="32"/>
  <c r="DH13" i="32"/>
  <c r="DE10" i="32"/>
  <c r="DJ15" i="32"/>
  <c r="DG12" i="32"/>
  <c r="CZ5" i="32"/>
  <c r="DF11" i="32"/>
  <c r="DB7" i="32"/>
  <c r="DC8" i="32"/>
  <c r="DD9" i="32"/>
  <c r="DA6" i="32"/>
  <c r="BB2" i="32"/>
  <c r="BP2" i="32"/>
  <c r="DG2" i="32"/>
  <c r="Z2" i="32"/>
  <c r="CS2" i="32"/>
  <c r="CF2" i="32"/>
  <c r="CZ6" i="29"/>
  <c r="DE8" i="29"/>
  <c r="DJ9" i="31"/>
  <c r="CB2" i="32"/>
  <c r="V2" i="32"/>
  <c r="DC2" i="32"/>
  <c r="CO2" i="32"/>
  <c r="AX2" i="32"/>
  <c r="BL2" i="32"/>
  <c r="AZ2" i="29"/>
  <c r="DG2" i="31"/>
  <c r="BP2" i="31"/>
  <c r="BB2" i="31"/>
  <c r="Z2" i="31"/>
  <c r="CF2" i="31"/>
  <c r="CS2" i="31"/>
  <c r="DH2" i="31"/>
  <c r="BQ2" i="31"/>
  <c r="AA2" i="31"/>
  <c r="CG2" i="31"/>
  <c r="CT2" i="31"/>
  <c r="BC2" i="31"/>
  <c r="BR2" i="31"/>
  <c r="AB2" i="31"/>
  <c r="CH2" i="31"/>
  <c r="DJ2" i="31"/>
  <c r="DI2" i="31"/>
  <c r="CU2" i="31"/>
  <c r="BD2" i="31"/>
  <c r="DA3" i="31"/>
  <c r="DG11" i="31" s="1"/>
  <c r="CR2" i="31"/>
  <c r="Y2" i="31"/>
  <c r="BO2" i="31"/>
  <c r="CE2" i="31"/>
  <c r="DF2" i="31"/>
  <c r="BA2" i="31"/>
  <c r="DJ11" i="31"/>
  <c r="DC3" i="31"/>
  <c r="DI6" i="31"/>
  <c r="DJ7" i="31"/>
  <c r="DH5" i="31"/>
  <c r="DC9" i="31"/>
  <c r="DJ16" i="31"/>
  <c r="CY5" i="31"/>
  <c r="DF12" i="31"/>
  <c r="DI15" i="31"/>
  <c r="DG13" i="31"/>
  <c r="CZ6" i="31"/>
  <c r="DA7" i="31"/>
  <c r="DH14" i="31"/>
  <c r="DB8" i="31"/>
  <c r="DE11" i="31"/>
  <c r="DD10" i="31"/>
  <c r="DG5" i="31"/>
  <c r="DH6" i="31"/>
  <c r="DI7" i="31"/>
  <c r="DJ8" i="31"/>
  <c r="AY2" i="31"/>
  <c r="CP2" i="31"/>
  <c r="DD2" i="31"/>
  <c r="CC2" i="31"/>
  <c r="BM2" i="31"/>
  <c r="W2" i="31"/>
  <c r="DJ11" i="26"/>
  <c r="DJ9" i="28"/>
  <c r="DI9" i="31"/>
  <c r="DG7" i="31"/>
  <c r="DB3" i="31"/>
  <c r="CQ2" i="31"/>
  <c r="BN2" i="31"/>
  <c r="AZ2" i="31"/>
  <c r="X2" i="31"/>
  <c r="DE2" i="31"/>
  <c r="CD2" i="31"/>
  <c r="DG6" i="28"/>
  <c r="CZ3" i="31"/>
  <c r="DH7" i="28"/>
  <c r="BZ2" i="31"/>
  <c r="DA2" i="31"/>
  <c r="CM2" i="31"/>
  <c r="AV2" i="31"/>
  <c r="BJ2" i="31"/>
  <c r="T2" i="31"/>
  <c r="BY2" i="31"/>
  <c r="CZ2" i="31"/>
  <c r="CL2" i="31"/>
  <c r="S2" i="31"/>
  <c r="AU2" i="31"/>
  <c r="BI2" i="31"/>
  <c r="DL1" i="31"/>
  <c r="DI3" i="31"/>
  <c r="DH12" i="28"/>
  <c r="DF10" i="29"/>
  <c r="DA5" i="30"/>
  <c r="CA2" i="31"/>
  <c r="DB2" i="31"/>
  <c r="AW2" i="31"/>
  <c r="BK2" i="31"/>
  <c r="CN2" i="31"/>
  <c r="U2" i="31"/>
  <c r="DH6" i="30"/>
  <c r="DG5" i="30"/>
  <c r="DI7" i="30"/>
  <c r="DJ8" i="30"/>
  <c r="DD8" i="30"/>
  <c r="CP2" i="30"/>
  <c r="DD2" i="30"/>
  <c r="CC2" i="30"/>
  <c r="W2" i="30"/>
  <c r="AY2" i="30"/>
  <c r="BM2" i="30"/>
  <c r="DG11" i="30"/>
  <c r="DD3" i="30"/>
  <c r="DH9" i="30" s="1"/>
  <c r="DH12" i="30"/>
  <c r="DF12" i="30"/>
  <c r="DE11" i="30"/>
  <c r="DD10" i="30"/>
  <c r="DA7" i="30"/>
  <c r="BZ2" i="30"/>
  <c r="DA2" i="30"/>
  <c r="AV2" i="30"/>
  <c r="T2" i="30"/>
  <c r="CM2" i="30"/>
  <c r="BJ2" i="30"/>
  <c r="DI14" i="30"/>
  <c r="DH13" i="30"/>
  <c r="DJ15" i="30"/>
  <c r="DE10" i="30"/>
  <c r="DB7" i="30"/>
  <c r="DD9" i="30"/>
  <c r="DG12" i="30"/>
  <c r="DF11" i="30"/>
  <c r="DC8" i="30"/>
  <c r="DA6" i="30"/>
  <c r="CZ5" i="30"/>
  <c r="DG9" i="30"/>
  <c r="DJ12" i="30"/>
  <c r="DI11" i="30"/>
  <c r="DF8" i="30"/>
  <c r="DD6" i="30"/>
  <c r="DC5" i="30"/>
  <c r="DH10" i="30"/>
  <c r="DE7" i="30"/>
  <c r="CA2" i="30"/>
  <c r="DB2" i="30"/>
  <c r="AW2" i="30"/>
  <c r="U2" i="30"/>
  <c r="CN2" i="30"/>
  <c r="BK2" i="30"/>
  <c r="DH5" i="30"/>
  <c r="DC2" i="30"/>
  <c r="AX2" i="30"/>
  <c r="V2" i="30"/>
  <c r="CO2" i="30"/>
  <c r="BL2" i="30"/>
  <c r="CB2" i="30"/>
  <c r="CQ2" i="29"/>
  <c r="DH8" i="30"/>
  <c r="DF6" i="30"/>
  <c r="DE5" i="30"/>
  <c r="DJ10" i="30"/>
  <c r="DG7" i="30"/>
  <c r="DI9" i="30"/>
  <c r="DJ13" i="30"/>
  <c r="DD7" i="30"/>
  <c r="DF9" i="30"/>
  <c r="DI12" i="30"/>
  <c r="DH11" i="30"/>
  <c r="DE8" i="30"/>
  <c r="DC6" i="30"/>
  <c r="DB5" i="30"/>
  <c r="DG10" i="30"/>
  <c r="X2" i="29"/>
  <c r="BY2" i="30"/>
  <c r="CZ2" i="30"/>
  <c r="AU2" i="30"/>
  <c r="S2" i="30"/>
  <c r="CL2" i="30"/>
  <c r="BI2" i="30"/>
  <c r="DL1" i="30"/>
  <c r="CD2" i="29"/>
  <c r="DG3" i="29"/>
  <c r="DG5" i="29" s="1"/>
  <c r="CS2" i="29"/>
  <c r="DG2" i="29"/>
  <c r="BB2" i="29"/>
  <c r="CF2" i="29"/>
  <c r="BP2" i="29"/>
  <c r="Z2" i="29"/>
  <c r="DE2" i="29"/>
  <c r="CR2" i="29"/>
  <c r="CC2" i="29"/>
  <c r="Y2" i="29"/>
  <c r="BM2" i="29"/>
  <c r="DJ6" i="29"/>
  <c r="DI5" i="29"/>
  <c r="DE7" i="29"/>
  <c r="W2" i="29"/>
  <c r="DC7" i="29"/>
  <c r="DI13" i="29"/>
  <c r="DA5" i="29"/>
  <c r="DJ14" i="29"/>
  <c r="BA2" i="29"/>
  <c r="DD6" i="29"/>
  <c r="DF9" i="29"/>
  <c r="DB6" i="29"/>
  <c r="DF2" i="29"/>
  <c r="DF8" i="29"/>
  <c r="CP2" i="29"/>
  <c r="DG10" i="29"/>
  <c r="DD8" i="29"/>
  <c r="DC5" i="29"/>
  <c r="CE2" i="29"/>
  <c r="DI11" i="29"/>
  <c r="DD2" i="29"/>
  <c r="DA5" i="28"/>
  <c r="DB6" i="28"/>
  <c r="CZ2" i="29"/>
  <c r="AU2" i="29"/>
  <c r="S2" i="29"/>
  <c r="CL2" i="29"/>
  <c r="BI2" i="29"/>
  <c r="BY2" i="29"/>
  <c r="DJ11" i="29"/>
  <c r="DI10" i="29"/>
  <c r="DG8" i="29"/>
  <c r="DE6" i="29"/>
  <c r="DD5" i="29"/>
  <c r="DF7" i="29"/>
  <c r="DH9" i="29"/>
  <c r="DL1" i="28"/>
  <c r="DF10" i="28"/>
  <c r="DC7" i="28"/>
  <c r="DI13" i="28"/>
  <c r="AV2" i="29"/>
  <c r="T2" i="29"/>
  <c r="CM2" i="29"/>
  <c r="BJ2" i="29"/>
  <c r="BZ2" i="29"/>
  <c r="DA2" i="29"/>
  <c r="DJ9" i="29"/>
  <c r="DH7" i="29"/>
  <c r="DI8" i="29"/>
  <c r="DG6" i="29"/>
  <c r="DF5" i="29"/>
  <c r="DE9" i="28"/>
  <c r="DJ14" i="28"/>
  <c r="CO2" i="29"/>
  <c r="BL2" i="29"/>
  <c r="CB2" i="29"/>
  <c r="DC2" i="29"/>
  <c r="V2" i="29"/>
  <c r="AX2" i="29"/>
  <c r="DD8" i="28"/>
  <c r="DI14" i="29"/>
  <c r="DH13" i="29"/>
  <c r="DG12" i="29"/>
  <c r="DE10" i="29"/>
  <c r="DD9" i="29"/>
  <c r="DF11" i="29"/>
  <c r="DC8" i="29"/>
  <c r="DJ15" i="29"/>
  <c r="DA6" i="29"/>
  <c r="CZ5" i="29"/>
  <c r="DB7" i="29"/>
  <c r="DJ10" i="29"/>
  <c r="DG7" i="29"/>
  <c r="DI9" i="29"/>
  <c r="DH8" i="29"/>
  <c r="DE5" i="29"/>
  <c r="DF6" i="29"/>
  <c r="DI6" i="29"/>
  <c r="DH5" i="29"/>
  <c r="DJ7" i="29"/>
  <c r="CN2" i="29"/>
  <c r="BK2" i="29"/>
  <c r="U2" i="29"/>
  <c r="CA2" i="29"/>
  <c r="DB2" i="29"/>
  <c r="AW2" i="29"/>
  <c r="DH12" i="26"/>
  <c r="DL1" i="29"/>
  <c r="DF9" i="28"/>
  <c r="DI12" i="28"/>
  <c r="DD3" i="28"/>
  <c r="DI3" i="28"/>
  <c r="DH5" i="28"/>
  <c r="DJ7" i="28"/>
  <c r="DI11" i="28"/>
  <c r="DE7" i="28"/>
  <c r="DD6" i="28"/>
  <c r="DG9" i="28"/>
  <c r="DH10" i="28"/>
  <c r="DC5" i="28"/>
  <c r="DJ12" i="28"/>
  <c r="DF8" i="28"/>
  <c r="DH7" i="27"/>
  <c r="DF5" i="27"/>
  <c r="DJ8" i="28"/>
  <c r="DI7" i="28"/>
  <c r="DH6" i="28"/>
  <c r="DG5" i="28"/>
  <c r="CZ2" i="28"/>
  <c r="CL2" i="28"/>
  <c r="AU2" i="28"/>
  <c r="S2" i="28"/>
  <c r="BI2" i="28"/>
  <c r="BY2" i="28"/>
  <c r="DI8" i="27"/>
  <c r="DI15" i="28"/>
  <c r="DC9" i="28"/>
  <c r="DG13" i="28"/>
  <c r="DB8" i="28"/>
  <c r="DE11" i="28"/>
  <c r="DA7" i="28"/>
  <c r="CZ6" i="28"/>
  <c r="DJ16" i="28"/>
  <c r="CY5" i="28"/>
  <c r="DD10" i="28"/>
  <c r="DF12" i="28"/>
  <c r="DH14" i="28"/>
  <c r="DG12" i="28"/>
  <c r="DF11" i="28"/>
  <c r="DB7" i="28"/>
  <c r="DJ15" i="28"/>
  <c r="CN2" i="28"/>
  <c r="BK2" i="28"/>
  <c r="CA2" i="28"/>
  <c r="DB2" i="28"/>
  <c r="AW2" i="28"/>
  <c r="U2" i="28"/>
  <c r="DJ10" i="28"/>
  <c r="DI9" i="28"/>
  <c r="DE5" i="28"/>
  <c r="DG7" i="28"/>
  <c r="DH8" i="28"/>
  <c r="DF6" i="28"/>
  <c r="AV2" i="28"/>
  <c r="T2" i="28"/>
  <c r="CM2" i="28"/>
  <c r="BJ2" i="28"/>
  <c r="DA2" i="28"/>
  <c r="BZ2" i="28"/>
  <c r="DD8" i="26"/>
  <c r="DJ10" i="26"/>
  <c r="CO2" i="28"/>
  <c r="BL2" i="28"/>
  <c r="CB2" i="28"/>
  <c r="DC2" i="28"/>
  <c r="V2" i="28"/>
  <c r="AX2" i="28"/>
  <c r="DE6" i="26"/>
  <c r="DL1" i="27"/>
  <c r="DF8" i="27"/>
  <c r="DJ12" i="27"/>
  <c r="DI11" i="27"/>
  <c r="DE7" i="27"/>
  <c r="DD6" i="27"/>
  <c r="DC5" i="27"/>
  <c r="DH10" i="27"/>
  <c r="DG9" i="27"/>
  <c r="DD3" i="27"/>
  <c r="DH9" i="27" s="1"/>
  <c r="DJ9" i="27"/>
  <c r="CY3" i="27"/>
  <c r="DI15" i="27" s="1"/>
  <c r="DJ6" i="27"/>
  <c r="DI5" i="27"/>
  <c r="DC6" i="27"/>
  <c r="DJ13" i="27"/>
  <c r="DD7" i="27"/>
  <c r="DG10" i="27"/>
  <c r="DI12" i="27"/>
  <c r="DE8" i="27"/>
  <c r="DH11" i="27"/>
  <c r="DB5" i="27"/>
  <c r="DF9" i="27"/>
  <c r="DJ8" i="27"/>
  <c r="DG5" i="27"/>
  <c r="DH6" i="27"/>
  <c r="DI7" i="27"/>
  <c r="DI9" i="26"/>
  <c r="DB2" i="27"/>
  <c r="AW2" i="27"/>
  <c r="BK2" i="27"/>
  <c r="CA2" i="27"/>
  <c r="CN2" i="27"/>
  <c r="U2" i="27"/>
  <c r="DC2" i="27"/>
  <c r="BL2" i="27"/>
  <c r="CO2" i="27"/>
  <c r="CB2" i="27"/>
  <c r="AX2" i="27"/>
  <c r="V2" i="27"/>
  <c r="DE9" i="26"/>
  <c r="DC7" i="26"/>
  <c r="DB6" i="26"/>
  <c r="DD8" i="27"/>
  <c r="DJ14" i="27"/>
  <c r="DE9" i="27"/>
  <c r="DB6" i="27"/>
  <c r="DI13" i="27"/>
  <c r="DH12" i="27"/>
  <c r="DC7" i="27"/>
  <c r="DG11" i="27"/>
  <c r="DF10" i="27"/>
  <c r="DA5" i="27"/>
  <c r="DI13" i="26"/>
  <c r="BY2" i="27"/>
  <c r="S2" i="27"/>
  <c r="AU2" i="27"/>
  <c r="CL2" i="27"/>
  <c r="CZ2" i="27"/>
  <c r="BI2" i="27"/>
  <c r="DG7" i="27"/>
  <c r="DJ10" i="27"/>
  <c r="DE5" i="27"/>
  <c r="DI9" i="27"/>
  <c r="DF6" i="27"/>
  <c r="DH8" i="27"/>
  <c r="DF11" i="27"/>
  <c r="DI14" i="27"/>
  <c r="DD9" i="27"/>
  <c r="DJ15" i="27"/>
  <c r="DH13" i="27"/>
  <c r="DG12" i="27"/>
  <c r="DC8" i="27"/>
  <c r="DB7" i="27"/>
  <c r="DE10" i="27"/>
  <c r="DA6" i="27"/>
  <c r="CZ5" i="27"/>
  <c r="DF10" i="26"/>
  <c r="DD5" i="26"/>
  <c r="DJ12" i="26"/>
  <c r="DF6" i="26"/>
  <c r="DA5" i="26"/>
  <c r="DH8" i="26"/>
  <c r="DF5" i="26"/>
  <c r="DG6" i="26"/>
  <c r="DJ14" i="26"/>
  <c r="DE5" i="26"/>
  <c r="BZ2" i="27"/>
  <c r="AV2" i="27"/>
  <c r="T2" i="27"/>
  <c r="DA2" i="27"/>
  <c r="BJ2" i="27"/>
  <c r="CM2" i="27"/>
  <c r="DH3" i="26"/>
  <c r="DI6" i="26" s="1"/>
  <c r="BN2" i="26"/>
  <c r="CT2" i="26"/>
  <c r="BQ2" i="26"/>
  <c r="BC2" i="26"/>
  <c r="CG2" i="26"/>
  <c r="DH2" i="26"/>
  <c r="AA2" i="26"/>
  <c r="DG2" i="26"/>
  <c r="CF2" i="26"/>
  <c r="Z2" i="26"/>
  <c r="BB2" i="26"/>
  <c r="CS2" i="26"/>
  <c r="BP2" i="26"/>
  <c r="DG9" i="26"/>
  <c r="DE7" i="26"/>
  <c r="DG8" i="26"/>
  <c r="DH10" i="26"/>
  <c r="DI10" i="26"/>
  <c r="DC5" i="26"/>
  <c r="DH9" i="26"/>
  <c r="DD6" i="26"/>
  <c r="DF8" i="26"/>
  <c r="CD2" i="26"/>
  <c r="DE2" i="26"/>
  <c r="X2" i="26"/>
  <c r="AZ2" i="26"/>
  <c r="CP2" i="26"/>
  <c r="CC2" i="26"/>
  <c r="W2" i="26"/>
  <c r="BM2" i="26"/>
  <c r="DD2" i="26"/>
  <c r="AY2" i="26"/>
  <c r="DI3" i="26"/>
  <c r="DE8" i="26"/>
  <c r="CM2" i="26"/>
  <c r="BZ2" i="26"/>
  <c r="DA2" i="26"/>
  <c r="AV2" i="26"/>
  <c r="T2" i="26"/>
  <c r="BJ2" i="26"/>
  <c r="DJ8" i="26"/>
  <c r="DI7" i="26"/>
  <c r="DG5" i="26"/>
  <c r="DH6" i="26"/>
  <c r="BI2" i="26"/>
  <c r="BY2" i="26"/>
  <c r="CZ2" i="26"/>
  <c r="AU2" i="26"/>
  <c r="CL2" i="26"/>
  <c r="S2" i="26"/>
  <c r="DL1" i="26"/>
  <c r="CY3" i="26"/>
  <c r="BK2" i="26"/>
  <c r="CA2" i="26"/>
  <c r="DB2" i="26"/>
  <c r="AW2" i="26"/>
  <c r="U2" i="26"/>
  <c r="CN2" i="26"/>
  <c r="CB2" i="26"/>
  <c r="DC2" i="26"/>
  <c r="AX2" i="26"/>
  <c r="V2" i="26"/>
  <c r="CO2" i="26"/>
  <c r="BL2" i="26"/>
  <c r="DD7" i="26" l="1"/>
  <c r="DB5" i="32"/>
  <c r="DC5" i="32"/>
  <c r="DH9" i="37"/>
  <c r="DJ12" i="32"/>
  <c r="DC5" i="36"/>
  <c r="DI8" i="36"/>
  <c r="DB5" i="37"/>
  <c r="DC6" i="26"/>
  <c r="DI12" i="32"/>
  <c r="DG9" i="32"/>
  <c r="DF8" i="32"/>
  <c r="DD6" i="38"/>
  <c r="DJ15" i="26"/>
  <c r="DF9" i="26"/>
  <c r="DH10" i="32"/>
  <c r="DG5" i="37"/>
  <c r="DD6" i="32"/>
  <c r="DH6" i="35"/>
  <c r="DJ8" i="37"/>
  <c r="DE10" i="35"/>
  <c r="DI7" i="37"/>
  <c r="DI14" i="26"/>
  <c r="DG10" i="26"/>
  <c r="DJ13" i="26"/>
  <c r="DH11" i="26"/>
  <c r="DE7" i="32"/>
  <c r="DB5" i="26"/>
  <c r="DJ7" i="36"/>
  <c r="DF6" i="36"/>
  <c r="DB7" i="26"/>
  <c r="DF11" i="26"/>
  <c r="DG5" i="35"/>
  <c r="DH13" i="35"/>
  <c r="DH10" i="38"/>
  <c r="DJ8" i="35"/>
  <c r="DF11" i="35"/>
  <c r="DI11" i="38"/>
  <c r="DG12" i="26"/>
  <c r="DA6" i="26"/>
  <c r="DC8" i="26"/>
  <c r="DD9" i="35"/>
  <c r="DG12" i="35"/>
  <c r="DJ12" i="38"/>
  <c r="DD9" i="26"/>
  <c r="CZ5" i="26"/>
  <c r="DJ15" i="35"/>
  <c r="DA6" i="35"/>
  <c r="DF8" i="38"/>
  <c r="CZ5" i="35"/>
  <c r="DI14" i="35"/>
  <c r="DE7" i="38"/>
  <c r="DE10" i="26"/>
  <c r="DB7" i="35"/>
  <c r="DI6" i="36"/>
  <c r="DG9" i="38"/>
  <c r="DJ10" i="42"/>
  <c r="DE5" i="31"/>
  <c r="DJ15" i="39"/>
  <c r="DB5" i="42"/>
  <c r="DI6" i="27"/>
  <c r="DD7" i="28"/>
  <c r="DI6" i="30"/>
  <c r="DH8" i="31"/>
  <c r="DF7" i="31"/>
  <c r="DA7" i="36"/>
  <c r="DI10" i="38"/>
  <c r="DG12" i="39"/>
  <c r="DE7" i="39"/>
  <c r="DA5" i="42"/>
  <c r="CZ5" i="42"/>
  <c r="DF6" i="42"/>
  <c r="DG10" i="42"/>
  <c r="DE8" i="28"/>
  <c r="DA6" i="42"/>
  <c r="DH5" i="27"/>
  <c r="DJ13" i="28"/>
  <c r="DJ10" i="31"/>
  <c r="DJ8" i="32"/>
  <c r="DD10" i="36"/>
  <c r="DJ11" i="38"/>
  <c r="CZ5" i="39"/>
  <c r="DD9" i="39"/>
  <c r="DI11" i="39"/>
  <c r="DJ14" i="42"/>
  <c r="DC7" i="42"/>
  <c r="DD9" i="42"/>
  <c r="DE5" i="42"/>
  <c r="DD7" i="42"/>
  <c r="DI14" i="37"/>
  <c r="DI10" i="31"/>
  <c r="DG10" i="28"/>
  <c r="DI7" i="32"/>
  <c r="CZ6" i="36"/>
  <c r="DG8" i="38"/>
  <c r="DF11" i="39"/>
  <c r="DB7" i="39"/>
  <c r="DD6" i="39"/>
  <c r="DI13" i="42"/>
  <c r="DE9" i="42"/>
  <c r="DF9" i="42"/>
  <c r="DH8" i="42"/>
  <c r="DH11" i="28"/>
  <c r="DC6" i="28"/>
  <c r="DD5" i="31"/>
  <c r="DH6" i="32"/>
  <c r="DC9" i="36"/>
  <c r="DF6" i="38"/>
  <c r="DE10" i="39"/>
  <c r="DJ12" i="39"/>
  <c r="DF10" i="42"/>
  <c r="DC8" i="42"/>
  <c r="DH7" i="39"/>
  <c r="DE6" i="31"/>
  <c r="CY5" i="36"/>
  <c r="DC8" i="39"/>
  <c r="DI14" i="42"/>
  <c r="DJ13" i="42"/>
  <c r="CY5" i="30"/>
  <c r="DJ13" i="32"/>
  <c r="DF6" i="33"/>
  <c r="DE7" i="35"/>
  <c r="DH8" i="36"/>
  <c r="DD5" i="36"/>
  <c r="DH7" i="36"/>
  <c r="DE8" i="37"/>
  <c r="DI5" i="39"/>
  <c r="DH11" i="37"/>
  <c r="DE8" i="32"/>
  <c r="DE5" i="33"/>
  <c r="DH10" i="35"/>
  <c r="DI9" i="36"/>
  <c r="DE6" i="36"/>
  <c r="DJ13" i="37"/>
  <c r="DG7" i="38"/>
  <c r="DH6" i="39"/>
  <c r="CZ5" i="28"/>
  <c r="DG10" i="32"/>
  <c r="DH8" i="33"/>
  <c r="DJ12" i="35"/>
  <c r="DG7" i="36"/>
  <c r="DJ11" i="36"/>
  <c r="DI12" i="37"/>
  <c r="DJ10" i="38"/>
  <c r="DG5" i="39"/>
  <c r="DD7" i="32"/>
  <c r="DI9" i="33"/>
  <c r="DF8" i="35"/>
  <c r="DH9" i="36"/>
  <c r="DF9" i="37"/>
  <c r="DH8" i="38"/>
  <c r="DJ8" i="39"/>
  <c r="DG7" i="33"/>
  <c r="CZ6" i="30"/>
  <c r="DA6" i="28"/>
  <c r="CY22" i="28" s="1" a="1"/>
  <c r="DI15" i="30"/>
  <c r="DC8" i="28"/>
  <c r="DH13" i="28"/>
  <c r="DB8" i="30"/>
  <c r="DH14" i="30"/>
  <c r="DH11" i="32"/>
  <c r="DF9" i="32"/>
  <c r="DI11" i="35"/>
  <c r="DF7" i="36"/>
  <c r="DG6" i="36"/>
  <c r="DC6" i="37"/>
  <c r="DI9" i="38"/>
  <c r="DI7" i="38"/>
  <c r="DG12" i="42"/>
  <c r="DE10" i="42"/>
  <c r="DI9" i="42"/>
  <c r="DI12" i="42"/>
  <c r="DG8" i="36"/>
  <c r="DD9" i="28"/>
  <c r="DG13" i="30"/>
  <c r="DE10" i="28"/>
  <c r="DC9" i="30"/>
  <c r="DD7" i="37"/>
  <c r="DF7" i="37"/>
  <c r="DF11" i="42"/>
  <c r="DF6" i="39"/>
  <c r="DI8" i="39"/>
  <c r="DG6" i="39"/>
  <c r="DJ9" i="39"/>
  <c r="DG8" i="39"/>
  <c r="DJ13" i="38"/>
  <c r="DH11" i="38"/>
  <c r="DI12" i="38"/>
  <c r="DC6" i="38"/>
  <c r="DF9" i="38"/>
  <c r="DG6" i="38"/>
  <c r="DF7" i="39"/>
  <c r="DJ11" i="39"/>
  <c r="DI10" i="39"/>
  <c r="DG5" i="38"/>
  <c r="DG7" i="39"/>
  <c r="DE6" i="39"/>
  <c r="DH8" i="39"/>
  <c r="DI9" i="39"/>
  <c r="DJ10" i="39"/>
  <c r="DD5" i="39"/>
  <c r="DE9" i="39"/>
  <c r="DG11" i="39"/>
  <c r="DI13" i="39"/>
  <c r="DF10" i="39"/>
  <c r="DH12" i="39"/>
  <c r="DA5" i="39"/>
  <c r="DD8" i="39"/>
  <c r="DB6" i="39"/>
  <c r="DJ14" i="39"/>
  <c r="DC7" i="39"/>
  <c r="DH6" i="38"/>
  <c r="DE8" i="38"/>
  <c r="DI12" i="39"/>
  <c r="DH11" i="39"/>
  <c r="DJ13" i="39"/>
  <c r="DE8" i="39"/>
  <c r="DG10" i="39"/>
  <c r="DC6" i="39"/>
  <c r="DD7" i="39"/>
  <c r="DF9" i="39"/>
  <c r="DB5" i="39"/>
  <c r="DD7" i="38"/>
  <c r="DF5" i="38"/>
  <c r="DG10" i="38"/>
  <c r="DI5" i="38"/>
  <c r="DJ6" i="38"/>
  <c r="DA6" i="37"/>
  <c r="DF5" i="37"/>
  <c r="DF11" i="37"/>
  <c r="DJ15" i="37"/>
  <c r="DJ15" i="38"/>
  <c r="DB7" i="38"/>
  <c r="DI14" i="38"/>
  <c r="DH13" i="38"/>
  <c r="DC8" i="38"/>
  <c r="DG12" i="38"/>
  <c r="DF11" i="38"/>
  <c r="DE10" i="38"/>
  <c r="DD9" i="38"/>
  <c r="DA6" i="38"/>
  <c r="CZ5" i="38"/>
  <c r="DG12" i="37"/>
  <c r="CZ5" i="37"/>
  <c r="DJ7" i="38"/>
  <c r="DH5" i="38"/>
  <c r="DI6" i="38"/>
  <c r="DH13" i="37"/>
  <c r="DH7" i="37"/>
  <c r="DI8" i="37"/>
  <c r="DC8" i="37"/>
  <c r="DE10" i="37"/>
  <c r="DG6" i="37"/>
  <c r="DD9" i="37"/>
  <c r="DH7" i="35"/>
  <c r="DI8" i="35"/>
  <c r="DI6" i="35"/>
  <c r="DI10" i="30"/>
  <c r="DF6" i="35"/>
  <c r="DG7" i="35"/>
  <c r="DH6" i="29"/>
  <c r="DF5" i="35"/>
  <c r="DJ10" i="35"/>
  <c r="DJ8" i="29"/>
  <c r="DJ9" i="35"/>
  <c r="DH8" i="35"/>
  <c r="DI7" i="29"/>
  <c r="DJ7" i="35"/>
  <c r="DI9" i="35"/>
  <c r="DJ16" i="35"/>
  <c r="DI15" i="35"/>
  <c r="DH14" i="35"/>
  <c r="DB8" i="35"/>
  <c r="DF12" i="35"/>
  <c r="DE11" i="35"/>
  <c r="DA7" i="35"/>
  <c r="CZ6" i="35"/>
  <c r="CY5" i="35"/>
  <c r="DD10" i="35"/>
  <c r="DG13" i="35"/>
  <c r="DC9" i="35"/>
  <c r="DH5" i="32"/>
  <c r="DF7" i="30"/>
  <c r="DI6" i="32"/>
  <c r="DJ14" i="31"/>
  <c r="DD8" i="31"/>
  <c r="DC7" i="33"/>
  <c r="DG11" i="33"/>
  <c r="DH12" i="33"/>
  <c r="DD8" i="33"/>
  <c r="DE9" i="33"/>
  <c r="DB6" i="33"/>
  <c r="DF10" i="33"/>
  <c r="DJ14" i="33"/>
  <c r="DA5" i="33"/>
  <c r="CY18" i="33" s="1" a="1"/>
  <c r="DI13" i="33"/>
  <c r="DI5" i="33"/>
  <c r="DJ6" i="33"/>
  <c r="DF10" i="31"/>
  <c r="DE6" i="30"/>
  <c r="DC7" i="31"/>
  <c r="DB6" i="31"/>
  <c r="DI13" i="31"/>
  <c r="DH5" i="26"/>
  <c r="DD5" i="30"/>
  <c r="CY90" i="30" s="1" a="1"/>
  <c r="DA5" i="31"/>
  <c r="DC7" i="32"/>
  <c r="DI13" i="32"/>
  <c r="DG11" i="32"/>
  <c r="DJ14" i="32"/>
  <c r="DF10" i="32"/>
  <c r="DD8" i="32"/>
  <c r="DE9" i="32"/>
  <c r="DH12" i="32"/>
  <c r="DA5" i="32"/>
  <c r="DB6" i="32"/>
  <c r="DH12" i="31"/>
  <c r="DE9" i="31"/>
  <c r="DC5" i="31"/>
  <c r="DG9" i="31"/>
  <c r="DD6" i="31"/>
  <c r="DJ12" i="31"/>
  <c r="DI11" i="31"/>
  <c r="DE7" i="31"/>
  <c r="DH10" i="31"/>
  <c r="DF8" i="31"/>
  <c r="DG12" i="31"/>
  <c r="DD9" i="31"/>
  <c r="DJ15" i="31"/>
  <c r="DH13" i="31"/>
  <c r="DA6" i="31"/>
  <c r="DB7" i="31"/>
  <c r="DE10" i="31"/>
  <c r="DC8" i="31"/>
  <c r="DI14" i="31"/>
  <c r="DF11" i="31"/>
  <c r="CZ5" i="31"/>
  <c r="DE8" i="31"/>
  <c r="DF9" i="31"/>
  <c r="DJ13" i="31"/>
  <c r="DC6" i="31"/>
  <c r="DD7" i="31"/>
  <c r="DG10" i="31"/>
  <c r="DH11" i="31"/>
  <c r="DB5" i="31"/>
  <c r="DI12" i="31"/>
  <c r="DJ6" i="31"/>
  <c r="DI5" i="31"/>
  <c r="DG8" i="30"/>
  <c r="DJ11" i="30"/>
  <c r="CY27" i="30" a="1"/>
  <c r="CY22" i="30" a="1"/>
  <c r="CY18" i="30" a="1"/>
  <c r="DF12" i="27"/>
  <c r="CY67" i="29" a="1"/>
  <c r="DC76" i="29" s="1"/>
  <c r="CY33" i="29" a="1"/>
  <c r="CY22" i="29" a="1"/>
  <c r="DD10" i="27"/>
  <c r="CY27" i="29" a="1"/>
  <c r="CY48" i="29" a="1"/>
  <c r="CY78" i="29" a="1"/>
  <c r="CY57" i="29" a="1"/>
  <c r="CY40" i="29" a="1"/>
  <c r="CY90" i="29" a="1"/>
  <c r="CY18" i="29" a="1"/>
  <c r="DI10" i="28"/>
  <c r="DH9" i="28"/>
  <c r="DD5" i="28"/>
  <c r="DF7" i="28"/>
  <c r="DG8" i="28"/>
  <c r="DE6" i="28"/>
  <c r="DJ11" i="28"/>
  <c r="DI5" i="28"/>
  <c r="DJ6" i="28"/>
  <c r="DH14" i="27"/>
  <c r="DF7" i="27"/>
  <c r="DD5" i="27"/>
  <c r="DJ11" i="27"/>
  <c r="DE11" i="27"/>
  <c r="DI10" i="27"/>
  <c r="DG13" i="27"/>
  <c r="DG8" i="27"/>
  <c r="DE6" i="27"/>
  <c r="DA7" i="27"/>
  <c r="DJ16" i="27"/>
  <c r="CY5" i="27"/>
  <c r="DC9" i="27"/>
  <c r="DB8" i="27"/>
  <c r="CZ6" i="27"/>
  <c r="DJ7" i="26"/>
  <c r="DI5" i="26"/>
  <c r="DJ6" i="26"/>
  <c r="DB8" i="26"/>
  <c r="DF12" i="26"/>
  <c r="DE11" i="26"/>
  <c r="DJ16" i="26"/>
  <c r="DH14" i="26"/>
  <c r="DG13" i="26"/>
  <c r="DD10" i="26"/>
  <c r="DI15" i="26"/>
  <c r="CZ6" i="26"/>
  <c r="CY5" i="26"/>
  <c r="DC9" i="26"/>
  <c r="DA7" i="26"/>
  <c r="AP42" i="25"/>
  <c r="AO42" i="25"/>
  <c r="CG6" i="25" s="1"/>
  <c r="AN42" i="25"/>
  <c r="CF6" i="25" s="1"/>
  <c r="AM42" i="25"/>
  <c r="AL42" i="25"/>
  <c r="AK42" i="25"/>
  <c r="AJ42" i="25"/>
  <c r="AI42" i="25"/>
  <c r="AH42" i="25"/>
  <c r="AG42" i="25"/>
  <c r="AF42" i="25"/>
  <c r="AE42" i="25"/>
  <c r="AD42" i="25"/>
  <c r="AP41" i="25"/>
  <c r="CH5" i="25" s="1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P40" i="25"/>
  <c r="CH4" i="25" s="1"/>
  <c r="AO40" i="25"/>
  <c r="CG4" i="25" s="1"/>
  <c r="AN40" i="25"/>
  <c r="CF4" i="25" s="1"/>
  <c r="AM40" i="25"/>
  <c r="AL40" i="25"/>
  <c r="AK40" i="25"/>
  <c r="AJ40" i="25"/>
  <c r="AI40" i="25"/>
  <c r="AH40" i="25"/>
  <c r="AG40" i="25"/>
  <c r="AF40" i="25"/>
  <c r="AE40" i="25"/>
  <c r="AD40" i="25"/>
  <c r="AP39" i="25"/>
  <c r="AO39" i="25"/>
  <c r="AN39" i="25"/>
  <c r="CF3" i="25" s="1"/>
  <c r="AM39" i="25"/>
  <c r="AL39" i="25"/>
  <c r="AK39" i="25"/>
  <c r="AJ39" i="25"/>
  <c r="AI39" i="25"/>
  <c r="AH39" i="25"/>
  <c r="AG39" i="25"/>
  <c r="AF39" i="25"/>
  <c r="AE39" i="25"/>
  <c r="AD39" i="25"/>
  <c r="X33" i="25"/>
  <c r="W33" i="25"/>
  <c r="V33" i="25"/>
  <c r="U33" i="25"/>
  <c r="T33" i="25"/>
  <c r="S33" i="25"/>
  <c r="R33" i="25"/>
  <c r="P33" i="25"/>
  <c r="AS22" i="25"/>
  <c r="AR22" i="25"/>
  <c r="AP22" i="25"/>
  <c r="AO22" i="25"/>
  <c r="BC22" i="25" s="1"/>
  <c r="AN22" i="25"/>
  <c r="AM22" i="25"/>
  <c r="AL22" i="25"/>
  <c r="AK22" i="25"/>
  <c r="AJ22" i="25"/>
  <c r="AI22" i="25"/>
  <c r="AH22" i="25"/>
  <c r="AG22" i="25"/>
  <c r="AU22" i="25" s="1"/>
  <c r="AF22" i="25"/>
  <c r="AT22" i="25" s="1"/>
  <c r="AE22" i="25"/>
  <c r="Q22" i="25" s="1"/>
  <c r="AD22" i="25"/>
  <c r="P22" i="25" s="1"/>
  <c r="CT21" i="25"/>
  <c r="CS21" i="25"/>
  <c r="CR21" i="25"/>
  <c r="CQ21" i="25"/>
  <c r="CP21" i="25"/>
  <c r="CO21" i="25"/>
  <c r="CN21" i="25"/>
  <c r="CM21" i="25"/>
  <c r="CL21" i="25"/>
  <c r="CK21" i="25"/>
  <c r="CJ21" i="25"/>
  <c r="BG21" i="25"/>
  <c r="BF21" i="25"/>
  <c r="BB21" i="25"/>
  <c r="BA21" i="25"/>
  <c r="AZ21" i="25"/>
  <c r="AY21" i="25"/>
  <c r="AX21" i="25"/>
  <c r="AW21" i="25"/>
  <c r="AV21" i="25"/>
  <c r="AU21" i="25"/>
  <c r="AT21" i="25"/>
  <c r="AS21" i="25"/>
  <c r="AR21" i="25"/>
  <c r="AP21" i="25"/>
  <c r="BD21" i="25" s="1"/>
  <c r="AO21" i="25"/>
  <c r="BC21" i="25" s="1"/>
  <c r="AN21" i="25"/>
  <c r="CT20" i="25"/>
  <c r="CS20" i="25"/>
  <c r="CR20" i="25"/>
  <c r="CQ20" i="25"/>
  <c r="CP20" i="25"/>
  <c r="CO20" i="25"/>
  <c r="CN20" i="25"/>
  <c r="CM20" i="25"/>
  <c r="CL20" i="25"/>
  <c r="CK20" i="25"/>
  <c r="CJ20" i="25"/>
  <c r="BG20" i="25"/>
  <c r="BF20" i="25"/>
  <c r="BA20" i="25"/>
  <c r="AZ20" i="25"/>
  <c r="AY20" i="25"/>
  <c r="AX20" i="25"/>
  <c r="AW20" i="25"/>
  <c r="AV20" i="25"/>
  <c r="AU20" i="25"/>
  <c r="AT20" i="25"/>
  <c r="AS20" i="25"/>
  <c r="AR20" i="25"/>
  <c r="AP20" i="25"/>
  <c r="BD20" i="25" s="1"/>
  <c r="AO20" i="25"/>
  <c r="BC20" i="25" s="1"/>
  <c r="AN20" i="25"/>
  <c r="BB20" i="25" s="1"/>
  <c r="CT19" i="25"/>
  <c r="CS19" i="25"/>
  <c r="CR19" i="25"/>
  <c r="CQ19" i="25"/>
  <c r="CP19" i="25"/>
  <c r="CO19" i="25"/>
  <c r="CN19" i="25"/>
  <c r="CM19" i="25"/>
  <c r="CL19" i="25"/>
  <c r="CK19" i="25"/>
  <c r="CJ19" i="25"/>
  <c r="BG19" i="25"/>
  <c r="BF19" i="25"/>
  <c r="BD19" i="25"/>
  <c r="BC19" i="25"/>
  <c r="BA19" i="25"/>
  <c r="AZ19" i="25"/>
  <c r="AY19" i="25"/>
  <c r="AX19" i="25"/>
  <c r="AW19" i="25"/>
  <c r="AV19" i="25"/>
  <c r="AU19" i="25"/>
  <c r="AT19" i="25"/>
  <c r="AS19" i="25"/>
  <c r="AR19" i="25"/>
  <c r="AP19" i="25"/>
  <c r="AO19" i="25"/>
  <c r="AN19" i="25"/>
  <c r="BB19" i="25" s="1"/>
  <c r="CT18" i="25"/>
  <c r="CS18" i="25"/>
  <c r="CR18" i="25"/>
  <c r="CQ18" i="25"/>
  <c r="CP18" i="25"/>
  <c r="CO18" i="25"/>
  <c r="CN18" i="25"/>
  <c r="CM18" i="25"/>
  <c r="CL18" i="25"/>
  <c r="CK18" i="25"/>
  <c r="CJ18" i="25"/>
  <c r="BG18" i="25"/>
  <c r="BF18" i="25"/>
  <c r="BA18" i="25"/>
  <c r="AZ18" i="25"/>
  <c r="AY18" i="25"/>
  <c r="AX18" i="25"/>
  <c r="AW18" i="25"/>
  <c r="AV18" i="25"/>
  <c r="AU18" i="25"/>
  <c r="AT18" i="25"/>
  <c r="AS18" i="25"/>
  <c r="AR18" i="25"/>
  <c r="AP18" i="25"/>
  <c r="BD18" i="25" s="1"/>
  <c r="AO18" i="25"/>
  <c r="BC18" i="25" s="1"/>
  <c r="AN18" i="25"/>
  <c r="BB18" i="25" s="1"/>
  <c r="CT17" i="25"/>
  <c r="CS17" i="25"/>
  <c r="CR17" i="25"/>
  <c r="CQ17" i="25"/>
  <c r="CP17" i="25"/>
  <c r="CO17" i="25"/>
  <c r="CN17" i="25"/>
  <c r="CM17" i="25"/>
  <c r="CL17" i="25"/>
  <c r="CK17" i="25"/>
  <c r="CJ17" i="25"/>
  <c r="AR17" i="25"/>
  <c r="AP17" i="25"/>
  <c r="AO17" i="25"/>
  <c r="AN17" i="25"/>
  <c r="AM17" i="25"/>
  <c r="BA17" i="25" s="1"/>
  <c r="AL17" i="25"/>
  <c r="AK17" i="25"/>
  <c r="AJ17" i="25"/>
  <c r="AI17" i="25"/>
  <c r="AH17" i="25"/>
  <c r="AG17" i="25"/>
  <c r="AF17" i="25"/>
  <c r="AT17" i="25" s="1"/>
  <c r="AE17" i="25"/>
  <c r="Q17" i="25" s="1"/>
  <c r="AD17" i="25"/>
  <c r="BF17" i="25" s="1"/>
  <c r="CV16" i="25"/>
  <c r="CU16" i="25"/>
  <c r="CT16" i="25"/>
  <c r="CS16" i="25"/>
  <c r="CR16" i="25"/>
  <c r="CQ16" i="25"/>
  <c r="CP16" i="25"/>
  <c r="CO16" i="25"/>
  <c r="CN16" i="25"/>
  <c r="CM16" i="25"/>
  <c r="CL16" i="25"/>
  <c r="CK16" i="25"/>
  <c r="CJ16" i="25"/>
  <c r="AS16" i="25"/>
  <c r="AP16" i="25"/>
  <c r="AO16" i="25"/>
  <c r="AN16" i="25"/>
  <c r="AM16" i="25"/>
  <c r="AL16" i="25"/>
  <c r="AK16" i="25"/>
  <c r="AJ16" i="25"/>
  <c r="AI16" i="25"/>
  <c r="AH16" i="25"/>
  <c r="AG16" i="25"/>
  <c r="AF16" i="25"/>
  <c r="AE16" i="25"/>
  <c r="BG16" i="25" s="1"/>
  <c r="AD16" i="25"/>
  <c r="BF16" i="25" s="1"/>
  <c r="Q16" i="25"/>
  <c r="P16" i="25"/>
  <c r="CV15" i="25"/>
  <c r="CU15" i="25"/>
  <c r="CT15" i="25"/>
  <c r="CS15" i="25"/>
  <c r="CR15" i="25"/>
  <c r="CK15" i="25"/>
  <c r="CJ15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S15" i="25" s="1"/>
  <c r="AD15" i="25"/>
  <c r="BF15" i="25" s="1"/>
  <c r="CV14" i="25"/>
  <c r="CU14" i="25"/>
  <c r="CT14" i="25"/>
  <c r="CS14" i="25"/>
  <c r="CR14" i="25"/>
  <c r="CK14" i="25"/>
  <c r="CJ14" i="25"/>
  <c r="BB14" i="25"/>
  <c r="AT14" i="25"/>
  <c r="AS14" i="25"/>
  <c r="AR14" i="25"/>
  <c r="AP14" i="25"/>
  <c r="BD14" i="25" s="1"/>
  <c r="AO14" i="25"/>
  <c r="BC14" i="25" s="1"/>
  <c r="AN14" i="25"/>
  <c r="AM14" i="25"/>
  <c r="AL14" i="25"/>
  <c r="AK14" i="25"/>
  <c r="AY14" i="25" s="1"/>
  <c r="AJ14" i="25"/>
  <c r="AX14" i="25" s="1"/>
  <c r="AI14" i="25"/>
  <c r="AW14" i="25" s="1"/>
  <c r="AH14" i="25"/>
  <c r="AV14" i="25" s="1"/>
  <c r="AG14" i="25"/>
  <c r="AF14" i="25"/>
  <c r="AE14" i="25"/>
  <c r="AD14" i="25"/>
  <c r="CV13" i="25"/>
  <c r="CU13" i="25"/>
  <c r="CT13" i="25"/>
  <c r="CS13" i="25"/>
  <c r="CR13" i="25"/>
  <c r="CQ13" i="25"/>
  <c r="CP13" i="25"/>
  <c r="CO13" i="25"/>
  <c r="CN13" i="25"/>
  <c r="CM13" i="25"/>
  <c r="CL13" i="25"/>
  <c r="CK13" i="25"/>
  <c r="CJ13" i="25"/>
  <c r="AP13" i="25"/>
  <c r="AO13" i="25"/>
  <c r="AN13" i="25"/>
  <c r="AM13" i="25"/>
  <c r="AL13" i="25"/>
  <c r="AK13" i="25"/>
  <c r="AJ13" i="25"/>
  <c r="AI13" i="25"/>
  <c r="AH13" i="25"/>
  <c r="AG13" i="25"/>
  <c r="AF13" i="25"/>
  <c r="AT13" i="25" s="1"/>
  <c r="AE13" i="25"/>
  <c r="AD13" i="25"/>
  <c r="BF13" i="25" s="1"/>
  <c r="P13" i="25"/>
  <c r="CV12" i="25"/>
  <c r="CU12" i="25"/>
  <c r="CT12" i="25"/>
  <c r="CS12" i="25"/>
  <c r="CR12" i="25"/>
  <c r="CQ12" i="25"/>
  <c r="CP12" i="25"/>
  <c r="CO12" i="25"/>
  <c r="CN12" i="25"/>
  <c r="CM12" i="25"/>
  <c r="CL12" i="25"/>
  <c r="CK12" i="25"/>
  <c r="CJ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BF12" i="25" s="1"/>
  <c r="CV11" i="25"/>
  <c r="CU11" i="25"/>
  <c r="CT11" i="25"/>
  <c r="CS11" i="25"/>
  <c r="CR11" i="25"/>
  <c r="CQ11" i="25"/>
  <c r="CP11" i="25"/>
  <c r="CO11" i="25"/>
  <c r="CN11" i="25"/>
  <c r="CM11" i="25"/>
  <c r="CL11" i="25"/>
  <c r="CK11" i="25"/>
  <c r="CJ11" i="25"/>
  <c r="AP11" i="25"/>
  <c r="AO11" i="25"/>
  <c r="AN11" i="25"/>
  <c r="AM11" i="25"/>
  <c r="AL11" i="25"/>
  <c r="AK11" i="25"/>
  <c r="AJ11" i="25"/>
  <c r="AI11" i="25"/>
  <c r="AH11" i="25"/>
  <c r="AG11" i="25"/>
  <c r="AU11" i="25" s="1"/>
  <c r="AF11" i="25"/>
  <c r="AE11" i="25"/>
  <c r="AD11" i="25"/>
  <c r="BF11" i="25" s="1"/>
  <c r="CV10" i="25"/>
  <c r="CU10" i="25"/>
  <c r="CT10" i="25"/>
  <c r="CS10" i="25"/>
  <c r="CR10" i="25"/>
  <c r="CQ10" i="25"/>
  <c r="CP10" i="25"/>
  <c r="CO10" i="25"/>
  <c r="CN10" i="25"/>
  <c r="CM10" i="25"/>
  <c r="CL10" i="25"/>
  <c r="CK10" i="25"/>
  <c r="CJ10" i="25"/>
  <c r="AP10" i="25"/>
  <c r="AO10" i="25"/>
  <c r="AN10" i="25"/>
  <c r="AM10" i="25"/>
  <c r="AL10" i="25"/>
  <c r="AK10" i="25"/>
  <c r="AJ10" i="25"/>
  <c r="AI10" i="25"/>
  <c r="AH10" i="25"/>
  <c r="AG10" i="25"/>
  <c r="AF10" i="25"/>
  <c r="BB10" i="25" s="1"/>
  <c r="AE10" i="25"/>
  <c r="BG10" i="25" s="1"/>
  <c r="AD10" i="25"/>
  <c r="BF10" i="25" s="1"/>
  <c r="CV9" i="25"/>
  <c r="CU9" i="25"/>
  <c r="CT9" i="25"/>
  <c r="CS9" i="25"/>
  <c r="CR9" i="25"/>
  <c r="CQ9" i="25"/>
  <c r="CP9" i="25"/>
  <c r="CO9" i="25"/>
  <c r="CN9" i="25"/>
  <c r="CM9" i="25"/>
  <c r="CL9" i="25"/>
  <c r="CK9" i="25"/>
  <c r="CJ9" i="25"/>
  <c r="AX9" i="25"/>
  <c r="AP9" i="25"/>
  <c r="AO9" i="25"/>
  <c r="AN9" i="25"/>
  <c r="AM9" i="25"/>
  <c r="BA9" i="25" s="1"/>
  <c r="AL9" i="25"/>
  <c r="AK9" i="25"/>
  <c r="AJ9" i="25"/>
  <c r="AI9" i="25"/>
  <c r="AH9" i="25"/>
  <c r="AG9" i="25"/>
  <c r="AF9" i="25"/>
  <c r="AE9" i="25"/>
  <c r="BG9" i="25" s="1"/>
  <c r="AD9" i="25"/>
  <c r="P9" i="25"/>
  <c r="CV8" i="25"/>
  <c r="CU8" i="25"/>
  <c r="CT8" i="25"/>
  <c r="CS8" i="25"/>
  <c r="CR8" i="25"/>
  <c r="CQ8" i="25"/>
  <c r="CP8" i="25"/>
  <c r="CO8" i="25"/>
  <c r="CN8" i="25"/>
  <c r="CM8" i="25"/>
  <c r="CL8" i="25"/>
  <c r="CK8" i="25"/>
  <c r="CJ8" i="25"/>
  <c r="BG8" i="25"/>
  <c r="AS8" i="25"/>
  <c r="AR8" i="25"/>
  <c r="AP8" i="25"/>
  <c r="BD8" i="25" s="1"/>
  <c r="AO8" i="25"/>
  <c r="AN8" i="25"/>
  <c r="AM8" i="25"/>
  <c r="AL8" i="25"/>
  <c r="AK8" i="25"/>
  <c r="AY8" i="25" s="1"/>
  <c r="AJ8" i="25"/>
  <c r="AX8" i="25" s="1"/>
  <c r="AI8" i="25"/>
  <c r="AW8" i="25" s="1"/>
  <c r="AH8" i="25"/>
  <c r="AV8" i="25" s="1"/>
  <c r="AG8" i="25"/>
  <c r="AF8" i="25"/>
  <c r="AT8" i="25" s="1"/>
  <c r="AE8" i="25"/>
  <c r="AD8" i="25"/>
  <c r="BF8" i="25" s="1"/>
  <c r="Q8" i="25"/>
  <c r="P8" i="25"/>
  <c r="CV7" i="25"/>
  <c r="CU7" i="25"/>
  <c r="CT7" i="25"/>
  <c r="CS7" i="25"/>
  <c r="CR7" i="25"/>
  <c r="CQ7" i="25"/>
  <c r="CP7" i="25"/>
  <c r="CO7" i="25"/>
  <c r="CN7" i="25"/>
  <c r="CM7" i="25"/>
  <c r="CL7" i="25"/>
  <c r="CK7" i="25"/>
  <c r="CJ7" i="25"/>
  <c r="AP7" i="25"/>
  <c r="AO7" i="25"/>
  <c r="AN7" i="25"/>
  <c r="AM7" i="25"/>
  <c r="AL7" i="25"/>
  <c r="AK7" i="25"/>
  <c r="AJ7" i="25"/>
  <c r="AI7" i="25"/>
  <c r="AH7" i="25"/>
  <c r="AG7" i="25"/>
  <c r="AF7" i="25"/>
  <c r="BA7" i="25" s="1"/>
  <c r="AE7" i="25"/>
  <c r="AD7" i="25"/>
  <c r="P7" i="25" s="1"/>
  <c r="Q7" i="25"/>
  <c r="CV6" i="25"/>
  <c r="CR6" i="25"/>
  <c r="CJ6" i="25"/>
  <c r="CH6" i="25"/>
  <c r="CD6" i="25"/>
  <c r="CC6" i="25"/>
  <c r="CB6" i="25"/>
  <c r="CA6" i="25"/>
  <c r="BZ6" i="25"/>
  <c r="BY6" i="25"/>
  <c r="BX6" i="25"/>
  <c r="AT6" i="25"/>
  <c r="AS6" i="25"/>
  <c r="AP6" i="25"/>
  <c r="AO6" i="25"/>
  <c r="AN6" i="25"/>
  <c r="AM6" i="25"/>
  <c r="AL6" i="25"/>
  <c r="AZ6" i="25" s="1"/>
  <c r="AK6" i="25"/>
  <c r="AY6" i="25" s="1"/>
  <c r="AJ6" i="25"/>
  <c r="AX6" i="25" s="1"/>
  <c r="AI6" i="25"/>
  <c r="AW6" i="25" s="1"/>
  <c r="AH6" i="25"/>
  <c r="AG6" i="25"/>
  <c r="AF6" i="25"/>
  <c r="AE6" i="25"/>
  <c r="BG6" i="25" s="1"/>
  <c r="AD6" i="25"/>
  <c r="CV5" i="25"/>
  <c r="CR5" i="25"/>
  <c r="CJ5" i="25"/>
  <c r="CG5" i="25"/>
  <c r="CF5" i="25"/>
  <c r="CD5" i="25"/>
  <c r="CC5" i="25"/>
  <c r="CP5" i="25" s="1"/>
  <c r="CB5" i="25"/>
  <c r="CA5" i="25"/>
  <c r="BZ5" i="25"/>
  <c r="BY5" i="25"/>
  <c r="BX5" i="25"/>
  <c r="AS5" i="25"/>
  <c r="AP5" i="25"/>
  <c r="AO5" i="25"/>
  <c r="AN5" i="25"/>
  <c r="AM5" i="25"/>
  <c r="BA5" i="25" s="1"/>
  <c r="AL5" i="25"/>
  <c r="AK5" i="25"/>
  <c r="AJ5" i="25"/>
  <c r="AI5" i="25"/>
  <c r="AH5" i="25"/>
  <c r="AG5" i="25"/>
  <c r="AU5" i="25" s="1"/>
  <c r="AF5" i="25"/>
  <c r="BB5" i="25" s="1"/>
  <c r="AE5" i="25"/>
  <c r="BG5" i="25" s="1"/>
  <c r="AD5" i="25"/>
  <c r="BF5" i="25" s="1"/>
  <c r="Q5" i="25"/>
  <c r="CV4" i="25"/>
  <c r="CR4" i="25"/>
  <c r="CJ4" i="25"/>
  <c r="CD4" i="25"/>
  <c r="CC4" i="25"/>
  <c r="CB4" i="25"/>
  <c r="CA4" i="25"/>
  <c r="BZ4" i="25"/>
  <c r="BY4" i="25"/>
  <c r="BX4" i="25"/>
  <c r="CK4" i="25" s="1"/>
  <c r="AP4" i="25"/>
  <c r="AO4" i="25"/>
  <c r="AN4" i="25"/>
  <c r="AM4" i="25"/>
  <c r="AL4" i="25"/>
  <c r="AK4" i="25"/>
  <c r="AJ4" i="25"/>
  <c r="AI4" i="25"/>
  <c r="AH4" i="25"/>
  <c r="AG4" i="25"/>
  <c r="AF4" i="25"/>
  <c r="AE4" i="25"/>
  <c r="AS4" i="25" s="1"/>
  <c r="AD4" i="25"/>
  <c r="BF4" i="25" s="1"/>
  <c r="DJ3" i="25"/>
  <c r="DJ5" i="25" s="1"/>
  <c r="CV3" i="25"/>
  <c r="CR3" i="25"/>
  <c r="CJ3" i="25"/>
  <c r="CH3" i="25"/>
  <c r="CG3" i="25"/>
  <c r="CD3" i="25"/>
  <c r="CC3" i="25"/>
  <c r="CB3" i="25"/>
  <c r="CA3" i="25"/>
  <c r="BZ3" i="25"/>
  <c r="BY3" i="25"/>
  <c r="BX3" i="25"/>
  <c r="CK3" i="25" s="1"/>
  <c r="AP3" i="25"/>
  <c r="BD3" i="25" s="1"/>
  <c r="AO3" i="25"/>
  <c r="AN3" i="25"/>
  <c r="AM3" i="25"/>
  <c r="AL3" i="25"/>
  <c r="AK3" i="25"/>
  <c r="AJ3" i="25"/>
  <c r="AI3" i="25"/>
  <c r="AH3" i="25"/>
  <c r="AV3" i="25" s="1"/>
  <c r="AG3" i="25"/>
  <c r="AF3" i="25"/>
  <c r="AT3" i="25" s="1"/>
  <c r="AE3" i="25"/>
  <c r="AD3" i="25"/>
  <c r="AR3" i="25" s="1"/>
  <c r="DJ2" i="25"/>
  <c r="DI2" i="25"/>
  <c r="DH2" i="25"/>
  <c r="DG2" i="25"/>
  <c r="CU2" i="25"/>
  <c r="CT2" i="25"/>
  <c r="CS2" i="25"/>
  <c r="CH2" i="25"/>
  <c r="CG2" i="25"/>
  <c r="CF2" i="25"/>
  <c r="BR2" i="25"/>
  <c r="BQ2" i="25"/>
  <c r="BP2" i="25"/>
  <c r="BN2" i="25"/>
  <c r="BD2" i="25"/>
  <c r="BC2" i="25"/>
  <c r="BB2" i="25"/>
  <c r="AZ2" i="25"/>
  <c r="AM2" i="25"/>
  <c r="AL2" i="25"/>
  <c r="CD2" i="25" s="1"/>
  <c r="AK2" i="25"/>
  <c r="AF2" i="25" a="1"/>
  <c r="AF2" i="25" s="1"/>
  <c r="AJ2" i="25" s="1"/>
  <c r="AE2" i="25"/>
  <c r="BW2" i="25" s="1"/>
  <c r="AD2" i="25"/>
  <c r="BV2" i="25" s="1"/>
  <c r="AB2" i="25"/>
  <c r="AA2" i="25"/>
  <c r="Z2" i="25"/>
  <c r="X2" i="25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P40" i="24"/>
  <c r="AO40" i="24"/>
  <c r="AN40" i="24"/>
  <c r="AM40" i="24"/>
  <c r="AL40" i="24"/>
  <c r="AK40" i="24"/>
  <c r="AJ40" i="24"/>
  <c r="AI40" i="24"/>
  <c r="AH40" i="24"/>
  <c r="AG40" i="24"/>
  <c r="AF40" i="24"/>
  <c r="AE40" i="24"/>
  <c r="AD40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/>
  <c r="X33" i="24"/>
  <c r="W33" i="24"/>
  <c r="V33" i="24"/>
  <c r="U33" i="24"/>
  <c r="T33" i="24"/>
  <c r="S33" i="24"/>
  <c r="R33" i="24"/>
  <c r="P33" i="24"/>
  <c r="BD22" i="24"/>
  <c r="BC22" i="24"/>
  <c r="BB22" i="24"/>
  <c r="AM22" i="24"/>
  <c r="AL22" i="24"/>
  <c r="AZ22" i="24" s="1"/>
  <c r="AK22" i="24"/>
  <c r="AY22" i="24" s="1"/>
  <c r="AJ22" i="24"/>
  <c r="AX22" i="24" s="1"/>
  <c r="AI22" i="24"/>
  <c r="AW22" i="24" s="1"/>
  <c r="AH22" i="24"/>
  <c r="AG22" i="24"/>
  <c r="AF22" i="24"/>
  <c r="AT22" i="24" s="1"/>
  <c r="AE22" i="24"/>
  <c r="AD22" i="24"/>
  <c r="CT21" i="24"/>
  <c r="CS21" i="24"/>
  <c r="CR21" i="24"/>
  <c r="CQ21" i="24"/>
  <c r="CP21" i="24"/>
  <c r="CO21" i="24"/>
  <c r="CN21" i="24"/>
  <c r="CM21" i="24"/>
  <c r="CL21" i="24"/>
  <c r="CK21" i="24"/>
  <c r="CJ21" i="24"/>
  <c r="BG21" i="24"/>
  <c r="BF21" i="24"/>
  <c r="BD21" i="24"/>
  <c r="BC21" i="24"/>
  <c r="BB21" i="24"/>
  <c r="BA21" i="24"/>
  <c r="AZ21" i="24"/>
  <c r="AY21" i="24"/>
  <c r="AX21" i="24"/>
  <c r="AW21" i="24"/>
  <c r="AV21" i="24"/>
  <c r="AU21" i="24"/>
  <c r="AT21" i="24"/>
  <c r="AS21" i="24"/>
  <c r="AR21" i="24"/>
  <c r="CT20" i="24"/>
  <c r="CS20" i="24"/>
  <c r="CR20" i="24"/>
  <c r="CQ20" i="24"/>
  <c r="CP20" i="24"/>
  <c r="CO20" i="24"/>
  <c r="CN20" i="24"/>
  <c r="CM20" i="24"/>
  <c r="CL20" i="24"/>
  <c r="CK20" i="24"/>
  <c r="CJ20" i="24"/>
  <c r="BG20" i="24"/>
  <c r="BF20" i="24"/>
  <c r="BD20" i="24"/>
  <c r="BC20" i="24"/>
  <c r="BB20" i="24"/>
  <c r="BA20" i="24"/>
  <c r="AZ20" i="24"/>
  <c r="AY20" i="24"/>
  <c r="AX20" i="24"/>
  <c r="AW20" i="24"/>
  <c r="AV20" i="24"/>
  <c r="AU20" i="24"/>
  <c r="AT20" i="24"/>
  <c r="AS20" i="24"/>
  <c r="AR20" i="24"/>
  <c r="CT19" i="24"/>
  <c r="CS19" i="24"/>
  <c r="CR19" i="24"/>
  <c r="CQ19" i="24"/>
  <c r="CP19" i="24"/>
  <c r="CO19" i="24"/>
  <c r="CN19" i="24"/>
  <c r="CM19" i="24"/>
  <c r="CL19" i="24"/>
  <c r="CK19" i="24"/>
  <c r="CJ19" i="24"/>
  <c r="BG19" i="24"/>
  <c r="BF19" i="24"/>
  <c r="BD19" i="24"/>
  <c r="BC19" i="24"/>
  <c r="BB19" i="24"/>
  <c r="BA19" i="24"/>
  <c r="AZ19" i="24"/>
  <c r="AY19" i="24"/>
  <c r="AX19" i="24"/>
  <c r="AW19" i="24"/>
  <c r="AV19" i="24"/>
  <c r="AU19" i="24"/>
  <c r="AT19" i="24"/>
  <c r="AS19" i="24"/>
  <c r="AR19" i="24"/>
  <c r="CT18" i="24"/>
  <c r="CS18" i="24"/>
  <c r="CR18" i="24"/>
  <c r="CQ18" i="24"/>
  <c r="CP18" i="24"/>
  <c r="CO18" i="24"/>
  <c r="CN18" i="24"/>
  <c r="CM18" i="24"/>
  <c r="CL18" i="24"/>
  <c r="CK18" i="24"/>
  <c r="CJ18" i="24"/>
  <c r="BG18" i="24"/>
  <c r="BF18" i="24"/>
  <c r="BD18" i="24"/>
  <c r="BC18" i="24"/>
  <c r="BB18" i="24"/>
  <c r="BA18" i="24"/>
  <c r="AZ18" i="24"/>
  <c r="AY18" i="24"/>
  <c r="AX18" i="24"/>
  <c r="AW18" i="24"/>
  <c r="AV18" i="24"/>
  <c r="AU18" i="24"/>
  <c r="AT18" i="24"/>
  <c r="AS18" i="24"/>
  <c r="AR18" i="24"/>
  <c r="CT17" i="24"/>
  <c r="CS17" i="24"/>
  <c r="CR17" i="24"/>
  <c r="CQ17" i="24"/>
  <c r="CP17" i="24"/>
  <c r="CO17" i="24"/>
  <c r="CN17" i="24"/>
  <c r="CM17" i="24"/>
  <c r="CL17" i="24"/>
  <c r="CK17" i="24"/>
  <c r="CJ17" i="24"/>
  <c r="AP17" i="24"/>
  <c r="AO17" i="24"/>
  <c r="AN17" i="24"/>
  <c r="AM17" i="24"/>
  <c r="AL17" i="24"/>
  <c r="AK17" i="24"/>
  <c r="AJ17" i="24"/>
  <c r="AI17" i="24"/>
  <c r="AH17" i="24"/>
  <c r="AG17" i="24"/>
  <c r="AF17" i="24"/>
  <c r="AT17" i="24" s="1"/>
  <c r="AE17" i="24"/>
  <c r="AD17" i="24"/>
  <c r="AR17" i="24" s="1"/>
  <c r="Q17" i="24"/>
  <c r="CV16" i="24"/>
  <c r="CU16" i="24"/>
  <c r="CT16" i="24"/>
  <c r="CS16" i="24"/>
  <c r="CR16" i="24"/>
  <c r="CQ16" i="24"/>
  <c r="CP16" i="24"/>
  <c r="CO16" i="24"/>
  <c r="CN16" i="24"/>
  <c r="CM16" i="24"/>
  <c r="CL16" i="24"/>
  <c r="CK16" i="24"/>
  <c r="CJ16" i="24"/>
  <c r="AP16" i="24"/>
  <c r="AO16" i="24"/>
  <c r="AN16" i="24"/>
  <c r="AM16" i="24"/>
  <c r="BA16" i="24" s="1"/>
  <c r="AL16" i="24"/>
  <c r="AK16" i="24"/>
  <c r="AJ16" i="24"/>
  <c r="AI16" i="24"/>
  <c r="AH16" i="24"/>
  <c r="AG16" i="24"/>
  <c r="AF16" i="24"/>
  <c r="AT16" i="24" s="1"/>
  <c r="AE16" i="24"/>
  <c r="AS16" i="24" s="1"/>
  <c r="AD16" i="24"/>
  <c r="CV15" i="24"/>
  <c r="CU15" i="24"/>
  <c r="CT15" i="24"/>
  <c r="CS15" i="24"/>
  <c r="CR15" i="24"/>
  <c r="CK15" i="24"/>
  <c r="CJ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BG15" i="24" s="1"/>
  <c r="AD15" i="24"/>
  <c r="CV14" i="24"/>
  <c r="CU14" i="24"/>
  <c r="CT14" i="24"/>
  <c r="CS14" i="24"/>
  <c r="CR14" i="24"/>
  <c r="CK14" i="24"/>
  <c r="CJ14" i="24"/>
  <c r="BF14" i="24"/>
  <c r="AP14" i="24"/>
  <c r="AO14" i="24"/>
  <c r="AN14" i="24"/>
  <c r="AM14" i="24"/>
  <c r="AL14" i="24"/>
  <c r="AK14" i="24"/>
  <c r="AJ14" i="24"/>
  <c r="AI14" i="24"/>
  <c r="AH14" i="24"/>
  <c r="AG14" i="24"/>
  <c r="AF14" i="24"/>
  <c r="AT14" i="24" s="1"/>
  <c r="AE14" i="24"/>
  <c r="AS14" i="24" s="1"/>
  <c r="AD14" i="24"/>
  <c r="AR14" i="24" s="1"/>
  <c r="CV13" i="24"/>
  <c r="CU13" i="24"/>
  <c r="CT13" i="24"/>
  <c r="CS13" i="24"/>
  <c r="CR13" i="24"/>
  <c r="CQ13" i="24"/>
  <c r="CP13" i="24"/>
  <c r="CO13" i="24"/>
  <c r="CN13" i="24"/>
  <c r="CM13" i="24"/>
  <c r="CL13" i="24"/>
  <c r="CK13" i="24"/>
  <c r="CJ13" i="24"/>
  <c r="AP13" i="24"/>
  <c r="AO13" i="24"/>
  <c r="AN13" i="24"/>
  <c r="AM13" i="24"/>
  <c r="AL13" i="24"/>
  <c r="AK13" i="24"/>
  <c r="AJ13" i="24"/>
  <c r="AX13" i="24" s="1"/>
  <c r="AI13" i="24"/>
  <c r="AH13" i="24"/>
  <c r="AG13" i="24"/>
  <c r="AF13" i="24"/>
  <c r="AE13" i="24"/>
  <c r="BG13" i="24" s="1"/>
  <c r="AD13" i="24"/>
  <c r="AR13" i="24" s="1"/>
  <c r="P13" i="24"/>
  <c r="CV12" i="24"/>
  <c r="CU12" i="24"/>
  <c r="CT12" i="24"/>
  <c r="CS12" i="24"/>
  <c r="CR12" i="24"/>
  <c r="CQ12" i="24"/>
  <c r="CP12" i="24"/>
  <c r="CO12" i="24"/>
  <c r="CN12" i="24"/>
  <c r="CM12" i="24"/>
  <c r="CL12" i="24"/>
  <c r="CK12" i="24"/>
  <c r="CJ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Q12" i="24" s="1"/>
  <c r="AD12" i="24"/>
  <c r="CV11" i="24"/>
  <c r="CU11" i="24"/>
  <c r="CT11" i="24"/>
  <c r="CS11" i="24"/>
  <c r="CR11" i="24"/>
  <c r="CQ11" i="24"/>
  <c r="CP11" i="24"/>
  <c r="CO11" i="24"/>
  <c r="CN11" i="24"/>
  <c r="CM11" i="24"/>
  <c r="CL11" i="24"/>
  <c r="CK11" i="24"/>
  <c r="CJ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BG11" i="24" s="1"/>
  <c r="AD11" i="24"/>
  <c r="AR11" i="24" s="1"/>
  <c r="P11" i="24"/>
  <c r="CV10" i="24"/>
  <c r="CU10" i="24"/>
  <c r="CT10" i="24"/>
  <c r="CS10" i="24"/>
  <c r="CR10" i="24"/>
  <c r="CQ10" i="24"/>
  <c r="CP10" i="24"/>
  <c r="CO10" i="24"/>
  <c r="CN10" i="24"/>
  <c r="CM10" i="24"/>
  <c r="CL10" i="24"/>
  <c r="CK10" i="24"/>
  <c r="CJ10" i="24"/>
  <c r="AP10" i="24"/>
  <c r="AO10" i="24"/>
  <c r="AN10" i="24"/>
  <c r="AM10" i="24"/>
  <c r="AL10" i="24"/>
  <c r="AK10" i="24"/>
  <c r="AY10" i="24" s="1"/>
  <c r="AJ10" i="24"/>
  <c r="AI10" i="24"/>
  <c r="AH10" i="24"/>
  <c r="AG10" i="24"/>
  <c r="AF10" i="24"/>
  <c r="BD10" i="24" s="1"/>
  <c r="AE10" i="24"/>
  <c r="Q10" i="24" s="1"/>
  <c r="AD10" i="24"/>
  <c r="CV9" i="24"/>
  <c r="CU9" i="24"/>
  <c r="CT9" i="24"/>
  <c r="CS9" i="24"/>
  <c r="CR9" i="24"/>
  <c r="CQ9" i="24"/>
  <c r="CP9" i="24"/>
  <c r="CO9" i="24"/>
  <c r="CN9" i="24"/>
  <c r="CM9" i="24"/>
  <c r="CL9" i="24"/>
  <c r="CK9" i="24"/>
  <c r="CJ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BG9" i="24" s="1"/>
  <c r="AD9" i="24"/>
  <c r="AR9" i="24" s="1"/>
  <c r="CV8" i="24"/>
  <c r="CU8" i="24"/>
  <c r="CT8" i="24"/>
  <c r="CS8" i="24"/>
  <c r="CR8" i="24"/>
  <c r="CQ8" i="24"/>
  <c r="CP8" i="24"/>
  <c r="CO8" i="24"/>
  <c r="CN8" i="24"/>
  <c r="CM8" i="24"/>
  <c r="CL8" i="24"/>
  <c r="CK8" i="24"/>
  <c r="CJ8" i="24"/>
  <c r="AP8" i="24"/>
  <c r="AO8" i="24"/>
  <c r="AN8" i="24"/>
  <c r="AM8" i="24"/>
  <c r="AL8" i="24"/>
  <c r="AZ8" i="24" s="1"/>
  <c r="AK8" i="24"/>
  <c r="AY8" i="24" s="1"/>
  <c r="AJ8" i="24"/>
  <c r="AI8" i="24"/>
  <c r="AH8" i="24"/>
  <c r="AG8" i="24"/>
  <c r="AF8" i="24"/>
  <c r="AT8" i="24" s="1"/>
  <c r="AE8" i="24"/>
  <c r="AS8" i="24" s="1"/>
  <c r="AD8" i="24"/>
  <c r="BF8" i="24" s="1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AP7" i="24"/>
  <c r="AO7" i="24"/>
  <c r="AN7" i="24"/>
  <c r="AM7" i="24"/>
  <c r="BA7" i="24" s="1"/>
  <c r="AL7" i="24"/>
  <c r="AK7" i="24"/>
  <c r="AJ7" i="24"/>
  <c r="AI7" i="24"/>
  <c r="AH7" i="24"/>
  <c r="AG7" i="24"/>
  <c r="AF7" i="24"/>
  <c r="BD7" i="24" s="1"/>
  <c r="AE7" i="24"/>
  <c r="AS7" i="24" s="1"/>
  <c r="AD7" i="24"/>
  <c r="P7" i="24" s="1"/>
  <c r="CV6" i="24"/>
  <c r="CJ6" i="24"/>
  <c r="CH6" i="24"/>
  <c r="CG6" i="24"/>
  <c r="CF6" i="24"/>
  <c r="CE6" i="24"/>
  <c r="CD6" i="24"/>
  <c r="CC6" i="24"/>
  <c r="CB6" i="24"/>
  <c r="CA6" i="24"/>
  <c r="BZ6" i="24"/>
  <c r="BY6" i="24"/>
  <c r="BX6" i="24"/>
  <c r="CK6" i="24" s="1"/>
  <c r="BF6" i="24"/>
  <c r="BB6" i="24"/>
  <c r="AP6" i="24"/>
  <c r="AO6" i="24"/>
  <c r="AN6" i="24"/>
  <c r="AM6" i="24"/>
  <c r="BA6" i="24" s="1"/>
  <c r="AL6" i="24"/>
  <c r="AK6" i="24"/>
  <c r="AY6" i="24" s="1"/>
  <c r="AJ6" i="24"/>
  <c r="AI6" i="24"/>
  <c r="AH6" i="24"/>
  <c r="AG6" i="24"/>
  <c r="AF6" i="24"/>
  <c r="AT6" i="24" s="1"/>
  <c r="AE6" i="24"/>
  <c r="AS6" i="24" s="1"/>
  <c r="AD6" i="24"/>
  <c r="P6" i="24" s="1"/>
  <c r="Q6" i="24"/>
  <c r="DJ5" i="24"/>
  <c r="CV5" i="24"/>
  <c r="CJ5" i="24"/>
  <c r="CH5" i="24"/>
  <c r="CG5" i="24"/>
  <c r="CF5" i="24"/>
  <c r="CE5" i="24"/>
  <c r="CD5" i="24"/>
  <c r="CC5" i="24"/>
  <c r="CB5" i="24"/>
  <c r="CA5" i="24"/>
  <c r="BZ5" i="24"/>
  <c r="BY5" i="24"/>
  <c r="BX5" i="24"/>
  <c r="AP5" i="24"/>
  <c r="AO5" i="24"/>
  <c r="AN5" i="24"/>
  <c r="AM5" i="24"/>
  <c r="BA5" i="24" s="1"/>
  <c r="AL5" i="24"/>
  <c r="AK5" i="24"/>
  <c r="AJ5" i="24"/>
  <c r="AI5" i="24"/>
  <c r="AH5" i="24"/>
  <c r="AG5" i="24"/>
  <c r="AF5" i="24"/>
  <c r="AE5" i="24"/>
  <c r="BG5" i="24" s="1"/>
  <c r="AD5" i="24"/>
  <c r="BF5" i="24" s="1"/>
  <c r="CV4" i="24"/>
  <c r="CJ4" i="24"/>
  <c r="CH4" i="24"/>
  <c r="CG4" i="24"/>
  <c r="CF4" i="24"/>
  <c r="CE4" i="24"/>
  <c r="CD4" i="24"/>
  <c r="CC4" i="24"/>
  <c r="CB4" i="24"/>
  <c r="CA4" i="24"/>
  <c r="BZ4" i="24"/>
  <c r="BY4" i="24"/>
  <c r="CL4" i="24" s="1"/>
  <c r="BX4" i="24"/>
  <c r="CR4" i="24" s="1"/>
  <c r="AP4" i="24"/>
  <c r="AO4" i="24"/>
  <c r="BC4" i="24" s="1"/>
  <c r="AN4" i="24"/>
  <c r="AM4" i="24"/>
  <c r="BA4" i="24" s="1"/>
  <c r="AL4" i="24"/>
  <c r="AK4" i="24"/>
  <c r="AJ4" i="24"/>
  <c r="AI4" i="24"/>
  <c r="AH4" i="24"/>
  <c r="AV4" i="24" s="1"/>
  <c r="AG4" i="24"/>
  <c r="AU4" i="24" s="1"/>
  <c r="AF4" i="24"/>
  <c r="AT4" i="24" s="1"/>
  <c r="AE4" i="24"/>
  <c r="Q4" i="24" s="1"/>
  <c r="AD4" i="24"/>
  <c r="AR4" i="24" s="1"/>
  <c r="DJ3" i="24"/>
  <c r="CV3" i="24"/>
  <c r="CJ3" i="24"/>
  <c r="CH3" i="24"/>
  <c r="CG3" i="24"/>
  <c r="CF3" i="24"/>
  <c r="CE3" i="24"/>
  <c r="CD3" i="24"/>
  <c r="CC3" i="24"/>
  <c r="CB3" i="24"/>
  <c r="CA3" i="24"/>
  <c r="BZ3" i="24"/>
  <c r="BY3" i="24"/>
  <c r="BX3" i="24"/>
  <c r="CK3" i="24" s="1"/>
  <c r="AP3" i="24"/>
  <c r="AO3" i="24"/>
  <c r="AN3" i="24"/>
  <c r="AM3" i="24"/>
  <c r="BA3" i="24" s="1"/>
  <c r="AL3" i="24"/>
  <c r="AZ3" i="24" s="1"/>
  <c r="AK3" i="24"/>
  <c r="AJ3" i="24"/>
  <c r="AI3" i="24"/>
  <c r="AH3" i="24"/>
  <c r="AG3" i="24"/>
  <c r="AF3" i="24"/>
  <c r="AT3" i="24" s="1"/>
  <c r="AE3" i="24"/>
  <c r="BG3" i="24" s="1"/>
  <c r="AD3" i="24"/>
  <c r="AF2" i="24" a="1"/>
  <c r="AF2" i="24" s="1"/>
  <c r="AE2" i="24"/>
  <c r="Q2" i="24" s="1"/>
  <c r="AD2" i="24"/>
  <c r="P2" i="24" s="1"/>
  <c r="AC2" i="24"/>
  <c r="CF3" i="23"/>
  <c r="CG3" i="23"/>
  <c r="CH3" i="23"/>
  <c r="CF4" i="23"/>
  <c r="CG4" i="23"/>
  <c r="CH4" i="23"/>
  <c r="CF5" i="23"/>
  <c r="CG5" i="23"/>
  <c r="CH5" i="23"/>
  <c r="CF6" i="23"/>
  <c r="CG6" i="23"/>
  <c r="CH6" i="23"/>
  <c r="CV3" i="23"/>
  <c r="CV4" i="23"/>
  <c r="CV6" i="23"/>
  <c r="AC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/>
  <c r="X33" i="23"/>
  <c r="W33" i="23"/>
  <c r="V33" i="23"/>
  <c r="U33" i="23"/>
  <c r="T33" i="23"/>
  <c r="S33" i="23"/>
  <c r="R33" i="23"/>
  <c r="P33" i="23"/>
  <c r="AM22" i="23"/>
  <c r="AL22" i="23"/>
  <c r="AK22" i="23"/>
  <c r="AJ22" i="23"/>
  <c r="AI22" i="23"/>
  <c r="AW22" i="23" s="1"/>
  <c r="AH22" i="23"/>
  <c r="AG22" i="23"/>
  <c r="AF22" i="23"/>
  <c r="AE22" i="23"/>
  <c r="BG22" i="23" s="1"/>
  <c r="AD22" i="23"/>
  <c r="BF22" i="23" s="1"/>
  <c r="P22" i="23"/>
  <c r="CT21" i="23"/>
  <c r="CS21" i="23"/>
  <c r="CR21" i="23"/>
  <c r="CQ21" i="23"/>
  <c r="CP21" i="23"/>
  <c r="CO21" i="23"/>
  <c r="CN21" i="23"/>
  <c r="CM21" i="23"/>
  <c r="CL21" i="23"/>
  <c r="CK21" i="23"/>
  <c r="CJ21" i="23"/>
  <c r="BG21" i="23"/>
  <c r="BF21" i="23"/>
  <c r="BA21" i="23"/>
  <c r="AZ21" i="23"/>
  <c r="AY21" i="23"/>
  <c r="AX21" i="23"/>
  <c r="AW21" i="23"/>
  <c r="AV21" i="23"/>
  <c r="AU21" i="23"/>
  <c r="AT21" i="23"/>
  <c r="AS21" i="23"/>
  <c r="AR21" i="23"/>
  <c r="BD21" i="23"/>
  <c r="BC21" i="23"/>
  <c r="BB21" i="23"/>
  <c r="CT20" i="23"/>
  <c r="CS20" i="23"/>
  <c r="CR20" i="23"/>
  <c r="CQ20" i="23"/>
  <c r="CP20" i="23"/>
  <c r="CO20" i="23"/>
  <c r="CN20" i="23"/>
  <c r="CM20" i="23"/>
  <c r="CL20" i="23"/>
  <c r="CK20" i="23"/>
  <c r="CJ20" i="23"/>
  <c r="BG20" i="23"/>
  <c r="BF20" i="23"/>
  <c r="BD20" i="23"/>
  <c r="BC20" i="23"/>
  <c r="BA20" i="23"/>
  <c r="AZ20" i="23"/>
  <c r="AY20" i="23"/>
  <c r="AX20" i="23"/>
  <c r="AW20" i="23"/>
  <c r="AV20" i="23"/>
  <c r="AU20" i="23"/>
  <c r="AT20" i="23"/>
  <c r="AS20" i="23"/>
  <c r="AR20" i="23"/>
  <c r="BB20" i="23"/>
  <c r="CT19" i="23"/>
  <c r="CS19" i="23"/>
  <c r="CR19" i="23"/>
  <c r="CQ19" i="23"/>
  <c r="CP19" i="23"/>
  <c r="CO19" i="23"/>
  <c r="CN19" i="23"/>
  <c r="CM19" i="23"/>
  <c r="CL19" i="23"/>
  <c r="CK19" i="23"/>
  <c r="CJ19" i="23"/>
  <c r="BG19" i="23"/>
  <c r="BF19" i="23"/>
  <c r="BC19" i="23"/>
  <c r="BA19" i="23"/>
  <c r="AZ19" i="23"/>
  <c r="AY19" i="23"/>
  <c r="AX19" i="23"/>
  <c r="AW19" i="23"/>
  <c r="AV19" i="23"/>
  <c r="AU19" i="23"/>
  <c r="AT19" i="23"/>
  <c r="AS19" i="23"/>
  <c r="AR19" i="23"/>
  <c r="BD19" i="23"/>
  <c r="BB19" i="23"/>
  <c r="CT18" i="23"/>
  <c r="CS18" i="23"/>
  <c r="CR18" i="23"/>
  <c r="CQ18" i="23"/>
  <c r="CP18" i="23"/>
  <c r="CO18" i="23"/>
  <c r="CN18" i="23"/>
  <c r="CM18" i="23"/>
  <c r="CL18" i="23"/>
  <c r="CK18" i="23"/>
  <c r="CJ18" i="23"/>
  <c r="BG18" i="23"/>
  <c r="BF18" i="23"/>
  <c r="BD18" i="23"/>
  <c r="BA18" i="23"/>
  <c r="AZ18" i="23"/>
  <c r="AY18" i="23"/>
  <c r="AX18" i="23"/>
  <c r="AW18" i="23"/>
  <c r="AV18" i="23"/>
  <c r="AU18" i="23"/>
  <c r="AT18" i="23"/>
  <c r="AS18" i="23"/>
  <c r="AR18" i="23"/>
  <c r="BC18" i="23"/>
  <c r="BB18" i="23"/>
  <c r="CT17" i="23"/>
  <c r="CS17" i="23"/>
  <c r="CR17" i="23"/>
  <c r="CQ17" i="23"/>
  <c r="CP17" i="23"/>
  <c r="CO17" i="23"/>
  <c r="CN17" i="23"/>
  <c r="CM17" i="23"/>
  <c r="CL17" i="23"/>
  <c r="CK17" i="23"/>
  <c r="CJ17" i="23"/>
  <c r="AR17" i="23"/>
  <c r="AP17" i="23"/>
  <c r="AO17" i="23"/>
  <c r="AN17" i="23"/>
  <c r="AM17" i="23"/>
  <c r="AL17" i="23"/>
  <c r="AK17" i="23"/>
  <c r="AJ17" i="23"/>
  <c r="AI17" i="23"/>
  <c r="AH17" i="23"/>
  <c r="AG17" i="23"/>
  <c r="AF17" i="23"/>
  <c r="AT17" i="23" s="1"/>
  <c r="AE17" i="23"/>
  <c r="Q17" i="23" s="1"/>
  <c r="AD17" i="23"/>
  <c r="BF17" i="23" s="1"/>
  <c r="P17" i="23"/>
  <c r="CV16" i="23"/>
  <c r="CU16" i="23"/>
  <c r="CT16" i="23"/>
  <c r="CS16" i="23"/>
  <c r="CR16" i="23"/>
  <c r="CQ16" i="23"/>
  <c r="CP16" i="23"/>
  <c r="CO16" i="23"/>
  <c r="CN16" i="23"/>
  <c r="CM16" i="23"/>
  <c r="CL16" i="23"/>
  <c r="CK16" i="23"/>
  <c r="CJ16" i="23"/>
  <c r="AP16" i="23"/>
  <c r="BD16" i="23" s="1"/>
  <c r="AO16" i="23"/>
  <c r="AN16" i="23"/>
  <c r="AM16" i="23"/>
  <c r="AL16" i="23"/>
  <c r="AZ16" i="23" s="1"/>
  <c r="AK16" i="23"/>
  <c r="AJ16" i="23"/>
  <c r="AI16" i="23"/>
  <c r="AH16" i="23"/>
  <c r="AV16" i="23" s="1"/>
  <c r="AG16" i="23"/>
  <c r="AF16" i="23"/>
  <c r="AT16" i="23" s="1"/>
  <c r="AE16" i="23"/>
  <c r="BG16" i="23" s="1"/>
  <c r="AD16" i="23"/>
  <c r="AR16" i="23" s="1"/>
  <c r="CV15" i="23"/>
  <c r="CU15" i="23"/>
  <c r="CT15" i="23"/>
  <c r="CS15" i="23"/>
  <c r="CR15" i="23"/>
  <c r="CK15" i="23"/>
  <c r="CJ15" i="23"/>
  <c r="AP15" i="23"/>
  <c r="AO15" i="23"/>
  <c r="AN15" i="23"/>
  <c r="AM15" i="23"/>
  <c r="AL15" i="23"/>
  <c r="AK15" i="23"/>
  <c r="AJ15" i="23"/>
  <c r="AI15" i="23"/>
  <c r="AH15" i="23"/>
  <c r="AG15" i="23"/>
  <c r="AF15" i="23"/>
  <c r="AE15" i="23"/>
  <c r="BG15" i="23" s="1"/>
  <c r="AD15" i="23"/>
  <c r="BF15" i="23" s="1"/>
  <c r="CV14" i="23"/>
  <c r="CU14" i="23"/>
  <c r="CT14" i="23"/>
  <c r="CS14" i="23"/>
  <c r="CR14" i="23"/>
  <c r="CK14" i="23"/>
  <c r="CJ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S14" i="23" s="1"/>
  <c r="AD14" i="23"/>
  <c r="BF14" i="23" s="1"/>
  <c r="Q14" i="23"/>
  <c r="CV13" i="23"/>
  <c r="CU13" i="23"/>
  <c r="CT13" i="23"/>
  <c r="CS13" i="23"/>
  <c r="CR13" i="23"/>
  <c r="CQ13" i="23"/>
  <c r="CP13" i="23"/>
  <c r="CO13" i="23"/>
  <c r="CN13" i="23"/>
  <c r="CM13" i="23"/>
  <c r="CL13" i="23"/>
  <c r="CK13" i="23"/>
  <c r="CJ13" i="23"/>
  <c r="BF13" i="23"/>
  <c r="AP13" i="23"/>
  <c r="AO13" i="23"/>
  <c r="AN13" i="23"/>
  <c r="AM13" i="23"/>
  <c r="AL13" i="23"/>
  <c r="AK13" i="23"/>
  <c r="AJ13" i="23"/>
  <c r="AI13" i="23"/>
  <c r="AW13" i="23" s="1"/>
  <c r="AH13" i="23"/>
  <c r="AV13" i="23" s="1"/>
  <c r="AG13" i="23"/>
  <c r="AF13" i="23"/>
  <c r="AE13" i="23"/>
  <c r="BG13" i="23" s="1"/>
  <c r="AD13" i="23"/>
  <c r="CV12" i="23"/>
  <c r="CU12" i="23"/>
  <c r="CT12" i="23"/>
  <c r="CS12" i="23"/>
  <c r="CR12" i="23"/>
  <c r="CQ12" i="23"/>
  <c r="CP12" i="23"/>
  <c r="CO12" i="23"/>
  <c r="CN12" i="23"/>
  <c r="CM12" i="23"/>
  <c r="CL12" i="23"/>
  <c r="CK12" i="23"/>
  <c r="CJ12" i="23"/>
  <c r="AP12" i="23"/>
  <c r="AO12" i="23"/>
  <c r="AN12" i="23"/>
  <c r="AM12" i="23"/>
  <c r="AL12" i="23"/>
  <c r="AZ12" i="23" s="1"/>
  <c r="AK12" i="23"/>
  <c r="AJ12" i="23"/>
  <c r="AI12" i="23"/>
  <c r="AH12" i="23"/>
  <c r="AG12" i="23"/>
  <c r="AF12" i="23"/>
  <c r="AT12" i="23" s="1"/>
  <c r="AE12" i="23"/>
  <c r="BG12" i="23" s="1"/>
  <c r="AD12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AP11" i="23"/>
  <c r="AO11" i="23"/>
  <c r="AN11" i="23"/>
  <c r="AM11" i="23"/>
  <c r="AL11" i="23"/>
  <c r="AK11" i="23"/>
  <c r="AJ11" i="23"/>
  <c r="AI11" i="23"/>
  <c r="AH11" i="23"/>
  <c r="AG11" i="23"/>
  <c r="AF11" i="23"/>
  <c r="AT11" i="23" s="1"/>
  <c r="AE11" i="23"/>
  <c r="AD11" i="23"/>
  <c r="BF11" i="23" s="1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AS10" i="23"/>
  <c r="AP10" i="23"/>
  <c r="AO10" i="23"/>
  <c r="AN10" i="23"/>
  <c r="AM10" i="23"/>
  <c r="AL10" i="23"/>
  <c r="AK10" i="23"/>
  <c r="AJ10" i="23"/>
  <c r="AI10" i="23"/>
  <c r="AH10" i="23"/>
  <c r="AG10" i="23"/>
  <c r="AF10" i="23"/>
  <c r="AT10" i="23" s="1"/>
  <c r="AE10" i="23"/>
  <c r="AD10" i="23"/>
  <c r="P10" i="23" s="1"/>
  <c r="CV9" i="23"/>
  <c r="CU9" i="23"/>
  <c r="CT9" i="23"/>
  <c r="CS9" i="23"/>
  <c r="CR9" i="23"/>
  <c r="CQ9" i="23"/>
  <c r="CP9" i="23"/>
  <c r="CO9" i="23"/>
  <c r="CN9" i="23"/>
  <c r="CM9" i="23"/>
  <c r="CL9" i="23"/>
  <c r="CK9" i="23"/>
  <c r="CJ9" i="23"/>
  <c r="AP9" i="23"/>
  <c r="AO9" i="23"/>
  <c r="BC9" i="23" s="1"/>
  <c r="AN9" i="23"/>
  <c r="AM9" i="23"/>
  <c r="AL9" i="23"/>
  <c r="AK9" i="23"/>
  <c r="AY9" i="23" s="1"/>
  <c r="AJ9" i="23"/>
  <c r="AI9" i="23"/>
  <c r="AH9" i="23"/>
  <c r="AG9" i="23"/>
  <c r="AU9" i="23" s="1"/>
  <c r="AF9" i="23"/>
  <c r="AE9" i="23"/>
  <c r="BG9" i="23" s="1"/>
  <c r="AD9" i="23"/>
  <c r="AR9" i="23" s="1"/>
  <c r="Q9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AP8" i="23"/>
  <c r="AO8" i="23"/>
  <c r="AN8" i="23"/>
  <c r="AM8" i="23"/>
  <c r="AL8" i="23"/>
  <c r="AK8" i="23"/>
  <c r="AJ8" i="23"/>
  <c r="AI8" i="23"/>
  <c r="AH8" i="23"/>
  <c r="AG8" i="23"/>
  <c r="AF8" i="23"/>
  <c r="BD8" i="23" s="1"/>
  <c r="AE8" i="23"/>
  <c r="BG8" i="23" s="1"/>
  <c r="AD8" i="23"/>
  <c r="AR8" i="23" s="1"/>
  <c r="CV7" i="23"/>
  <c r="CU7" i="23"/>
  <c r="CT7" i="23"/>
  <c r="CS7" i="23"/>
  <c r="CR7" i="23"/>
  <c r="CQ7" i="23"/>
  <c r="CP7" i="23"/>
  <c r="CO7" i="23"/>
  <c r="CN7" i="23"/>
  <c r="CM7" i="23"/>
  <c r="CL7" i="23"/>
  <c r="CK7" i="23"/>
  <c r="CJ7" i="23"/>
  <c r="AP7" i="23"/>
  <c r="AO7" i="23"/>
  <c r="AN7" i="23"/>
  <c r="AM7" i="23"/>
  <c r="BA7" i="23" s="1"/>
  <c r="AL7" i="23"/>
  <c r="AZ7" i="23" s="1"/>
  <c r="AK7" i="23"/>
  <c r="AJ7" i="23"/>
  <c r="AI7" i="23"/>
  <c r="AH7" i="23"/>
  <c r="AG7" i="23"/>
  <c r="AF7" i="23"/>
  <c r="AT7" i="23" s="1"/>
  <c r="AE7" i="23"/>
  <c r="Q7" i="23" s="1"/>
  <c r="AD7" i="23"/>
  <c r="BF7" i="23" s="1"/>
  <c r="CJ6" i="23"/>
  <c r="CE6" i="23"/>
  <c r="CD6" i="23"/>
  <c r="CC6" i="23"/>
  <c r="CB6" i="23"/>
  <c r="CA6" i="23"/>
  <c r="BZ6" i="23"/>
  <c r="BY6" i="23"/>
  <c r="BX6" i="23"/>
  <c r="CT6" i="23" s="1"/>
  <c r="AP6" i="23"/>
  <c r="AO6" i="23"/>
  <c r="AN6" i="23"/>
  <c r="AM6" i="23"/>
  <c r="BA6" i="23" s="1"/>
  <c r="AL6" i="23"/>
  <c r="AK6" i="23"/>
  <c r="AY6" i="23" s="1"/>
  <c r="AJ6" i="23"/>
  <c r="AI6" i="23"/>
  <c r="AH6" i="23"/>
  <c r="AG6" i="23"/>
  <c r="AF6" i="23"/>
  <c r="AT6" i="23" s="1"/>
  <c r="AE6" i="23"/>
  <c r="AS6" i="23" s="1"/>
  <c r="AD6" i="23"/>
  <c r="BF6" i="23" s="1"/>
  <c r="CV5" i="23"/>
  <c r="CJ5" i="23"/>
  <c r="CE5" i="23"/>
  <c r="CD5" i="23"/>
  <c r="CC5" i="23"/>
  <c r="CB5" i="23"/>
  <c r="CA5" i="23"/>
  <c r="BZ5" i="23"/>
  <c r="BY5" i="23"/>
  <c r="BX5" i="23"/>
  <c r="CS5" i="23" s="1"/>
  <c r="AP5" i="23"/>
  <c r="BD5" i="23" s="1"/>
  <c r="AO5" i="23"/>
  <c r="AN5" i="23"/>
  <c r="AM5" i="23"/>
  <c r="BA5" i="23" s="1"/>
  <c r="AL5" i="23"/>
  <c r="AZ5" i="23" s="1"/>
  <c r="AK5" i="23"/>
  <c r="AJ5" i="23"/>
  <c r="AI5" i="23"/>
  <c r="AH5" i="23"/>
  <c r="AV5" i="23" s="1"/>
  <c r="AG5" i="23"/>
  <c r="AU5" i="23" s="1"/>
  <c r="AF5" i="23"/>
  <c r="BB5" i="23" s="1"/>
  <c r="AE5" i="23"/>
  <c r="BG5" i="23" s="1"/>
  <c r="AD5" i="23"/>
  <c r="P5" i="23" s="1"/>
  <c r="CJ4" i="23"/>
  <c r="CE4" i="23"/>
  <c r="CD4" i="23"/>
  <c r="CC4" i="23"/>
  <c r="CB4" i="23"/>
  <c r="CA4" i="23"/>
  <c r="BZ4" i="23"/>
  <c r="CM4" i="23" s="1"/>
  <c r="BY4" i="23"/>
  <c r="BX4" i="23"/>
  <c r="CS4" i="23" s="1"/>
  <c r="AP4" i="23"/>
  <c r="AO4" i="23"/>
  <c r="AN4" i="23"/>
  <c r="AM4" i="23"/>
  <c r="AL4" i="23"/>
  <c r="AZ4" i="23" s="1"/>
  <c r="AK4" i="23"/>
  <c r="AJ4" i="23"/>
  <c r="AI4" i="23"/>
  <c r="AH4" i="23"/>
  <c r="AG4" i="23"/>
  <c r="AF4" i="23"/>
  <c r="AT4" i="23" s="1"/>
  <c r="AE4" i="23"/>
  <c r="Q4" i="23" s="1"/>
  <c r="AD4" i="23"/>
  <c r="DJ3" i="23"/>
  <c r="DJ5" i="23" s="1"/>
  <c r="CJ3" i="23"/>
  <c r="CE3" i="23"/>
  <c r="CR3" i="23" s="1"/>
  <c r="CD3" i="23"/>
  <c r="CC3" i="23"/>
  <c r="CB3" i="23"/>
  <c r="CA3" i="23"/>
  <c r="CN3" i="23" s="1"/>
  <c r="BZ3" i="23"/>
  <c r="BY3" i="23"/>
  <c r="BX3" i="23"/>
  <c r="AP3" i="23"/>
  <c r="AO3" i="23"/>
  <c r="AN3" i="23"/>
  <c r="AM3" i="23"/>
  <c r="AL3" i="23"/>
  <c r="AK3" i="23"/>
  <c r="AJ3" i="23"/>
  <c r="AI3" i="23"/>
  <c r="AH3" i="23"/>
  <c r="AG3" i="23"/>
  <c r="AF3" i="23"/>
  <c r="AT3" i="23" s="1"/>
  <c r="AE3" i="23"/>
  <c r="Q3" i="23" s="1"/>
  <c r="AD3" i="23"/>
  <c r="P3" i="23" s="1"/>
  <c r="AF2" i="23" a="1"/>
  <c r="AF2" i="23" s="1"/>
  <c r="AK2" i="23" s="1"/>
  <c r="AE2" i="23"/>
  <c r="AD2" i="23"/>
  <c r="AP42" i="21"/>
  <c r="CH6" i="21" s="1"/>
  <c r="AO42" i="21"/>
  <c r="CG6" i="21" s="1"/>
  <c r="AN42" i="21"/>
  <c r="AM42" i="21"/>
  <c r="AL42" i="21"/>
  <c r="AK42" i="21"/>
  <c r="AJ42" i="21"/>
  <c r="AI42" i="21"/>
  <c r="AH42" i="21"/>
  <c r="AG42" i="21"/>
  <c r="AF42" i="21"/>
  <c r="AE42" i="21"/>
  <c r="AD42" i="21"/>
  <c r="AP41" i="21"/>
  <c r="CH5" i="21" s="1"/>
  <c r="AO41" i="21"/>
  <c r="CG5" i="21" s="1"/>
  <c r="CT5" i="21" s="1"/>
  <c r="AN41" i="21"/>
  <c r="AM41" i="21"/>
  <c r="AL41" i="21"/>
  <c r="AK41" i="21"/>
  <c r="AJ41" i="21"/>
  <c r="AI41" i="21"/>
  <c r="AH41" i="21"/>
  <c r="AG41" i="21"/>
  <c r="AF41" i="21"/>
  <c r="AE41" i="21"/>
  <c r="AD41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P39" i="21"/>
  <c r="AO39" i="21"/>
  <c r="CG3" i="21" s="1"/>
  <c r="AN39" i="21"/>
  <c r="CF3" i="21" s="1"/>
  <c r="AM39" i="21"/>
  <c r="AL39" i="21"/>
  <c r="AK39" i="21"/>
  <c r="AJ39" i="21"/>
  <c r="AI39" i="21"/>
  <c r="AH39" i="21"/>
  <c r="AG39" i="21"/>
  <c r="AF39" i="21"/>
  <c r="AE39" i="21"/>
  <c r="AD39" i="21"/>
  <c r="X33" i="21"/>
  <c r="W33" i="21"/>
  <c r="V33" i="21"/>
  <c r="U33" i="21"/>
  <c r="T33" i="21"/>
  <c r="S33" i="21"/>
  <c r="R33" i="21"/>
  <c r="P33" i="21"/>
  <c r="BC22" i="21"/>
  <c r="BB22" i="21"/>
  <c r="AR22" i="21"/>
  <c r="AP22" i="21"/>
  <c r="AO22" i="21"/>
  <c r="AN22" i="21"/>
  <c r="AM22" i="21"/>
  <c r="BA22" i="21" s="1"/>
  <c r="AL22" i="21"/>
  <c r="AK22" i="21"/>
  <c r="AJ22" i="21"/>
  <c r="AI22" i="21"/>
  <c r="AH22" i="21"/>
  <c r="AG22" i="21"/>
  <c r="AF22" i="21"/>
  <c r="AE22" i="21"/>
  <c r="AD22" i="21"/>
  <c r="P22" i="21" s="1"/>
  <c r="CT21" i="21"/>
  <c r="CS21" i="21"/>
  <c r="CR21" i="21"/>
  <c r="CQ21" i="21"/>
  <c r="CP21" i="21"/>
  <c r="CO21" i="21"/>
  <c r="CN21" i="21"/>
  <c r="CM21" i="21"/>
  <c r="CL21" i="21"/>
  <c r="CK21" i="21"/>
  <c r="CJ21" i="21"/>
  <c r="BG21" i="21"/>
  <c r="BF21" i="21"/>
  <c r="BA21" i="21"/>
  <c r="AZ21" i="21"/>
  <c r="AY21" i="21"/>
  <c r="AX21" i="21"/>
  <c r="AW21" i="21"/>
  <c r="AV21" i="21"/>
  <c r="AU21" i="21"/>
  <c r="AT21" i="21"/>
  <c r="AS21" i="21"/>
  <c r="AR21" i="21"/>
  <c r="AP21" i="21"/>
  <c r="BD21" i="21" s="1"/>
  <c r="AO21" i="21"/>
  <c r="BC21" i="21" s="1"/>
  <c r="AN21" i="21"/>
  <c r="BB21" i="21" s="1"/>
  <c r="CT20" i="21"/>
  <c r="CS20" i="21"/>
  <c r="CR20" i="21"/>
  <c r="CQ20" i="21"/>
  <c r="CP20" i="21"/>
  <c r="CO20" i="21"/>
  <c r="CN20" i="21"/>
  <c r="CM20" i="21"/>
  <c r="CL20" i="21"/>
  <c r="CK20" i="21"/>
  <c r="CJ20" i="21"/>
  <c r="BG20" i="21"/>
  <c r="BF20" i="21"/>
  <c r="BC20" i="21"/>
  <c r="BA20" i="21"/>
  <c r="AZ20" i="21"/>
  <c r="AY20" i="21"/>
  <c r="AX20" i="21"/>
  <c r="AW20" i="21"/>
  <c r="AV20" i="21"/>
  <c r="AU20" i="21"/>
  <c r="AT20" i="21"/>
  <c r="AS20" i="21"/>
  <c r="AR20" i="21"/>
  <c r="AP20" i="21"/>
  <c r="BD20" i="21" s="1"/>
  <c r="AO20" i="21"/>
  <c r="AN20" i="21"/>
  <c r="BB20" i="21" s="1"/>
  <c r="CT19" i="21"/>
  <c r="CS19" i="21"/>
  <c r="CR19" i="21"/>
  <c r="CQ19" i="21"/>
  <c r="CP19" i="21"/>
  <c r="CO19" i="21"/>
  <c r="CN19" i="21"/>
  <c r="CM19" i="21"/>
  <c r="CL19" i="21"/>
  <c r="CK19" i="21"/>
  <c r="CJ19" i="21"/>
  <c r="BG19" i="21"/>
  <c r="BF19" i="21"/>
  <c r="BD19" i="21"/>
  <c r="BA19" i="21"/>
  <c r="AZ19" i="21"/>
  <c r="AY19" i="21"/>
  <c r="AX19" i="21"/>
  <c r="AW19" i="21"/>
  <c r="AV19" i="21"/>
  <c r="AU19" i="21"/>
  <c r="AT19" i="21"/>
  <c r="AS19" i="21"/>
  <c r="AR19" i="21"/>
  <c r="AP19" i="21"/>
  <c r="AO19" i="21"/>
  <c r="BC19" i="21" s="1"/>
  <c r="AN19" i="21"/>
  <c r="BB19" i="21" s="1"/>
  <c r="CT18" i="21"/>
  <c r="CS18" i="21"/>
  <c r="CR18" i="21"/>
  <c r="CQ18" i="21"/>
  <c r="CP18" i="21"/>
  <c r="CO18" i="21"/>
  <c r="CN18" i="21"/>
  <c r="CM18" i="21"/>
  <c r="CL18" i="21"/>
  <c r="CK18" i="21"/>
  <c r="CJ18" i="21"/>
  <c r="BG18" i="21"/>
  <c r="BF18" i="21"/>
  <c r="BA18" i="21"/>
  <c r="AZ18" i="21"/>
  <c r="AY18" i="21"/>
  <c r="AX18" i="21"/>
  <c r="AW18" i="21"/>
  <c r="AV18" i="21"/>
  <c r="AU18" i="21"/>
  <c r="AT18" i="21"/>
  <c r="AS18" i="21"/>
  <c r="AR18" i="21"/>
  <c r="AP18" i="21"/>
  <c r="BD18" i="21" s="1"/>
  <c r="AO18" i="21"/>
  <c r="BC18" i="21" s="1"/>
  <c r="AN18" i="21"/>
  <c r="BB18" i="21" s="1"/>
  <c r="CT17" i="21"/>
  <c r="CS17" i="21"/>
  <c r="CR17" i="21"/>
  <c r="CQ17" i="21"/>
  <c r="CP17" i="21"/>
  <c r="CO17" i="21"/>
  <c r="CN17" i="21"/>
  <c r="CM17" i="21"/>
  <c r="CL17" i="21"/>
  <c r="CK17" i="21"/>
  <c r="CJ17" i="21"/>
  <c r="AP17" i="21"/>
  <c r="AO17" i="21"/>
  <c r="AN17" i="21"/>
  <c r="AM17" i="21"/>
  <c r="AL17" i="21"/>
  <c r="AK17" i="21"/>
  <c r="AJ17" i="21"/>
  <c r="AI17" i="21"/>
  <c r="AH17" i="21"/>
  <c r="AG17" i="21"/>
  <c r="AF17" i="21"/>
  <c r="AE17" i="21"/>
  <c r="AD17" i="21"/>
  <c r="BF17" i="21" s="1"/>
  <c r="P17" i="21"/>
  <c r="CV16" i="21"/>
  <c r="CU16" i="21"/>
  <c r="CT16" i="21"/>
  <c r="CS16" i="21"/>
  <c r="CR16" i="21"/>
  <c r="CQ16" i="21"/>
  <c r="CP16" i="21"/>
  <c r="CO16" i="21"/>
  <c r="CN16" i="21"/>
  <c r="CM16" i="21"/>
  <c r="CL16" i="21"/>
  <c r="CK16" i="21"/>
  <c r="CJ16" i="21"/>
  <c r="AT16" i="21"/>
  <c r="AP16" i="21"/>
  <c r="AO16" i="21"/>
  <c r="AN16" i="21"/>
  <c r="AM16" i="21"/>
  <c r="BA16" i="21" s="1"/>
  <c r="AL16" i="21"/>
  <c r="AZ16" i="21" s="1"/>
  <c r="AK16" i="21"/>
  <c r="AJ16" i="21"/>
  <c r="AI16" i="21"/>
  <c r="AH16" i="21"/>
  <c r="AG16" i="21"/>
  <c r="AF16" i="21"/>
  <c r="BB16" i="21" s="1"/>
  <c r="AE16" i="21"/>
  <c r="AD16" i="21"/>
  <c r="BF16" i="21" s="1"/>
  <c r="CV15" i="21"/>
  <c r="CU15" i="21"/>
  <c r="CT15" i="21"/>
  <c r="CS15" i="21"/>
  <c r="CR15" i="21"/>
  <c r="CK15" i="21"/>
  <c r="CJ15" i="21"/>
  <c r="AP15" i="21"/>
  <c r="AO15" i="21"/>
  <c r="AN15" i="21"/>
  <c r="AM15" i="21"/>
  <c r="AL15" i="21"/>
  <c r="AK15" i="21"/>
  <c r="AJ15" i="21"/>
  <c r="AI15" i="21"/>
  <c r="AH15" i="21"/>
  <c r="AG15" i="21"/>
  <c r="AF15" i="21"/>
  <c r="BA15" i="21" s="1"/>
  <c r="AE15" i="21"/>
  <c r="BG15" i="21" s="1"/>
  <c r="AD15" i="21"/>
  <c r="AR15" i="21" s="1"/>
  <c r="CV14" i="21"/>
  <c r="CU14" i="21"/>
  <c r="CT14" i="21"/>
  <c r="CS14" i="21"/>
  <c r="CR14" i="21"/>
  <c r="CK14" i="21"/>
  <c r="CJ14" i="21"/>
  <c r="AP14" i="21"/>
  <c r="AO14" i="21"/>
  <c r="AN14" i="21"/>
  <c r="AM14" i="21"/>
  <c r="AL14" i="21"/>
  <c r="AZ14" i="21" s="1"/>
  <c r="AK14" i="21"/>
  <c r="AJ14" i="21"/>
  <c r="AI14" i="21"/>
  <c r="AH14" i="21"/>
  <c r="AG14" i="21"/>
  <c r="AU14" i="21" s="1"/>
  <c r="AF14" i="21"/>
  <c r="AE14" i="21"/>
  <c r="Q14" i="21" s="1"/>
  <c r="AD14" i="21"/>
  <c r="BF14" i="21" s="1"/>
  <c r="CV13" i="21"/>
  <c r="CU13" i="21"/>
  <c r="CT13" i="21"/>
  <c r="CS13" i="21"/>
  <c r="CR13" i="21"/>
  <c r="CQ13" i="21"/>
  <c r="CP13" i="21"/>
  <c r="CO13" i="21"/>
  <c r="CN13" i="21"/>
  <c r="CM13" i="21"/>
  <c r="CL13" i="21"/>
  <c r="CK13" i="21"/>
  <c r="CJ13" i="21"/>
  <c r="AP13" i="21"/>
  <c r="AO13" i="21"/>
  <c r="BC13" i="21" s="1"/>
  <c r="AN13" i="21"/>
  <c r="AM13" i="21"/>
  <c r="AL13" i="21"/>
  <c r="AZ13" i="21" s="1"/>
  <c r="AK13" i="21"/>
  <c r="AJ13" i="21"/>
  <c r="AI13" i="21"/>
  <c r="AW13" i="21" s="1"/>
  <c r="AH13" i="21"/>
  <c r="AG13" i="21"/>
  <c r="AU13" i="21" s="1"/>
  <c r="AF13" i="21"/>
  <c r="BB13" i="21" s="1"/>
  <c r="AE13" i="21"/>
  <c r="AD13" i="21"/>
  <c r="CV12" i="21"/>
  <c r="CU12" i="21"/>
  <c r="CT12" i="21"/>
  <c r="CS12" i="21"/>
  <c r="CR12" i="21"/>
  <c r="CQ12" i="21"/>
  <c r="CP12" i="21"/>
  <c r="CO12" i="21"/>
  <c r="CN12" i="21"/>
  <c r="CM12" i="21"/>
  <c r="CL12" i="21"/>
  <c r="CK12" i="21"/>
  <c r="CJ12" i="21"/>
  <c r="AP12" i="21"/>
  <c r="AO12" i="21"/>
  <c r="BC12" i="21" s="1"/>
  <c r="AN12" i="21"/>
  <c r="AM12" i="21"/>
  <c r="AL12" i="21"/>
  <c r="AK12" i="21"/>
  <c r="AJ12" i="21"/>
  <c r="AI12" i="21"/>
  <c r="AH12" i="21"/>
  <c r="AG12" i="21"/>
  <c r="AU12" i="21" s="1"/>
  <c r="AF12" i="21"/>
  <c r="AE12" i="21"/>
  <c r="BG12" i="21" s="1"/>
  <c r="AD12" i="21"/>
  <c r="BF12" i="21" s="1"/>
  <c r="CV11" i="21"/>
  <c r="CU11" i="21"/>
  <c r="CT11" i="21"/>
  <c r="CS11" i="21"/>
  <c r="CR11" i="21"/>
  <c r="CQ11" i="21"/>
  <c r="CP11" i="21"/>
  <c r="CO11" i="21"/>
  <c r="CN11" i="21"/>
  <c r="CM11" i="21"/>
  <c r="CL11" i="21"/>
  <c r="CK11" i="21"/>
  <c r="CJ11" i="21"/>
  <c r="BG11" i="21"/>
  <c r="AP11" i="21"/>
  <c r="AO11" i="21"/>
  <c r="AN11" i="21"/>
  <c r="AM11" i="21"/>
  <c r="AL11" i="21"/>
  <c r="AK11" i="21"/>
  <c r="AY11" i="21" s="1"/>
  <c r="AJ11" i="21"/>
  <c r="AX11" i="21" s="1"/>
  <c r="AI11" i="21"/>
  <c r="AH11" i="21"/>
  <c r="AG11" i="21"/>
  <c r="AF11" i="21"/>
  <c r="AE11" i="21"/>
  <c r="AS11" i="21" s="1"/>
  <c r="AD11" i="21"/>
  <c r="BF11" i="21" s="1"/>
  <c r="Q11" i="21"/>
  <c r="P11" i="21"/>
  <c r="CV10" i="21"/>
  <c r="CU10" i="21"/>
  <c r="CT10" i="21"/>
  <c r="CS10" i="21"/>
  <c r="CR10" i="21"/>
  <c r="CQ10" i="21"/>
  <c r="CP10" i="21"/>
  <c r="CO10" i="21"/>
  <c r="CN10" i="21"/>
  <c r="CM10" i="21"/>
  <c r="CL10" i="21"/>
  <c r="CK10" i="21"/>
  <c r="CJ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Q10" i="21" s="1"/>
  <c r="AD10" i="21"/>
  <c r="CV9" i="21"/>
  <c r="CU9" i="21"/>
  <c r="CT9" i="21"/>
  <c r="CS9" i="21"/>
  <c r="CR9" i="21"/>
  <c r="CQ9" i="21"/>
  <c r="CP9" i="21"/>
  <c r="CO9" i="21"/>
  <c r="CN9" i="21"/>
  <c r="CM9" i="21"/>
  <c r="CL9" i="21"/>
  <c r="CK9" i="21"/>
  <c r="CJ9" i="21"/>
  <c r="BF9" i="21"/>
  <c r="AP9" i="21"/>
  <c r="AO9" i="21"/>
  <c r="AN9" i="21"/>
  <c r="AM9" i="21"/>
  <c r="AL9" i="21"/>
  <c r="AK9" i="21"/>
  <c r="AJ9" i="21"/>
  <c r="AI9" i="21"/>
  <c r="AH9" i="21"/>
  <c r="AG9" i="21"/>
  <c r="AF9" i="21"/>
  <c r="AE9" i="21"/>
  <c r="AD9" i="21"/>
  <c r="P9" i="21" s="1"/>
  <c r="CV8" i="21"/>
  <c r="CU8" i="21"/>
  <c r="CT8" i="21"/>
  <c r="CS8" i="21"/>
  <c r="CR8" i="21"/>
  <c r="CQ8" i="21"/>
  <c r="CP8" i="21"/>
  <c r="CO8" i="21"/>
  <c r="CN8" i="21"/>
  <c r="CM8" i="21"/>
  <c r="CL8" i="21"/>
  <c r="CK8" i="21"/>
  <c r="CJ8" i="21"/>
  <c r="AP8" i="21"/>
  <c r="BD8" i="21" s="1"/>
  <c r="AO8" i="21"/>
  <c r="AN8" i="21"/>
  <c r="AM8" i="21"/>
  <c r="BA8" i="21" s="1"/>
  <c r="AL8" i="21"/>
  <c r="AZ8" i="21" s="1"/>
  <c r="AK8" i="21"/>
  <c r="AJ8" i="21"/>
  <c r="AI8" i="21"/>
  <c r="AH8" i="21"/>
  <c r="AV8" i="21" s="1"/>
  <c r="AG8" i="21"/>
  <c r="AF8" i="21"/>
  <c r="AT8" i="21" s="1"/>
  <c r="AE8" i="21"/>
  <c r="AD8" i="21"/>
  <c r="BF8" i="21" s="1"/>
  <c r="CV7" i="21"/>
  <c r="CU7" i="21"/>
  <c r="CT7" i="21"/>
  <c r="CS7" i="21"/>
  <c r="CR7" i="21"/>
  <c r="CQ7" i="21"/>
  <c r="CP7" i="21"/>
  <c r="CO7" i="21"/>
  <c r="CN7" i="21"/>
  <c r="CM7" i="21"/>
  <c r="CL7" i="21"/>
  <c r="CK7" i="21"/>
  <c r="CJ7" i="21"/>
  <c r="AU7" i="21"/>
  <c r="AP7" i="21"/>
  <c r="AO7" i="21"/>
  <c r="AN7" i="21"/>
  <c r="AM7" i="21"/>
  <c r="AL7" i="21"/>
  <c r="AZ7" i="21" s="1"/>
  <c r="AK7" i="21"/>
  <c r="AJ7" i="21"/>
  <c r="AI7" i="21"/>
  <c r="AH7" i="21"/>
  <c r="AV7" i="21" s="1"/>
  <c r="AG7" i="21"/>
  <c r="AF7" i="21"/>
  <c r="AT7" i="21" s="1"/>
  <c r="AE7" i="21"/>
  <c r="BG7" i="21" s="1"/>
  <c r="AD7" i="21"/>
  <c r="P7" i="21" s="1"/>
  <c r="CV6" i="21"/>
  <c r="CJ6" i="21"/>
  <c r="CF6" i="21"/>
  <c r="CE6" i="21"/>
  <c r="CD6" i="21"/>
  <c r="CC6" i="21"/>
  <c r="CB6" i="21"/>
  <c r="CA6" i="21"/>
  <c r="BZ6" i="21"/>
  <c r="BY6" i="21"/>
  <c r="BX6" i="21"/>
  <c r="BF6" i="21"/>
  <c r="AP6" i="21"/>
  <c r="AO6" i="21"/>
  <c r="AN6" i="21"/>
  <c r="AM6" i="21"/>
  <c r="AL6" i="21"/>
  <c r="AK6" i="21"/>
  <c r="AJ6" i="21"/>
  <c r="AI6" i="21"/>
  <c r="AH6" i="21"/>
  <c r="AG6" i="21"/>
  <c r="AF6" i="21"/>
  <c r="BD6" i="21" s="1"/>
  <c r="AE6" i="21"/>
  <c r="AD6" i="21"/>
  <c r="CV5" i="21"/>
  <c r="CR5" i="21"/>
  <c r="CJ5" i="21"/>
  <c r="CF5" i="21"/>
  <c r="CE5" i="21"/>
  <c r="CD5" i="21"/>
  <c r="CQ5" i="21" s="1"/>
  <c r="CC5" i="21"/>
  <c r="CP5" i="21" s="1"/>
  <c r="CB5" i="21"/>
  <c r="CA5" i="21"/>
  <c r="BZ5" i="21"/>
  <c r="BY5" i="21"/>
  <c r="CL5" i="21" s="1"/>
  <c r="BX5" i="21"/>
  <c r="CK5" i="21" s="1"/>
  <c r="AP5" i="21"/>
  <c r="AO5" i="21"/>
  <c r="AN5" i="21"/>
  <c r="AM5" i="21"/>
  <c r="BA5" i="21" s="1"/>
  <c r="AL5" i="21"/>
  <c r="AK5" i="21"/>
  <c r="AY5" i="21" s="1"/>
  <c r="AJ5" i="21"/>
  <c r="AI5" i="21"/>
  <c r="AW5" i="21" s="1"/>
  <c r="AH5" i="21"/>
  <c r="AG5" i="21"/>
  <c r="AF5" i="21"/>
  <c r="AE5" i="21"/>
  <c r="AS5" i="21" s="1"/>
  <c r="AD5" i="21"/>
  <c r="P5" i="21" s="1"/>
  <c r="CV4" i="21"/>
  <c r="CJ4" i="21"/>
  <c r="CH4" i="21"/>
  <c r="CG4" i="21"/>
  <c r="CF4" i="21"/>
  <c r="CE4" i="21"/>
  <c r="CD4" i="21"/>
  <c r="CC4" i="21"/>
  <c r="CB4" i="21"/>
  <c r="CA4" i="21"/>
  <c r="BZ4" i="21"/>
  <c r="BY4" i="21"/>
  <c r="BX4" i="21"/>
  <c r="CK4" i="21" s="1"/>
  <c r="AS4" i="21"/>
  <c r="AP4" i="21"/>
  <c r="AO4" i="21"/>
  <c r="AN4" i="21"/>
  <c r="AM4" i="21"/>
  <c r="AL4" i="21"/>
  <c r="AK4" i="21"/>
  <c r="AJ4" i="21"/>
  <c r="AI4" i="21"/>
  <c r="AH4" i="21"/>
  <c r="AG4" i="21"/>
  <c r="AU4" i="21" s="1"/>
  <c r="AF4" i="21"/>
  <c r="AE4" i="21"/>
  <c r="AD4" i="21"/>
  <c r="DJ3" i="21"/>
  <c r="DJ5" i="21" s="1"/>
  <c r="CV3" i="21"/>
  <c r="CJ3" i="21"/>
  <c r="CH3" i="21"/>
  <c r="CE3" i="21"/>
  <c r="CR3" i="21" s="1"/>
  <c r="CD3" i="21"/>
  <c r="CQ3" i="21" s="1"/>
  <c r="CC3" i="21"/>
  <c r="CB3" i="21"/>
  <c r="CA3" i="21"/>
  <c r="BZ3" i="21"/>
  <c r="BY3" i="21"/>
  <c r="BX3" i="21"/>
  <c r="CK3" i="21" s="1"/>
  <c r="BF3" i="21"/>
  <c r="AP3" i="21"/>
  <c r="AO3" i="21"/>
  <c r="AN3" i="21"/>
  <c r="AM3" i="21"/>
  <c r="AL3" i="21"/>
  <c r="AK3" i="21"/>
  <c r="AJ3" i="21"/>
  <c r="AI3" i="21"/>
  <c r="AH3" i="21"/>
  <c r="AG3" i="21"/>
  <c r="AF3" i="21"/>
  <c r="AE3" i="21"/>
  <c r="AD3" i="21"/>
  <c r="DJ2" i="21"/>
  <c r="DI2" i="21"/>
  <c r="DH2" i="21"/>
  <c r="DG2" i="21"/>
  <c r="CU2" i="21"/>
  <c r="CT2" i="21"/>
  <c r="CS2" i="21"/>
  <c r="CH2" i="21"/>
  <c r="CG2" i="21"/>
  <c r="CF2" i="21"/>
  <c r="CE2" i="21"/>
  <c r="BR2" i="21"/>
  <c r="BQ2" i="21"/>
  <c r="BP2" i="21"/>
  <c r="BD2" i="21"/>
  <c r="BC2" i="21"/>
  <c r="BB2" i="21"/>
  <c r="AM2" i="21"/>
  <c r="BO2" i="21" s="1"/>
  <c r="AL2" i="21"/>
  <c r="CQ2" i="21" s="1"/>
  <c r="AF2" i="21" a="1"/>
  <c r="AF2" i="21" s="1"/>
  <c r="AK2" i="21" s="1"/>
  <c r="AY2" i="21" s="1"/>
  <c r="AE2" i="21"/>
  <c r="AD2" i="21"/>
  <c r="AB2" i="21"/>
  <c r="AA2" i="21"/>
  <c r="Z2" i="21"/>
  <c r="AP42" i="20"/>
  <c r="CH6" i="20" s="1"/>
  <c r="AO42" i="20"/>
  <c r="CG6" i="20" s="1"/>
  <c r="AN42" i="20"/>
  <c r="CF6" i="20" s="1"/>
  <c r="AM42" i="20"/>
  <c r="AL42" i="20"/>
  <c r="AK42" i="20"/>
  <c r="AJ42" i="20"/>
  <c r="AI42" i="20"/>
  <c r="AH42" i="20"/>
  <c r="AG42" i="20"/>
  <c r="AF42" i="20"/>
  <c r="AE42" i="20"/>
  <c r="AD42" i="20"/>
  <c r="AP41" i="20"/>
  <c r="AO41" i="20"/>
  <c r="AN41" i="20"/>
  <c r="AM41" i="20"/>
  <c r="AL41" i="20"/>
  <c r="AK41" i="20"/>
  <c r="AJ41" i="20"/>
  <c r="AI41" i="20"/>
  <c r="AH41" i="20"/>
  <c r="AG41" i="20"/>
  <c r="AF41" i="20"/>
  <c r="AE41" i="20"/>
  <c r="AD41" i="20"/>
  <c r="AP40" i="20"/>
  <c r="CH4" i="20" s="1"/>
  <c r="AO40" i="20"/>
  <c r="AN40" i="20"/>
  <c r="AM40" i="20"/>
  <c r="AL40" i="20"/>
  <c r="AK40" i="20"/>
  <c r="AJ40" i="20"/>
  <c r="AI40" i="20"/>
  <c r="AH40" i="20"/>
  <c r="AG40" i="20"/>
  <c r="AF40" i="20"/>
  <c r="AE40" i="20"/>
  <c r="AD40" i="20"/>
  <c r="AP39" i="20"/>
  <c r="CH3" i="20" s="1"/>
  <c r="AO39" i="20"/>
  <c r="AN39" i="20"/>
  <c r="AM39" i="20"/>
  <c r="AL39" i="20"/>
  <c r="AK39" i="20"/>
  <c r="AJ39" i="20"/>
  <c r="AI39" i="20"/>
  <c r="AH39" i="20"/>
  <c r="AG39" i="20"/>
  <c r="AF39" i="20"/>
  <c r="AE39" i="20"/>
  <c r="AD39" i="20"/>
  <c r="X33" i="20"/>
  <c r="W33" i="20"/>
  <c r="V33" i="20"/>
  <c r="U33" i="20"/>
  <c r="T33" i="20"/>
  <c r="S33" i="20"/>
  <c r="R33" i="20"/>
  <c r="P33" i="20"/>
  <c r="AP22" i="20"/>
  <c r="AO22" i="20"/>
  <c r="AN22" i="20"/>
  <c r="AM22" i="20"/>
  <c r="AL22" i="20"/>
  <c r="AK22" i="20"/>
  <c r="AJ22" i="20"/>
  <c r="AI22" i="20"/>
  <c r="AW22" i="20" s="1"/>
  <c r="AH22" i="20"/>
  <c r="AG22" i="20"/>
  <c r="AF22" i="20"/>
  <c r="AE22" i="20"/>
  <c r="BG22" i="20" s="1"/>
  <c r="AD22" i="20"/>
  <c r="AR22" i="20" s="1"/>
  <c r="Q22" i="20"/>
  <c r="CT21" i="20"/>
  <c r="CS21" i="20"/>
  <c r="CR21" i="20"/>
  <c r="CQ21" i="20"/>
  <c r="CP21" i="20"/>
  <c r="CO21" i="20"/>
  <c r="CN21" i="20"/>
  <c r="CM21" i="20"/>
  <c r="CL21" i="20"/>
  <c r="CK21" i="20"/>
  <c r="CJ21" i="20"/>
  <c r="BG21" i="20"/>
  <c r="BF21" i="20"/>
  <c r="BA21" i="20"/>
  <c r="AZ21" i="20"/>
  <c r="AY21" i="20"/>
  <c r="AX21" i="20"/>
  <c r="AW21" i="20"/>
  <c r="AV21" i="20"/>
  <c r="AU21" i="20"/>
  <c r="AT21" i="20"/>
  <c r="AS21" i="20"/>
  <c r="AR21" i="20"/>
  <c r="AP21" i="20"/>
  <c r="BD21" i="20" s="1"/>
  <c r="AO21" i="20"/>
  <c r="BC21" i="20" s="1"/>
  <c r="AN21" i="20"/>
  <c r="BB21" i="20" s="1"/>
  <c r="CT20" i="20"/>
  <c r="CS20" i="20"/>
  <c r="CR20" i="20"/>
  <c r="CQ20" i="20"/>
  <c r="CP20" i="20"/>
  <c r="CO20" i="20"/>
  <c r="CN20" i="20"/>
  <c r="CM20" i="20"/>
  <c r="CL20" i="20"/>
  <c r="CK20" i="20"/>
  <c r="CJ20" i="20"/>
  <c r="BG20" i="20"/>
  <c r="BF20" i="20"/>
  <c r="BA20" i="20"/>
  <c r="AZ20" i="20"/>
  <c r="AY20" i="20"/>
  <c r="AX20" i="20"/>
  <c r="AW20" i="20"/>
  <c r="AV20" i="20"/>
  <c r="AU20" i="20"/>
  <c r="AT20" i="20"/>
  <c r="AS20" i="20"/>
  <c r="AR20" i="20"/>
  <c r="AP20" i="20"/>
  <c r="BD20" i="20" s="1"/>
  <c r="AO20" i="20"/>
  <c r="BC20" i="20" s="1"/>
  <c r="AN20" i="20"/>
  <c r="BB20" i="20" s="1"/>
  <c r="CT19" i="20"/>
  <c r="CS19" i="20"/>
  <c r="CR19" i="20"/>
  <c r="CQ19" i="20"/>
  <c r="CP19" i="20"/>
  <c r="CO19" i="20"/>
  <c r="CN19" i="20"/>
  <c r="CM19" i="20"/>
  <c r="CL19" i="20"/>
  <c r="CK19" i="20"/>
  <c r="CJ19" i="20"/>
  <c r="BG19" i="20"/>
  <c r="BF19" i="20"/>
  <c r="BA19" i="20"/>
  <c r="AZ19" i="20"/>
  <c r="AY19" i="20"/>
  <c r="AX19" i="20"/>
  <c r="AW19" i="20"/>
  <c r="AV19" i="20"/>
  <c r="AU19" i="20"/>
  <c r="AT19" i="20"/>
  <c r="AS19" i="20"/>
  <c r="AR19" i="20"/>
  <c r="AP19" i="20"/>
  <c r="BD19" i="20" s="1"/>
  <c r="AO19" i="20"/>
  <c r="BC19" i="20" s="1"/>
  <c r="AN19" i="20"/>
  <c r="BB19" i="20" s="1"/>
  <c r="CT18" i="20"/>
  <c r="CS18" i="20"/>
  <c r="CR18" i="20"/>
  <c r="CQ18" i="20"/>
  <c r="CP18" i="20"/>
  <c r="CO18" i="20"/>
  <c r="CN18" i="20"/>
  <c r="CM18" i="20"/>
  <c r="CL18" i="20"/>
  <c r="CK18" i="20"/>
  <c r="CJ18" i="20"/>
  <c r="BG18" i="20"/>
  <c r="BF18" i="20"/>
  <c r="BB18" i="20"/>
  <c r="BA18" i="20"/>
  <c r="AZ18" i="20"/>
  <c r="AY18" i="20"/>
  <c r="AX18" i="20"/>
  <c r="AW18" i="20"/>
  <c r="AV18" i="20"/>
  <c r="AU18" i="20"/>
  <c r="AT18" i="20"/>
  <c r="AS18" i="20"/>
  <c r="AR18" i="20"/>
  <c r="AP18" i="20"/>
  <c r="BD18" i="20" s="1"/>
  <c r="AO18" i="20"/>
  <c r="BC18" i="20" s="1"/>
  <c r="AN18" i="20"/>
  <c r="CT17" i="20"/>
  <c r="CS17" i="20"/>
  <c r="CR17" i="20"/>
  <c r="CQ17" i="20"/>
  <c r="CP17" i="20"/>
  <c r="CO17" i="20"/>
  <c r="CN17" i="20"/>
  <c r="CM17" i="20"/>
  <c r="CL17" i="20"/>
  <c r="CK17" i="20"/>
  <c r="CJ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CV16" i="20"/>
  <c r="CU16" i="20"/>
  <c r="CT16" i="20"/>
  <c r="CS16" i="20"/>
  <c r="CR16" i="20"/>
  <c r="CQ16" i="20"/>
  <c r="CP16" i="20"/>
  <c r="CO16" i="20"/>
  <c r="CN16" i="20"/>
  <c r="CM16" i="20"/>
  <c r="CL16" i="20"/>
  <c r="CK16" i="20"/>
  <c r="CJ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BF16" i="20" s="1"/>
  <c r="CV15" i="20"/>
  <c r="CU15" i="20"/>
  <c r="CT15" i="20"/>
  <c r="CS15" i="20"/>
  <c r="CR15" i="20"/>
  <c r="CK15" i="20"/>
  <c r="CJ15" i="20"/>
  <c r="AZ15" i="20"/>
  <c r="AT15" i="20"/>
  <c r="AP15" i="20"/>
  <c r="AO15" i="20"/>
  <c r="AN15" i="20"/>
  <c r="AM15" i="20"/>
  <c r="AL15" i="20"/>
  <c r="AK15" i="20"/>
  <c r="AY15" i="20" s="1"/>
  <c r="AJ15" i="20"/>
  <c r="AX15" i="20" s="1"/>
  <c r="AI15" i="20"/>
  <c r="AH15" i="20"/>
  <c r="AG15" i="20"/>
  <c r="AF15" i="20"/>
  <c r="BB15" i="20" s="1"/>
  <c r="AE15" i="20"/>
  <c r="BG15" i="20" s="1"/>
  <c r="AD15" i="20"/>
  <c r="BF15" i="20" s="1"/>
  <c r="Q15" i="20"/>
  <c r="CV14" i="20"/>
  <c r="CU14" i="20"/>
  <c r="CT14" i="20"/>
  <c r="CS14" i="20"/>
  <c r="CR14" i="20"/>
  <c r="CK14" i="20"/>
  <c r="CJ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S14" i="20" s="1"/>
  <c r="AD14" i="20"/>
  <c r="CV13" i="20"/>
  <c r="CU13" i="20"/>
  <c r="CT13" i="20"/>
  <c r="CS13" i="20"/>
  <c r="CR13" i="20"/>
  <c r="CQ13" i="20"/>
  <c r="CP13" i="20"/>
  <c r="CO13" i="20"/>
  <c r="CN13" i="20"/>
  <c r="CM13" i="20"/>
  <c r="CL13" i="20"/>
  <c r="CK13" i="20"/>
  <c r="CJ13" i="20"/>
  <c r="AP13" i="20"/>
  <c r="AO13" i="20"/>
  <c r="BC13" i="20" s="1"/>
  <c r="AN13" i="20"/>
  <c r="AM13" i="20"/>
  <c r="AL13" i="20"/>
  <c r="AZ13" i="20" s="1"/>
  <c r="AK13" i="20"/>
  <c r="AY13" i="20" s="1"/>
  <c r="AJ13" i="20"/>
  <c r="AX13" i="20" s="1"/>
  <c r="AI13" i="20"/>
  <c r="AW13" i="20" s="1"/>
  <c r="AH13" i="20"/>
  <c r="AV13" i="20" s="1"/>
  <c r="AG13" i="20"/>
  <c r="AU13" i="20" s="1"/>
  <c r="AF13" i="20"/>
  <c r="AT13" i="20" s="1"/>
  <c r="AE13" i="20"/>
  <c r="Q13" i="20" s="1"/>
  <c r="AD13" i="20"/>
  <c r="CV12" i="20"/>
  <c r="CU12" i="20"/>
  <c r="CT12" i="20"/>
  <c r="CS12" i="20"/>
  <c r="CR12" i="20"/>
  <c r="CQ12" i="20"/>
  <c r="CP12" i="20"/>
  <c r="CO12" i="20"/>
  <c r="CN12" i="20"/>
  <c r="CM12" i="20"/>
  <c r="CL12" i="20"/>
  <c r="CK12" i="20"/>
  <c r="CJ12" i="20"/>
  <c r="AP12" i="20"/>
  <c r="AO12" i="20"/>
  <c r="AN12" i="20"/>
  <c r="AM12" i="20"/>
  <c r="AL12" i="20"/>
  <c r="AK12" i="20"/>
  <c r="AJ12" i="20"/>
  <c r="AI12" i="20"/>
  <c r="AH12" i="20"/>
  <c r="AG12" i="20"/>
  <c r="AF12" i="20"/>
  <c r="BC12" i="20" s="1"/>
  <c r="AE12" i="20"/>
  <c r="AS12" i="20" s="1"/>
  <c r="AD12" i="20"/>
  <c r="BF12" i="20" s="1"/>
  <c r="CV11" i="20"/>
  <c r="CU11" i="20"/>
  <c r="CT11" i="20"/>
  <c r="CS11" i="20"/>
  <c r="CR11" i="20"/>
  <c r="CQ11" i="20"/>
  <c r="CP11" i="20"/>
  <c r="CO11" i="20"/>
  <c r="CN11" i="20"/>
  <c r="CM11" i="20"/>
  <c r="CL11" i="20"/>
  <c r="CK11" i="20"/>
  <c r="CJ11" i="20"/>
  <c r="AP11" i="20"/>
  <c r="AO11" i="20"/>
  <c r="AN11" i="20"/>
  <c r="AM11" i="20"/>
  <c r="AL11" i="20"/>
  <c r="AK11" i="20"/>
  <c r="AY11" i="20" s="1"/>
  <c r="AJ11" i="20"/>
  <c r="AX11" i="20" s="1"/>
  <c r="AI11" i="20"/>
  <c r="AH11" i="20"/>
  <c r="AV11" i="20" s="1"/>
  <c r="AG11" i="20"/>
  <c r="AU11" i="20" s="1"/>
  <c r="AF11" i="20"/>
  <c r="AT11" i="20" s="1"/>
  <c r="AE11" i="20"/>
  <c r="BG11" i="20" s="1"/>
  <c r="AD11" i="20"/>
  <c r="CV10" i="20"/>
  <c r="CU10" i="20"/>
  <c r="CT10" i="20"/>
  <c r="CS10" i="20"/>
  <c r="CR10" i="20"/>
  <c r="CQ10" i="20"/>
  <c r="CP10" i="20"/>
  <c r="CO10" i="20"/>
  <c r="CN10" i="20"/>
  <c r="CM10" i="20"/>
  <c r="CL10" i="20"/>
  <c r="CK10" i="20"/>
  <c r="CJ10" i="20"/>
  <c r="AP10" i="20"/>
  <c r="AO10" i="20"/>
  <c r="AN10" i="20"/>
  <c r="AM10" i="20"/>
  <c r="AL10" i="20"/>
  <c r="AK10" i="20"/>
  <c r="AJ10" i="20"/>
  <c r="AI10" i="20"/>
  <c r="AH10" i="20"/>
  <c r="AG10" i="20"/>
  <c r="AF10" i="20"/>
  <c r="AT10" i="20" s="1"/>
  <c r="AE10" i="20"/>
  <c r="AS10" i="20" s="1"/>
  <c r="AD10" i="20"/>
  <c r="BF10" i="20" s="1"/>
  <c r="CV9" i="20"/>
  <c r="CU9" i="20"/>
  <c r="CT9" i="20"/>
  <c r="CS9" i="20"/>
  <c r="CR9" i="20"/>
  <c r="CQ9" i="20"/>
  <c r="CP9" i="20"/>
  <c r="CO9" i="20"/>
  <c r="CN9" i="20"/>
  <c r="CM9" i="20"/>
  <c r="CL9" i="20"/>
  <c r="CK9" i="20"/>
  <c r="CJ9" i="20"/>
  <c r="AP9" i="20"/>
  <c r="AO9" i="20"/>
  <c r="AN9" i="20"/>
  <c r="AM9" i="20"/>
  <c r="AL9" i="20"/>
  <c r="AK9" i="20"/>
  <c r="AJ9" i="20"/>
  <c r="AI9" i="20"/>
  <c r="AH9" i="20"/>
  <c r="AG9" i="20"/>
  <c r="AF9" i="20"/>
  <c r="AU9" i="20" s="1"/>
  <c r="AE9" i="20"/>
  <c r="AS9" i="20" s="1"/>
  <c r="AD9" i="20"/>
  <c r="CV8" i="20"/>
  <c r="CU8" i="20"/>
  <c r="CT8" i="20"/>
  <c r="CS8" i="20"/>
  <c r="CR8" i="20"/>
  <c r="CQ8" i="20"/>
  <c r="CP8" i="20"/>
  <c r="CO8" i="20"/>
  <c r="CN8" i="20"/>
  <c r="CM8" i="20"/>
  <c r="CL8" i="20"/>
  <c r="CK8" i="20"/>
  <c r="CJ8" i="20"/>
  <c r="AU8" i="20"/>
  <c r="AT8" i="20"/>
  <c r="AP8" i="20"/>
  <c r="AO8" i="20"/>
  <c r="AN8" i="20"/>
  <c r="AM8" i="20"/>
  <c r="AL8" i="20"/>
  <c r="AZ8" i="20" s="1"/>
  <c r="AK8" i="20"/>
  <c r="AY8" i="20" s="1"/>
  <c r="AJ8" i="20"/>
  <c r="AX8" i="20" s="1"/>
  <c r="AI8" i="20"/>
  <c r="AH8" i="20"/>
  <c r="AG8" i="20"/>
  <c r="AF8" i="20"/>
  <c r="AE8" i="20"/>
  <c r="Q8" i="20" s="1"/>
  <c r="AD8" i="20"/>
  <c r="BF8" i="20" s="1"/>
  <c r="CV7" i="20"/>
  <c r="CU7" i="20"/>
  <c r="CT7" i="20"/>
  <c r="CS7" i="20"/>
  <c r="CR7" i="20"/>
  <c r="CQ7" i="20"/>
  <c r="CP7" i="20"/>
  <c r="CO7" i="20"/>
  <c r="CN7" i="20"/>
  <c r="CM7" i="20"/>
  <c r="CL7" i="20"/>
  <c r="CK7" i="20"/>
  <c r="CJ7" i="20"/>
  <c r="AP7" i="20"/>
  <c r="AO7" i="20"/>
  <c r="AN7" i="20"/>
  <c r="AM7" i="20"/>
  <c r="AL7" i="20"/>
  <c r="AZ7" i="20" s="1"/>
  <c r="AK7" i="20"/>
  <c r="AJ7" i="20"/>
  <c r="AI7" i="20"/>
  <c r="AH7" i="20"/>
  <c r="AG7" i="20"/>
  <c r="AF7" i="20"/>
  <c r="AE7" i="20"/>
  <c r="AS7" i="20" s="1"/>
  <c r="AD7" i="20"/>
  <c r="Q7" i="20"/>
  <c r="CV6" i="20"/>
  <c r="CJ6" i="20"/>
  <c r="CE6" i="20"/>
  <c r="CD6" i="20"/>
  <c r="CC6" i="20"/>
  <c r="CB6" i="20"/>
  <c r="CO6" i="20" s="1"/>
  <c r="CA6" i="20"/>
  <c r="BZ6" i="20"/>
  <c r="BY6" i="20"/>
  <c r="BX6" i="20"/>
  <c r="AP6" i="20"/>
  <c r="AO6" i="20"/>
  <c r="AN6" i="20"/>
  <c r="AM6" i="20"/>
  <c r="AL6" i="20"/>
  <c r="AK6" i="20"/>
  <c r="AJ6" i="20"/>
  <c r="AI6" i="20"/>
  <c r="AH6" i="20"/>
  <c r="AG6" i="20"/>
  <c r="AF6" i="20"/>
  <c r="AT6" i="20" s="1"/>
  <c r="AE6" i="20"/>
  <c r="AD6" i="20"/>
  <c r="AR6" i="20" s="1"/>
  <c r="P6" i="20"/>
  <c r="CV5" i="20"/>
  <c r="CJ5" i="20"/>
  <c r="CH5" i="20"/>
  <c r="CG5" i="20"/>
  <c r="CF5" i="20"/>
  <c r="CE5" i="20"/>
  <c r="CR5" i="20" s="1"/>
  <c r="CD5" i="20"/>
  <c r="CC5" i="20"/>
  <c r="CB5" i="20"/>
  <c r="CA5" i="20"/>
  <c r="BZ5" i="20"/>
  <c r="BY5" i="20"/>
  <c r="BX5" i="20"/>
  <c r="BG5" i="20"/>
  <c r="AP5" i="20"/>
  <c r="AO5" i="20"/>
  <c r="AN5" i="20"/>
  <c r="AM5" i="20"/>
  <c r="BA5" i="20" s="1"/>
  <c r="AL5" i="20"/>
  <c r="AZ5" i="20" s="1"/>
  <c r="AK5" i="20"/>
  <c r="AY5" i="20" s="1"/>
  <c r="AJ5" i="20"/>
  <c r="AI5" i="20"/>
  <c r="AH5" i="20"/>
  <c r="AG5" i="20"/>
  <c r="AU5" i="20" s="1"/>
  <c r="AF5" i="20"/>
  <c r="AE5" i="20"/>
  <c r="AS5" i="20" s="1"/>
  <c r="AD5" i="20"/>
  <c r="CV4" i="20"/>
  <c r="CJ4" i="20"/>
  <c r="CG4" i="20"/>
  <c r="CF4" i="20"/>
  <c r="CE4" i="20"/>
  <c r="CD4" i="20"/>
  <c r="CC4" i="20"/>
  <c r="CB4" i="20"/>
  <c r="CA4" i="20"/>
  <c r="BZ4" i="20"/>
  <c r="BY4" i="20"/>
  <c r="BX4" i="20"/>
  <c r="CK4" i="20" s="1"/>
  <c r="AP4" i="20"/>
  <c r="AO4" i="20"/>
  <c r="AN4" i="20"/>
  <c r="AM4" i="20"/>
  <c r="AL4" i="20"/>
  <c r="AK4" i="20"/>
  <c r="AY4" i="20" s="1"/>
  <c r="AJ4" i="20"/>
  <c r="AI4" i="20"/>
  <c r="AH4" i="20"/>
  <c r="AG4" i="20"/>
  <c r="AF4" i="20"/>
  <c r="AT4" i="20" s="1"/>
  <c r="AE4" i="20"/>
  <c r="AS4" i="20" s="1"/>
  <c r="AD4" i="20"/>
  <c r="BF4" i="20" s="1"/>
  <c r="P4" i="20"/>
  <c r="DJ3" i="20"/>
  <c r="DJ5" i="20" s="1"/>
  <c r="CV3" i="20"/>
  <c r="CJ3" i="20"/>
  <c r="CG3" i="20"/>
  <c r="CF3" i="20"/>
  <c r="CS3" i="20" s="1"/>
  <c r="CE3" i="20"/>
  <c r="CR3" i="20" s="1"/>
  <c r="CD3" i="20"/>
  <c r="CC3" i="20"/>
  <c r="CB3" i="20"/>
  <c r="CA3" i="20"/>
  <c r="BZ3" i="20"/>
  <c r="BY3" i="20"/>
  <c r="BX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BF3" i="20" s="1"/>
  <c r="DJ2" i="20"/>
  <c r="DI2" i="20"/>
  <c r="DH2" i="20"/>
  <c r="DG2" i="20"/>
  <c r="CU2" i="20"/>
  <c r="CT2" i="20"/>
  <c r="CS2" i="20"/>
  <c r="CH2" i="20"/>
  <c r="CG2" i="20"/>
  <c r="CF2" i="20"/>
  <c r="CD2" i="20"/>
  <c r="BR2" i="20"/>
  <c r="BQ2" i="20"/>
  <c r="BP2" i="20"/>
  <c r="BD2" i="20"/>
  <c r="BC2" i="20"/>
  <c r="BB2" i="20"/>
  <c r="AS2" i="20"/>
  <c r="BG2" i="20" s="1"/>
  <c r="AM2" i="20"/>
  <c r="AL2" i="20"/>
  <c r="CQ2" i="20" s="1"/>
  <c r="AF2" i="20" a="1"/>
  <c r="AF2" i="20" s="1"/>
  <c r="AE2" i="20"/>
  <c r="BW2" i="20" s="1"/>
  <c r="AD2" i="20"/>
  <c r="CJ2" i="20" s="1"/>
  <c r="AB2" i="20"/>
  <c r="AA2" i="20"/>
  <c r="Z2" i="20"/>
  <c r="Y2" i="20"/>
  <c r="X2" i="20"/>
  <c r="Q2" i="20"/>
  <c r="AP42" i="19"/>
  <c r="AO42" i="19"/>
  <c r="CG6" i="19" s="1"/>
  <c r="AN42" i="19"/>
  <c r="CF6" i="19" s="1"/>
  <c r="AM42" i="19"/>
  <c r="AL42" i="19"/>
  <c r="AK42" i="19"/>
  <c r="AJ42" i="19"/>
  <c r="AI42" i="19"/>
  <c r="AH42" i="19"/>
  <c r="AG42" i="19"/>
  <c r="AF42" i="19"/>
  <c r="AE42" i="19"/>
  <c r="AD42" i="19"/>
  <c r="AP41" i="19"/>
  <c r="CH5" i="19" s="1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P39" i="19"/>
  <c r="AO39" i="19"/>
  <c r="AN39" i="19"/>
  <c r="CF3" i="19" s="1"/>
  <c r="AM39" i="19"/>
  <c r="AL39" i="19"/>
  <c r="AK39" i="19"/>
  <c r="AJ39" i="19"/>
  <c r="AI39" i="19"/>
  <c r="AH39" i="19"/>
  <c r="AG39" i="19"/>
  <c r="AF39" i="19"/>
  <c r="AE39" i="19"/>
  <c r="AD39" i="19"/>
  <c r="X33" i="19"/>
  <c r="W33" i="19"/>
  <c r="V33" i="19"/>
  <c r="U33" i="19"/>
  <c r="T33" i="19"/>
  <c r="S33" i="19"/>
  <c r="R33" i="19"/>
  <c r="P33" i="19"/>
  <c r="BB22" i="19"/>
  <c r="AT22" i="19"/>
  <c r="AP22" i="19"/>
  <c r="AO22" i="19"/>
  <c r="AN22" i="19"/>
  <c r="AM22" i="19"/>
  <c r="AL22" i="19"/>
  <c r="AK22" i="19"/>
  <c r="AJ22" i="19"/>
  <c r="AX22" i="19" s="1"/>
  <c r="AI22" i="19"/>
  <c r="AH22" i="19"/>
  <c r="AG22" i="19"/>
  <c r="AF22" i="19"/>
  <c r="AE22" i="19"/>
  <c r="BG22" i="19" s="1"/>
  <c r="AD22" i="19"/>
  <c r="P22" i="19" s="1"/>
  <c r="Q22" i="19"/>
  <c r="CT21" i="19"/>
  <c r="CS21" i="19"/>
  <c r="CR21" i="19"/>
  <c r="CQ21" i="19"/>
  <c r="CP21" i="19"/>
  <c r="CO21" i="19"/>
  <c r="CN21" i="19"/>
  <c r="CM21" i="19"/>
  <c r="CL21" i="19"/>
  <c r="CK21" i="19"/>
  <c r="CJ21" i="19"/>
  <c r="BG21" i="19"/>
  <c r="BF21" i="19"/>
  <c r="BA21" i="19"/>
  <c r="AZ21" i="19"/>
  <c r="AY21" i="19"/>
  <c r="AX21" i="19"/>
  <c r="AW21" i="19"/>
  <c r="AV21" i="19"/>
  <c r="AU21" i="19"/>
  <c r="AT21" i="19"/>
  <c r="AS21" i="19"/>
  <c r="AR21" i="19"/>
  <c r="AP21" i="19"/>
  <c r="BD21" i="19" s="1"/>
  <c r="AO21" i="19"/>
  <c r="BC21" i="19" s="1"/>
  <c r="AN21" i="19"/>
  <c r="BB21" i="19" s="1"/>
  <c r="CT20" i="19"/>
  <c r="CS20" i="19"/>
  <c r="CR20" i="19"/>
  <c r="CQ20" i="19"/>
  <c r="CP20" i="19"/>
  <c r="CO20" i="19"/>
  <c r="CN20" i="19"/>
  <c r="CM20" i="19"/>
  <c r="CL20" i="19"/>
  <c r="CK20" i="19"/>
  <c r="CJ20" i="19"/>
  <c r="BG20" i="19"/>
  <c r="BF20" i="19"/>
  <c r="BD20" i="19"/>
  <c r="BA20" i="19"/>
  <c r="AZ20" i="19"/>
  <c r="AY20" i="19"/>
  <c r="AX20" i="19"/>
  <c r="AW20" i="19"/>
  <c r="AV20" i="19"/>
  <c r="AU20" i="19"/>
  <c r="AT20" i="19"/>
  <c r="AS20" i="19"/>
  <c r="AR20" i="19"/>
  <c r="AP20" i="19"/>
  <c r="AO20" i="19"/>
  <c r="BC20" i="19" s="1"/>
  <c r="AN20" i="19"/>
  <c r="BB20" i="19" s="1"/>
  <c r="CT19" i="19"/>
  <c r="CS19" i="19"/>
  <c r="CR19" i="19"/>
  <c r="CQ19" i="19"/>
  <c r="CP19" i="19"/>
  <c r="CO19" i="19"/>
  <c r="CN19" i="19"/>
  <c r="CM19" i="19"/>
  <c r="CL19" i="19"/>
  <c r="CK19" i="19"/>
  <c r="CJ19" i="19"/>
  <c r="BG19" i="19"/>
  <c r="BF19" i="19"/>
  <c r="BA19" i="19"/>
  <c r="AZ19" i="19"/>
  <c r="AY19" i="19"/>
  <c r="AX19" i="19"/>
  <c r="AW19" i="19"/>
  <c r="AV19" i="19"/>
  <c r="AU19" i="19"/>
  <c r="AT19" i="19"/>
  <c r="AS19" i="19"/>
  <c r="AR19" i="19"/>
  <c r="AP19" i="19"/>
  <c r="BD19" i="19" s="1"/>
  <c r="AO19" i="19"/>
  <c r="BC19" i="19" s="1"/>
  <c r="AN19" i="19"/>
  <c r="BB19" i="19" s="1"/>
  <c r="CT18" i="19"/>
  <c r="CS18" i="19"/>
  <c r="CR18" i="19"/>
  <c r="CQ18" i="19"/>
  <c r="CP18" i="19"/>
  <c r="CO18" i="19"/>
  <c r="CN18" i="19"/>
  <c r="CM18" i="19"/>
  <c r="CL18" i="19"/>
  <c r="CK18" i="19"/>
  <c r="CJ18" i="19"/>
  <c r="BG18" i="19"/>
  <c r="BF18" i="19"/>
  <c r="BA18" i="19"/>
  <c r="AZ18" i="19"/>
  <c r="AY18" i="19"/>
  <c r="AX18" i="19"/>
  <c r="AW18" i="19"/>
  <c r="AV18" i="19"/>
  <c r="AU18" i="19"/>
  <c r="AT18" i="19"/>
  <c r="AS18" i="19"/>
  <c r="AR18" i="19"/>
  <c r="AP18" i="19"/>
  <c r="BD18" i="19" s="1"/>
  <c r="AO18" i="19"/>
  <c r="BC18" i="19" s="1"/>
  <c r="AN18" i="19"/>
  <c r="BB18" i="19" s="1"/>
  <c r="CT17" i="19"/>
  <c r="CS17" i="19"/>
  <c r="CR17" i="19"/>
  <c r="CQ17" i="19"/>
  <c r="CP17" i="19"/>
  <c r="CO17" i="19"/>
  <c r="CN17" i="19"/>
  <c r="CM17" i="19"/>
  <c r="CL17" i="19"/>
  <c r="CK17" i="19"/>
  <c r="CJ17" i="19"/>
  <c r="AR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BG17" i="19" s="1"/>
  <c r="AD17" i="19"/>
  <c r="CV16" i="19"/>
  <c r="CU16" i="19"/>
  <c r="CT16" i="19"/>
  <c r="CS16" i="19"/>
  <c r="CR16" i="19"/>
  <c r="CQ16" i="19"/>
  <c r="CP16" i="19"/>
  <c r="CO16" i="19"/>
  <c r="CN16" i="19"/>
  <c r="CM16" i="19"/>
  <c r="CL16" i="19"/>
  <c r="CK16" i="19"/>
  <c r="CJ16" i="19"/>
  <c r="AS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BG16" i="19" s="1"/>
  <c r="AD16" i="19"/>
  <c r="BF16" i="19" s="1"/>
  <c r="Q16" i="19"/>
  <c r="P16" i="19"/>
  <c r="CV15" i="19"/>
  <c r="CU15" i="19"/>
  <c r="CT15" i="19"/>
  <c r="CS15" i="19"/>
  <c r="CR15" i="19"/>
  <c r="CK15" i="19"/>
  <c r="CJ15" i="19"/>
  <c r="BD15" i="19"/>
  <c r="AP15" i="19"/>
  <c r="AO15" i="19"/>
  <c r="BC15" i="19" s="1"/>
  <c r="AN15" i="19"/>
  <c r="AM15" i="19"/>
  <c r="AL15" i="19"/>
  <c r="AK15" i="19"/>
  <c r="AJ15" i="19"/>
  <c r="AI15" i="19"/>
  <c r="AH15" i="19"/>
  <c r="AG15" i="19"/>
  <c r="AF15" i="19"/>
  <c r="AT15" i="19" s="1"/>
  <c r="AE15" i="19"/>
  <c r="AS15" i="19" s="1"/>
  <c r="AD15" i="19"/>
  <c r="AR15" i="19" s="1"/>
  <c r="CV14" i="19"/>
  <c r="CU14" i="19"/>
  <c r="CT14" i="19"/>
  <c r="CS14" i="19"/>
  <c r="CR14" i="19"/>
  <c r="CK14" i="19"/>
  <c r="CJ14" i="19"/>
  <c r="AP14" i="19"/>
  <c r="AO14" i="19"/>
  <c r="AN14" i="19"/>
  <c r="AM14" i="19"/>
  <c r="AL14" i="19"/>
  <c r="AK14" i="19"/>
  <c r="AJ14" i="19"/>
  <c r="AI14" i="19"/>
  <c r="AH14" i="19"/>
  <c r="AG14" i="19"/>
  <c r="AF14" i="19"/>
  <c r="BB14" i="19" s="1"/>
  <c r="AE14" i="19"/>
  <c r="BG14" i="19" s="1"/>
  <c r="AD14" i="19"/>
  <c r="CV13" i="19"/>
  <c r="CU13" i="19"/>
  <c r="CT13" i="19"/>
  <c r="CS13" i="19"/>
  <c r="CR13" i="19"/>
  <c r="CQ13" i="19"/>
  <c r="CP13" i="19"/>
  <c r="CO13" i="19"/>
  <c r="CN13" i="19"/>
  <c r="CM13" i="19"/>
  <c r="CL13" i="19"/>
  <c r="CK13" i="19"/>
  <c r="CJ13" i="19"/>
  <c r="BG13" i="19"/>
  <c r="AP13" i="19"/>
  <c r="AO13" i="19"/>
  <c r="AN13" i="19"/>
  <c r="AM13" i="19"/>
  <c r="AL13" i="19"/>
  <c r="AK13" i="19"/>
  <c r="AJ13" i="19"/>
  <c r="AI13" i="19"/>
  <c r="AW13" i="19" s="1"/>
  <c r="AH13" i="19"/>
  <c r="AG13" i="19"/>
  <c r="AF13" i="19"/>
  <c r="AT13" i="19" s="1"/>
  <c r="AE13" i="19"/>
  <c r="Q13" i="19" s="1"/>
  <c r="AD13" i="19"/>
  <c r="P13" i="19" s="1"/>
  <c r="CV12" i="19"/>
  <c r="CU12" i="19"/>
  <c r="CT12" i="19"/>
  <c r="CS12" i="19"/>
  <c r="CR12" i="19"/>
  <c r="CQ12" i="19"/>
  <c r="CP12" i="19"/>
  <c r="CO12" i="19"/>
  <c r="CN12" i="19"/>
  <c r="CM12" i="19"/>
  <c r="CL12" i="19"/>
  <c r="CK12" i="19"/>
  <c r="CJ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Q12" i="19" s="1"/>
  <c r="AD12" i="19"/>
  <c r="BF12" i="19" s="1"/>
  <c r="CV11" i="19"/>
  <c r="CU11" i="19"/>
  <c r="CT11" i="19"/>
  <c r="CS11" i="19"/>
  <c r="CR11" i="19"/>
  <c r="CQ11" i="19"/>
  <c r="CP11" i="19"/>
  <c r="CO11" i="19"/>
  <c r="CN11" i="19"/>
  <c r="CM11" i="19"/>
  <c r="CL11" i="19"/>
  <c r="CK11" i="19"/>
  <c r="CJ11" i="19"/>
  <c r="AP11" i="19"/>
  <c r="AO11" i="19"/>
  <c r="AN11" i="19"/>
  <c r="AM11" i="19"/>
  <c r="BA11" i="19" s="1"/>
  <c r="AL11" i="19"/>
  <c r="AK11" i="19"/>
  <c r="AJ11" i="19"/>
  <c r="AI11" i="19"/>
  <c r="AH11" i="19"/>
  <c r="AG11" i="19"/>
  <c r="AF11" i="19"/>
  <c r="AT11" i="19" s="1"/>
  <c r="AE11" i="19"/>
  <c r="AD11" i="19"/>
  <c r="P11" i="19" s="1"/>
  <c r="CV10" i="19"/>
  <c r="CU10" i="19"/>
  <c r="CT10" i="19"/>
  <c r="CS10" i="19"/>
  <c r="CR10" i="19"/>
  <c r="CQ10" i="19"/>
  <c r="CP10" i="19"/>
  <c r="CO10" i="19"/>
  <c r="CN10" i="19"/>
  <c r="CM10" i="19"/>
  <c r="CL10" i="19"/>
  <c r="CK10" i="19"/>
  <c r="CJ10" i="19"/>
  <c r="BG10" i="19"/>
  <c r="AP10" i="19"/>
  <c r="AO10" i="19"/>
  <c r="AN10" i="19"/>
  <c r="AM10" i="19"/>
  <c r="AL10" i="19"/>
  <c r="AK10" i="19"/>
  <c r="AJ10" i="19"/>
  <c r="AI10" i="19"/>
  <c r="AH10" i="19"/>
  <c r="AG10" i="19"/>
  <c r="AF10" i="19"/>
  <c r="AT10" i="19" s="1"/>
  <c r="AE10" i="19"/>
  <c r="AS10" i="19" s="1"/>
  <c r="AD10" i="19"/>
  <c r="Q10" i="19"/>
  <c r="CV9" i="19"/>
  <c r="CU9" i="19"/>
  <c r="CT9" i="19"/>
  <c r="CS9" i="19"/>
  <c r="CR9" i="19"/>
  <c r="CQ9" i="19"/>
  <c r="CP9" i="19"/>
  <c r="CO9" i="19"/>
  <c r="CN9" i="19"/>
  <c r="CM9" i="19"/>
  <c r="CL9" i="19"/>
  <c r="CK9" i="19"/>
  <c r="CJ9" i="19"/>
  <c r="AP9" i="19"/>
  <c r="AO9" i="19"/>
  <c r="AN9" i="19"/>
  <c r="BB9" i="19" s="1"/>
  <c r="AM9" i="19"/>
  <c r="AL9" i="19"/>
  <c r="AK9" i="19"/>
  <c r="AJ9" i="19"/>
  <c r="AI9" i="19"/>
  <c r="AH9" i="19"/>
  <c r="AG9" i="19"/>
  <c r="AF9" i="19"/>
  <c r="AT9" i="19" s="1"/>
  <c r="AE9" i="19"/>
  <c r="AD9" i="19"/>
  <c r="CV8" i="19"/>
  <c r="CU8" i="19"/>
  <c r="CT8" i="19"/>
  <c r="CS8" i="19"/>
  <c r="CR8" i="19"/>
  <c r="CQ8" i="19"/>
  <c r="CP8" i="19"/>
  <c r="CO8" i="19"/>
  <c r="CN8" i="19"/>
  <c r="CM8" i="19"/>
  <c r="CL8" i="19"/>
  <c r="CK8" i="19"/>
  <c r="CJ8" i="19"/>
  <c r="AP8" i="19"/>
  <c r="BD8" i="19" s="1"/>
  <c r="AO8" i="19"/>
  <c r="BC8" i="19" s="1"/>
  <c r="AN8" i="19"/>
  <c r="AM8" i="19"/>
  <c r="AL8" i="19"/>
  <c r="AK8" i="19"/>
  <c r="AJ8" i="19"/>
  <c r="AI8" i="19"/>
  <c r="AW8" i="19" s="1"/>
  <c r="AH8" i="19"/>
  <c r="AV8" i="19" s="1"/>
  <c r="AG8" i="19"/>
  <c r="AU8" i="19" s="1"/>
  <c r="AF8" i="19"/>
  <c r="AE8" i="19"/>
  <c r="AS8" i="19" s="1"/>
  <c r="AD8" i="19"/>
  <c r="AR8" i="19" s="1"/>
  <c r="Q8" i="19"/>
  <c r="CV7" i="19"/>
  <c r="CU7" i="19"/>
  <c r="CT7" i="19"/>
  <c r="CS7" i="19"/>
  <c r="CR7" i="19"/>
  <c r="CQ7" i="19"/>
  <c r="CP7" i="19"/>
  <c r="CO7" i="19"/>
  <c r="CN7" i="19"/>
  <c r="CM7" i="19"/>
  <c r="CL7" i="19"/>
  <c r="CK7" i="19"/>
  <c r="CJ7" i="19"/>
  <c r="AT7" i="19"/>
  <c r="AP7" i="19"/>
  <c r="AO7" i="19"/>
  <c r="AN7" i="19"/>
  <c r="AM7" i="19"/>
  <c r="AL7" i="19"/>
  <c r="AZ7" i="19" s="1"/>
  <c r="AK7" i="19"/>
  <c r="AJ7" i="19"/>
  <c r="AX7" i="19" s="1"/>
  <c r="AI7" i="19"/>
  <c r="AH7" i="19"/>
  <c r="AG7" i="19"/>
  <c r="AF7" i="19"/>
  <c r="AE7" i="19"/>
  <c r="AS7" i="19" s="1"/>
  <c r="AD7" i="19"/>
  <c r="BF7" i="19" s="1"/>
  <c r="CV6" i="19"/>
  <c r="CJ6" i="19"/>
  <c r="CH6" i="19"/>
  <c r="CE6" i="19"/>
  <c r="CD6" i="19"/>
  <c r="CC6" i="19"/>
  <c r="CB6" i="19"/>
  <c r="CA6" i="19"/>
  <c r="BZ6" i="19"/>
  <c r="BY6" i="19"/>
  <c r="BX6" i="19"/>
  <c r="CT6" i="19" s="1"/>
  <c r="AP6" i="19"/>
  <c r="AO6" i="19"/>
  <c r="AN6" i="19"/>
  <c r="AM6" i="19"/>
  <c r="AL6" i="19"/>
  <c r="AK6" i="19"/>
  <c r="AJ6" i="19"/>
  <c r="AI6" i="19"/>
  <c r="AH6" i="19"/>
  <c r="AG6" i="19"/>
  <c r="AF6" i="19"/>
  <c r="BD6" i="19" s="1"/>
  <c r="AE6" i="19"/>
  <c r="AS6" i="19" s="1"/>
  <c r="AD6" i="19"/>
  <c r="BF6" i="19" s="1"/>
  <c r="CV5" i="19"/>
  <c r="CJ5" i="19"/>
  <c r="CG5" i="19"/>
  <c r="CF5" i="19"/>
  <c r="CE5" i="19"/>
  <c r="CD5" i="19"/>
  <c r="CC5" i="19"/>
  <c r="CP5" i="19" s="1"/>
  <c r="CB5" i="19"/>
  <c r="CA5" i="19"/>
  <c r="BZ5" i="19"/>
  <c r="BY5" i="19"/>
  <c r="BX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BG5" i="19" s="1"/>
  <c r="AD5" i="19"/>
  <c r="P5" i="19" s="1"/>
  <c r="CV4" i="19"/>
  <c r="CJ4" i="19"/>
  <c r="CH4" i="19"/>
  <c r="CG4" i="19"/>
  <c r="CF4" i="19"/>
  <c r="CE4" i="19"/>
  <c r="CD4" i="19"/>
  <c r="CC4" i="19"/>
  <c r="CB4" i="19"/>
  <c r="CA4" i="19"/>
  <c r="BZ4" i="19"/>
  <c r="BY4" i="19"/>
  <c r="BX4" i="19"/>
  <c r="CK4" i="19" s="1"/>
  <c r="AP4" i="19"/>
  <c r="AO4" i="19"/>
  <c r="AN4" i="19"/>
  <c r="AM4" i="19"/>
  <c r="AL4" i="19"/>
  <c r="AK4" i="19"/>
  <c r="AJ4" i="19"/>
  <c r="AI4" i="19"/>
  <c r="AH4" i="19"/>
  <c r="AV4" i="19" s="1"/>
  <c r="AG4" i="19"/>
  <c r="AF4" i="19"/>
  <c r="AT4" i="19" s="1"/>
  <c r="AE4" i="19"/>
  <c r="Q4" i="19" s="1"/>
  <c r="AD4" i="19"/>
  <c r="DJ3" i="19"/>
  <c r="DJ5" i="19" s="1"/>
  <c r="CV3" i="19"/>
  <c r="CK3" i="19"/>
  <c r="CJ3" i="19"/>
  <c r="CH3" i="19"/>
  <c r="CU3" i="19" s="1"/>
  <c r="CG3" i="19"/>
  <c r="CE3" i="19"/>
  <c r="CR3" i="19" s="1"/>
  <c r="CD3" i="19"/>
  <c r="CQ3" i="19" s="1"/>
  <c r="CC3" i="19"/>
  <c r="CB3" i="19"/>
  <c r="CA3" i="19"/>
  <c r="CN3" i="19" s="1"/>
  <c r="BZ3" i="19"/>
  <c r="BY3" i="19"/>
  <c r="BX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Q3" i="19" s="1"/>
  <c r="AD3" i="19"/>
  <c r="AR3" i="19" s="1"/>
  <c r="DJ2" i="19"/>
  <c r="DI2" i="19"/>
  <c r="DH2" i="19"/>
  <c r="DG2" i="19"/>
  <c r="DF2" i="19"/>
  <c r="CU2" i="19"/>
  <c r="CT2" i="19"/>
  <c r="CS2" i="19"/>
  <c r="CH2" i="19"/>
  <c r="CG2" i="19"/>
  <c r="CF2" i="19"/>
  <c r="BR2" i="19"/>
  <c r="BQ2" i="19"/>
  <c r="BP2" i="19"/>
  <c r="BD2" i="19"/>
  <c r="BC2" i="19"/>
  <c r="BB2" i="19"/>
  <c r="AM2" i="19"/>
  <c r="BO2" i="19" s="1"/>
  <c r="AL2" i="19"/>
  <c r="DE2" i="19" s="1"/>
  <c r="AF2" i="19" a="1"/>
  <c r="AF2" i="19" s="1"/>
  <c r="AE2" i="19"/>
  <c r="BW2" i="19" s="1"/>
  <c r="AD2" i="19"/>
  <c r="CJ2" i="19" s="1"/>
  <c r="AB2" i="19"/>
  <c r="AA2" i="19"/>
  <c r="Z2" i="19"/>
  <c r="CF3" i="18"/>
  <c r="CF4" i="18"/>
  <c r="CF5" i="18"/>
  <c r="CF6" i="18"/>
  <c r="AP42" i="18"/>
  <c r="CH6" i="18" s="1"/>
  <c r="CU6" i="18" s="1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P41" i="18"/>
  <c r="AO41" i="18"/>
  <c r="CG5" i="18" s="1"/>
  <c r="AN41" i="18"/>
  <c r="AM41" i="18"/>
  <c r="AL41" i="18"/>
  <c r="AK41" i="18"/>
  <c r="AJ41" i="18"/>
  <c r="AI41" i="18"/>
  <c r="AH41" i="18"/>
  <c r="AG41" i="18"/>
  <c r="AF41" i="18"/>
  <c r="AE41" i="18"/>
  <c r="AD41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P39" i="18"/>
  <c r="CH3" i="18" s="1"/>
  <c r="AO39" i="18"/>
  <c r="CG3" i="18" s="1"/>
  <c r="CT3" i="18" s="1"/>
  <c r="AN39" i="18"/>
  <c r="AM39" i="18"/>
  <c r="AL39" i="18"/>
  <c r="AK39" i="18"/>
  <c r="AJ39" i="18"/>
  <c r="AI39" i="18"/>
  <c r="AH39" i="18"/>
  <c r="AG39" i="18"/>
  <c r="AF39" i="18"/>
  <c r="AE39" i="18"/>
  <c r="AD39" i="18"/>
  <c r="X33" i="18"/>
  <c r="W33" i="18"/>
  <c r="V33" i="18"/>
  <c r="U33" i="18"/>
  <c r="T33" i="18"/>
  <c r="S33" i="18"/>
  <c r="R33" i="18"/>
  <c r="P33" i="18"/>
  <c r="BF22" i="18"/>
  <c r="AP22" i="18"/>
  <c r="AO22" i="18"/>
  <c r="AN22" i="18"/>
  <c r="AM22" i="18"/>
  <c r="BA22" i="18" s="1"/>
  <c r="AL22" i="18"/>
  <c r="AK22" i="18"/>
  <c r="AJ22" i="18"/>
  <c r="AI22" i="18"/>
  <c r="AH22" i="18"/>
  <c r="AG22" i="18"/>
  <c r="AF22" i="18"/>
  <c r="AE22" i="18"/>
  <c r="AD22" i="18"/>
  <c r="AR22" i="18" s="1"/>
  <c r="P22" i="18"/>
  <c r="CT21" i="18"/>
  <c r="CS21" i="18"/>
  <c r="CR21" i="18"/>
  <c r="CQ21" i="18"/>
  <c r="CP21" i="18"/>
  <c r="CO21" i="18"/>
  <c r="CN21" i="18"/>
  <c r="CM21" i="18"/>
  <c r="CL21" i="18"/>
  <c r="CK21" i="18"/>
  <c r="CJ21" i="18"/>
  <c r="BG21" i="18"/>
  <c r="BF21" i="18"/>
  <c r="BD21" i="18"/>
  <c r="BA21" i="18"/>
  <c r="AZ21" i="18"/>
  <c r="AY21" i="18"/>
  <c r="AX21" i="18"/>
  <c r="AW21" i="18"/>
  <c r="AV21" i="18"/>
  <c r="AU21" i="18"/>
  <c r="AT21" i="18"/>
  <c r="AS21" i="18"/>
  <c r="AR21" i="18"/>
  <c r="AP21" i="18"/>
  <c r="AO21" i="18"/>
  <c r="BC21" i="18" s="1"/>
  <c r="BB21" i="18"/>
  <c r="CT20" i="18"/>
  <c r="CS20" i="18"/>
  <c r="CR20" i="18"/>
  <c r="CQ20" i="18"/>
  <c r="CP20" i="18"/>
  <c r="CO20" i="18"/>
  <c r="CN20" i="18"/>
  <c r="CM20" i="18"/>
  <c r="CL20" i="18"/>
  <c r="CK20" i="18"/>
  <c r="CJ20" i="18"/>
  <c r="BG20" i="18"/>
  <c r="BF20" i="18"/>
  <c r="BA20" i="18"/>
  <c r="AZ20" i="18"/>
  <c r="AY20" i="18"/>
  <c r="AX20" i="18"/>
  <c r="AW20" i="18"/>
  <c r="AV20" i="18"/>
  <c r="AU20" i="18"/>
  <c r="AT20" i="18"/>
  <c r="AS20" i="18"/>
  <c r="AR20" i="18"/>
  <c r="AP20" i="18"/>
  <c r="BD20" i="18" s="1"/>
  <c r="AO20" i="18"/>
  <c r="BC20" i="18" s="1"/>
  <c r="BB20" i="18"/>
  <c r="CT19" i="18"/>
  <c r="CS19" i="18"/>
  <c r="CR19" i="18"/>
  <c r="CQ19" i="18"/>
  <c r="CP19" i="18"/>
  <c r="CO19" i="18"/>
  <c r="CN19" i="18"/>
  <c r="CM19" i="18"/>
  <c r="CL19" i="18"/>
  <c r="CK19" i="18"/>
  <c r="CJ19" i="18"/>
  <c r="BG19" i="18"/>
  <c r="BF19" i="18"/>
  <c r="BA19" i="18"/>
  <c r="AZ19" i="18"/>
  <c r="AY19" i="18"/>
  <c r="AX19" i="18"/>
  <c r="AW19" i="18"/>
  <c r="AV19" i="18"/>
  <c r="AU19" i="18"/>
  <c r="AT19" i="18"/>
  <c r="AS19" i="18"/>
  <c r="AR19" i="18"/>
  <c r="AP19" i="18"/>
  <c r="BD19" i="18" s="1"/>
  <c r="AO19" i="18"/>
  <c r="BC19" i="18" s="1"/>
  <c r="BB19" i="18"/>
  <c r="CT18" i="18"/>
  <c r="CS18" i="18"/>
  <c r="CR18" i="18"/>
  <c r="CQ18" i="18"/>
  <c r="CP18" i="18"/>
  <c r="CO18" i="18"/>
  <c r="CN18" i="18"/>
  <c r="CM18" i="18"/>
  <c r="CL18" i="18"/>
  <c r="CK18" i="18"/>
  <c r="CJ18" i="18"/>
  <c r="BG18" i="18"/>
  <c r="BF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P18" i="18"/>
  <c r="AO18" i="18"/>
  <c r="CT17" i="18"/>
  <c r="CS17" i="18"/>
  <c r="CR17" i="18"/>
  <c r="CQ17" i="18"/>
  <c r="CP17" i="18"/>
  <c r="CO17" i="18"/>
  <c r="CN17" i="18"/>
  <c r="CM17" i="18"/>
  <c r="CL17" i="18"/>
  <c r="CK17" i="18"/>
  <c r="CJ17" i="18"/>
  <c r="AP17" i="18"/>
  <c r="AO17" i="18"/>
  <c r="AN17" i="18"/>
  <c r="AM17" i="18"/>
  <c r="AL17" i="18"/>
  <c r="AZ17" i="18" s="1"/>
  <c r="AK17" i="18"/>
  <c r="AJ17" i="18"/>
  <c r="AI17" i="18"/>
  <c r="AW17" i="18" s="1"/>
  <c r="AH17" i="18"/>
  <c r="AV17" i="18" s="1"/>
  <c r="AG17" i="18"/>
  <c r="AU17" i="18" s="1"/>
  <c r="AF17" i="18"/>
  <c r="AE17" i="18"/>
  <c r="AD17" i="18"/>
  <c r="BF17" i="18" s="1"/>
  <c r="CV16" i="18"/>
  <c r="CU16" i="18"/>
  <c r="CT16" i="18"/>
  <c r="CS16" i="18"/>
  <c r="CR16" i="18"/>
  <c r="CQ16" i="18"/>
  <c r="CP16" i="18"/>
  <c r="CO16" i="18"/>
  <c r="CN16" i="18"/>
  <c r="CM16" i="18"/>
  <c r="CL16" i="18"/>
  <c r="CK16" i="18"/>
  <c r="CJ16" i="18"/>
  <c r="AP16" i="18"/>
  <c r="AO16" i="18"/>
  <c r="AN16" i="18"/>
  <c r="AM16" i="18"/>
  <c r="BA16" i="18" s="1"/>
  <c r="AL16" i="18"/>
  <c r="AK16" i="18"/>
  <c r="AJ16" i="18"/>
  <c r="AI16" i="18"/>
  <c r="AH16" i="18"/>
  <c r="AG16" i="18"/>
  <c r="AF16" i="18"/>
  <c r="AE16" i="18"/>
  <c r="Q16" i="18" s="1"/>
  <c r="AD16" i="18"/>
  <c r="CV15" i="18"/>
  <c r="CU15" i="18"/>
  <c r="CT15" i="18"/>
  <c r="CS15" i="18"/>
  <c r="CR15" i="18"/>
  <c r="CK15" i="18"/>
  <c r="CJ15" i="18"/>
  <c r="AP15" i="18"/>
  <c r="AO15" i="18"/>
  <c r="AN15" i="18"/>
  <c r="AM15" i="18"/>
  <c r="AL15" i="18"/>
  <c r="AK15" i="18"/>
  <c r="AJ15" i="18"/>
  <c r="AX15" i="18" s="1"/>
  <c r="AI15" i="18"/>
  <c r="AW15" i="18" s="1"/>
  <c r="AH15" i="18"/>
  <c r="AG15" i="18"/>
  <c r="AF15" i="18"/>
  <c r="AT15" i="18" s="1"/>
  <c r="AE15" i="18"/>
  <c r="AS15" i="18" s="1"/>
  <c r="AD15" i="18"/>
  <c r="BF15" i="18" s="1"/>
  <c r="Q15" i="18"/>
  <c r="P15" i="18"/>
  <c r="CV14" i="18"/>
  <c r="CU14" i="18"/>
  <c r="CT14" i="18"/>
  <c r="CS14" i="18"/>
  <c r="CR14" i="18"/>
  <c r="CK14" i="18"/>
  <c r="CJ14" i="18"/>
  <c r="AP14" i="18"/>
  <c r="AO14" i="18"/>
  <c r="AN14" i="18"/>
  <c r="AM14" i="18"/>
  <c r="AL14" i="18"/>
  <c r="AK14" i="18"/>
  <c r="AJ14" i="18"/>
  <c r="AI14" i="18"/>
  <c r="AH14" i="18"/>
  <c r="AG14" i="18"/>
  <c r="AF14" i="18"/>
  <c r="AT14" i="18" s="1"/>
  <c r="AE14" i="18"/>
  <c r="AS14" i="18" s="1"/>
  <c r="AD14" i="18"/>
  <c r="AR14" i="18" s="1"/>
  <c r="CV13" i="18"/>
  <c r="CU13" i="18"/>
  <c r="CT13" i="18"/>
  <c r="CS13" i="18"/>
  <c r="CR13" i="18"/>
  <c r="CQ13" i="18"/>
  <c r="CP13" i="18"/>
  <c r="CO13" i="18"/>
  <c r="CN13" i="18"/>
  <c r="CM13" i="18"/>
  <c r="CL13" i="18"/>
  <c r="CK13" i="18"/>
  <c r="CJ13" i="18"/>
  <c r="BB13" i="18"/>
  <c r="AP13" i="18"/>
  <c r="AO13" i="18"/>
  <c r="AN13" i="18"/>
  <c r="AM13" i="18"/>
  <c r="AL13" i="18"/>
  <c r="AZ13" i="18" s="1"/>
  <c r="AK13" i="18"/>
  <c r="AY13" i="18" s="1"/>
  <c r="AJ13" i="18"/>
  <c r="AI13" i="18"/>
  <c r="AW13" i="18" s="1"/>
  <c r="AH13" i="18"/>
  <c r="AG13" i="18"/>
  <c r="AF13" i="18"/>
  <c r="AE13" i="18"/>
  <c r="AD13" i="18"/>
  <c r="CV12" i="18"/>
  <c r="CU12" i="18"/>
  <c r="CT12" i="18"/>
  <c r="CS12" i="18"/>
  <c r="CR12" i="18"/>
  <c r="CQ12" i="18"/>
  <c r="CP12" i="18"/>
  <c r="CO12" i="18"/>
  <c r="CN12" i="18"/>
  <c r="CM12" i="18"/>
  <c r="CL12" i="18"/>
  <c r="CK12" i="18"/>
  <c r="CJ12" i="18"/>
  <c r="AP12" i="18"/>
  <c r="AO12" i="18"/>
  <c r="AN12" i="18"/>
  <c r="BB12" i="18" s="1"/>
  <c r="AM12" i="18"/>
  <c r="AL12" i="18"/>
  <c r="AK12" i="18"/>
  <c r="AJ12" i="18"/>
  <c r="AI12" i="18"/>
  <c r="AH12" i="18"/>
  <c r="AV12" i="18" s="1"/>
  <c r="AG12" i="18"/>
  <c r="AF12" i="18"/>
  <c r="AT12" i="18" s="1"/>
  <c r="AE12" i="18"/>
  <c r="AD12" i="18"/>
  <c r="CV11" i="18"/>
  <c r="CU11" i="18"/>
  <c r="CT11" i="18"/>
  <c r="CS11" i="18"/>
  <c r="CR11" i="18"/>
  <c r="CQ11" i="18"/>
  <c r="CP11" i="18"/>
  <c r="CO11" i="18"/>
  <c r="CN11" i="18"/>
  <c r="CM11" i="18"/>
  <c r="CL11" i="18"/>
  <c r="CK11" i="18"/>
  <c r="CJ11" i="18"/>
  <c r="BA11" i="18"/>
  <c r="AP11" i="18"/>
  <c r="AO11" i="18"/>
  <c r="AN11" i="18"/>
  <c r="AM11" i="18"/>
  <c r="AL11" i="18"/>
  <c r="AK11" i="18"/>
  <c r="AJ11" i="18"/>
  <c r="AI11" i="18"/>
  <c r="AH11" i="18"/>
  <c r="AG11" i="18"/>
  <c r="AF11" i="18"/>
  <c r="BD11" i="18" s="1"/>
  <c r="AE11" i="18"/>
  <c r="AD11" i="18"/>
  <c r="CV10" i="18"/>
  <c r="CU10" i="18"/>
  <c r="CT10" i="18"/>
  <c r="CS10" i="18"/>
  <c r="CR10" i="18"/>
  <c r="CQ10" i="18"/>
  <c r="CP10" i="18"/>
  <c r="CO10" i="18"/>
  <c r="CN10" i="18"/>
  <c r="CM10" i="18"/>
  <c r="CL10" i="18"/>
  <c r="CK10" i="18"/>
  <c r="CJ10" i="18"/>
  <c r="AP10" i="18"/>
  <c r="AO10" i="18"/>
  <c r="AN10" i="18"/>
  <c r="AM10" i="18"/>
  <c r="AL10" i="18"/>
  <c r="AZ10" i="18" s="1"/>
  <c r="AK10" i="18"/>
  <c r="AJ10" i="18"/>
  <c r="AI10" i="18"/>
  <c r="AH10" i="18"/>
  <c r="AG10" i="18"/>
  <c r="AU10" i="18" s="1"/>
  <c r="AF10" i="18"/>
  <c r="AE10" i="18"/>
  <c r="Q10" i="18" s="1"/>
  <c r="AD10" i="18"/>
  <c r="BF10" i="18" s="1"/>
  <c r="CV9" i="18"/>
  <c r="CU9" i="18"/>
  <c r="CT9" i="18"/>
  <c r="CS9" i="18"/>
  <c r="CR9" i="18"/>
  <c r="CQ9" i="18"/>
  <c r="CP9" i="18"/>
  <c r="CO9" i="18"/>
  <c r="CN9" i="18"/>
  <c r="CM9" i="18"/>
  <c r="CL9" i="18"/>
  <c r="CK9" i="18"/>
  <c r="CJ9" i="18"/>
  <c r="BG9" i="18"/>
  <c r="BF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S9" i="18" s="1"/>
  <c r="AD9" i="18"/>
  <c r="AR9" i="18" s="1"/>
  <c r="Q9" i="18"/>
  <c r="P9" i="18"/>
  <c r="CV8" i="18"/>
  <c r="CU8" i="18"/>
  <c r="CT8" i="18"/>
  <c r="CS8" i="18"/>
  <c r="CR8" i="18"/>
  <c r="CQ8" i="18"/>
  <c r="CP8" i="18"/>
  <c r="CO8" i="18"/>
  <c r="CN8" i="18"/>
  <c r="CM8" i="18"/>
  <c r="CL8" i="18"/>
  <c r="CK8" i="18"/>
  <c r="CJ8" i="18"/>
  <c r="BF8" i="18"/>
  <c r="AR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BG8" i="18" s="1"/>
  <c r="AD8" i="18"/>
  <c r="Q8" i="18"/>
  <c r="P8" i="18"/>
  <c r="CV7" i="18"/>
  <c r="CU7" i="18"/>
  <c r="CT7" i="18"/>
  <c r="CS7" i="18"/>
  <c r="CR7" i="18"/>
  <c r="CQ7" i="18"/>
  <c r="CP7" i="18"/>
  <c r="CO7" i="18"/>
  <c r="CN7" i="18"/>
  <c r="CM7" i="18"/>
  <c r="CL7" i="18"/>
  <c r="CK7" i="18"/>
  <c r="CJ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Q7" i="18" s="1"/>
  <c r="AD7" i="18"/>
  <c r="AR7" i="18" s="1"/>
  <c r="CV6" i="18"/>
  <c r="CJ6" i="18"/>
  <c r="CG6" i="18"/>
  <c r="CE6" i="18"/>
  <c r="CD6" i="18"/>
  <c r="CQ6" i="18" s="1"/>
  <c r="CC6" i="18"/>
  <c r="CB6" i="18"/>
  <c r="CA6" i="18"/>
  <c r="CN6" i="18" s="1"/>
  <c r="BZ6" i="18"/>
  <c r="BY6" i="18"/>
  <c r="BX6" i="18"/>
  <c r="CK6" i="18" s="1"/>
  <c r="AP6" i="18"/>
  <c r="AO6" i="18"/>
  <c r="AN6" i="18"/>
  <c r="AM6" i="18"/>
  <c r="AL6" i="18"/>
  <c r="AK6" i="18"/>
  <c r="AJ6" i="18"/>
  <c r="AI6" i="18"/>
  <c r="AH6" i="18"/>
  <c r="AG6" i="18"/>
  <c r="AF6" i="18"/>
  <c r="AW6" i="18" s="1"/>
  <c r="AE6" i="18"/>
  <c r="Q6" i="18" s="1"/>
  <c r="AD6" i="18"/>
  <c r="AR6" i="18" s="1"/>
  <c r="CV5" i="18"/>
  <c r="CJ5" i="18"/>
  <c r="CH5" i="18"/>
  <c r="CE5" i="18"/>
  <c r="CR5" i="18" s="1"/>
  <c r="CD5" i="18"/>
  <c r="CC5" i="18"/>
  <c r="CB5" i="18"/>
  <c r="CA5" i="18"/>
  <c r="BZ5" i="18"/>
  <c r="BY5" i="18"/>
  <c r="BX5" i="18"/>
  <c r="BB5" i="18"/>
  <c r="AX5" i="18"/>
  <c r="AP5" i="18"/>
  <c r="AO5" i="18"/>
  <c r="AN5" i="18"/>
  <c r="AM5" i="18"/>
  <c r="AL5" i="18"/>
  <c r="AZ5" i="18" s="1"/>
  <c r="AK5" i="18"/>
  <c r="AJ5" i="18"/>
  <c r="AI5" i="18"/>
  <c r="AH5" i="18"/>
  <c r="AG5" i="18"/>
  <c r="AF5" i="18"/>
  <c r="AE5" i="18"/>
  <c r="AS5" i="18" s="1"/>
  <c r="AD5" i="18"/>
  <c r="CV4" i="18"/>
  <c r="CJ4" i="18"/>
  <c r="CH4" i="18"/>
  <c r="CG4" i="18"/>
  <c r="CE4" i="18"/>
  <c r="CD4" i="18"/>
  <c r="CC4" i="18"/>
  <c r="CB4" i="18"/>
  <c r="CA4" i="18"/>
  <c r="BZ4" i="18"/>
  <c r="BY4" i="18"/>
  <c r="BX4" i="18"/>
  <c r="AP4" i="18"/>
  <c r="AO4" i="18"/>
  <c r="AN4" i="18"/>
  <c r="AM4" i="18"/>
  <c r="AL4" i="18"/>
  <c r="AZ4" i="18" s="1"/>
  <c r="AK4" i="18"/>
  <c r="AY4" i="18" s="1"/>
  <c r="AJ4" i="18"/>
  <c r="AI4" i="18"/>
  <c r="AH4" i="18"/>
  <c r="AG4" i="18"/>
  <c r="AU4" i="18" s="1"/>
  <c r="AF4" i="18"/>
  <c r="AT4" i="18" s="1"/>
  <c r="AE4" i="18"/>
  <c r="BG4" i="18" s="1"/>
  <c r="AD4" i="18"/>
  <c r="P4" i="18" s="1"/>
  <c r="Q4" i="18"/>
  <c r="DJ3" i="18"/>
  <c r="DJ5" i="18" s="1"/>
  <c r="CV3" i="18"/>
  <c r="CJ3" i="18"/>
  <c r="CE3" i="18"/>
  <c r="CD3" i="18"/>
  <c r="CC3" i="18"/>
  <c r="CP3" i="18" s="1"/>
  <c r="CB3" i="18"/>
  <c r="CA3" i="18"/>
  <c r="BZ3" i="18"/>
  <c r="BY3" i="18"/>
  <c r="BX3" i="18"/>
  <c r="CK3" i="18" s="1"/>
  <c r="AS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Q3" i="18" s="1"/>
  <c r="AD3" i="18"/>
  <c r="P3" i="18" s="1"/>
  <c r="DJ2" i="18"/>
  <c r="DI2" i="18"/>
  <c r="DH2" i="18"/>
  <c r="CU2" i="18"/>
  <c r="CT2" i="18"/>
  <c r="CH2" i="18"/>
  <c r="CG2" i="18"/>
  <c r="BR2" i="18"/>
  <c r="BQ2" i="18"/>
  <c r="BD2" i="18"/>
  <c r="BC2" i="18"/>
  <c r="AF2" i="18" a="1"/>
  <c r="AF2" i="18" s="1"/>
  <c r="AL2" i="18" s="1"/>
  <c r="AE2" i="18"/>
  <c r="BW2" i="18" s="1"/>
  <c r="AD2" i="18"/>
  <c r="AR2" i="18" s="1"/>
  <c r="BF2" i="18" s="1"/>
  <c r="AB2" i="18"/>
  <c r="AA2" i="18"/>
  <c r="AP42" i="17"/>
  <c r="AO42" i="17"/>
  <c r="CG6" i="17" s="1"/>
  <c r="AN42" i="17"/>
  <c r="AM42" i="17"/>
  <c r="AL42" i="17"/>
  <c r="AK42" i="17"/>
  <c r="AJ42" i="17"/>
  <c r="AI42" i="17"/>
  <c r="AH42" i="17"/>
  <c r="AG42" i="17"/>
  <c r="AF42" i="17"/>
  <c r="AE42" i="17"/>
  <c r="AD42" i="17"/>
  <c r="AP41" i="17"/>
  <c r="CH5" i="17" s="1"/>
  <c r="AO41" i="17"/>
  <c r="AN41" i="17"/>
  <c r="CF5" i="17" s="1"/>
  <c r="AM41" i="17"/>
  <c r="AL41" i="17"/>
  <c r="AK41" i="17"/>
  <c r="AJ41" i="17"/>
  <c r="AI41" i="17"/>
  <c r="AH41" i="17"/>
  <c r="AG41" i="17"/>
  <c r="AF41" i="17"/>
  <c r="AE41" i="17"/>
  <c r="AD41" i="17"/>
  <c r="AP40" i="17"/>
  <c r="AO40" i="17"/>
  <c r="AN40" i="17"/>
  <c r="CF4" i="17" s="1"/>
  <c r="AM40" i="17"/>
  <c r="AL40" i="17"/>
  <c r="AK40" i="17"/>
  <c r="AJ40" i="17"/>
  <c r="AI40" i="17"/>
  <c r="AH40" i="17"/>
  <c r="AG40" i="17"/>
  <c r="AF40" i="17"/>
  <c r="AE40" i="17"/>
  <c r="AD40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X33" i="17"/>
  <c r="W33" i="17"/>
  <c r="V33" i="17"/>
  <c r="U33" i="17"/>
  <c r="T33" i="17"/>
  <c r="S33" i="17"/>
  <c r="R33" i="17"/>
  <c r="P33" i="17"/>
  <c r="AY22" i="17"/>
  <c r="AP22" i="17"/>
  <c r="AO22" i="17"/>
  <c r="AN22" i="17"/>
  <c r="AM22" i="17"/>
  <c r="AL22" i="17"/>
  <c r="AK22" i="17"/>
  <c r="AJ22" i="17"/>
  <c r="AX22" i="17" s="1"/>
  <c r="AI22" i="17"/>
  <c r="AH22" i="17"/>
  <c r="AG22" i="17"/>
  <c r="AF22" i="17"/>
  <c r="AT22" i="17" s="1"/>
  <c r="AE22" i="17"/>
  <c r="AD22" i="17"/>
  <c r="CT21" i="17"/>
  <c r="CS21" i="17"/>
  <c r="CR21" i="17"/>
  <c r="CQ21" i="17"/>
  <c r="CP21" i="17"/>
  <c r="CO21" i="17"/>
  <c r="CN21" i="17"/>
  <c r="CM21" i="17"/>
  <c r="CL21" i="17"/>
  <c r="CK21" i="17"/>
  <c r="CJ21" i="17"/>
  <c r="BG21" i="17"/>
  <c r="BF21" i="17"/>
  <c r="BA21" i="17"/>
  <c r="AZ21" i="17"/>
  <c r="AY21" i="17"/>
  <c r="AX21" i="17"/>
  <c r="AW21" i="17"/>
  <c r="AV21" i="17"/>
  <c r="AU21" i="17"/>
  <c r="AT21" i="17"/>
  <c r="AS21" i="17"/>
  <c r="AR21" i="17"/>
  <c r="AP21" i="17"/>
  <c r="BD21" i="17" s="1"/>
  <c r="AO21" i="17"/>
  <c r="BC21" i="17" s="1"/>
  <c r="AN21" i="17"/>
  <c r="BB21" i="17" s="1"/>
  <c r="CT20" i="17"/>
  <c r="CS20" i="17"/>
  <c r="CR20" i="17"/>
  <c r="CQ20" i="17"/>
  <c r="CP20" i="17"/>
  <c r="CO20" i="17"/>
  <c r="CN20" i="17"/>
  <c r="CM20" i="17"/>
  <c r="CL20" i="17"/>
  <c r="CK20" i="17"/>
  <c r="CJ20" i="17"/>
  <c r="BG20" i="17"/>
  <c r="BF20" i="17"/>
  <c r="BB20" i="17"/>
  <c r="BA20" i="17"/>
  <c r="AZ20" i="17"/>
  <c r="AY20" i="17"/>
  <c r="AX20" i="17"/>
  <c r="AW20" i="17"/>
  <c r="AV20" i="17"/>
  <c r="AU20" i="17"/>
  <c r="AT20" i="17"/>
  <c r="AS20" i="17"/>
  <c r="AR20" i="17"/>
  <c r="AP20" i="17"/>
  <c r="BD20" i="17" s="1"/>
  <c r="AO20" i="17"/>
  <c r="BC20" i="17" s="1"/>
  <c r="AN20" i="17"/>
  <c r="CT19" i="17"/>
  <c r="CS19" i="17"/>
  <c r="CR19" i="17"/>
  <c r="CQ19" i="17"/>
  <c r="CP19" i="17"/>
  <c r="CO19" i="17"/>
  <c r="CN19" i="17"/>
  <c r="CM19" i="17"/>
  <c r="CL19" i="17"/>
  <c r="CK19" i="17"/>
  <c r="CJ19" i="17"/>
  <c r="BG19" i="17"/>
  <c r="BF19" i="17"/>
  <c r="BA19" i="17"/>
  <c r="AZ19" i="17"/>
  <c r="AY19" i="17"/>
  <c r="AX19" i="17"/>
  <c r="AW19" i="17"/>
  <c r="AV19" i="17"/>
  <c r="AU19" i="17"/>
  <c r="AT19" i="17"/>
  <c r="AS19" i="17"/>
  <c r="AR19" i="17"/>
  <c r="AP19" i="17"/>
  <c r="BD19" i="17" s="1"/>
  <c r="AO19" i="17"/>
  <c r="BC19" i="17" s="1"/>
  <c r="AN19" i="17"/>
  <c r="BB19" i="17" s="1"/>
  <c r="CT18" i="17"/>
  <c r="CS18" i="17"/>
  <c r="CR18" i="17"/>
  <c r="CQ18" i="17"/>
  <c r="CP18" i="17"/>
  <c r="CO18" i="17"/>
  <c r="CN18" i="17"/>
  <c r="CM18" i="17"/>
  <c r="CL18" i="17"/>
  <c r="CK18" i="17"/>
  <c r="CJ18" i="17"/>
  <c r="BG18" i="17"/>
  <c r="BF18" i="17"/>
  <c r="BA18" i="17"/>
  <c r="AZ18" i="17"/>
  <c r="AY18" i="17"/>
  <c r="AX18" i="17"/>
  <c r="AW18" i="17"/>
  <c r="AV18" i="17"/>
  <c r="AU18" i="17"/>
  <c r="AT18" i="17"/>
  <c r="AS18" i="17"/>
  <c r="AR18" i="17"/>
  <c r="AP18" i="17"/>
  <c r="BD18" i="17" s="1"/>
  <c r="AO18" i="17"/>
  <c r="BC18" i="17" s="1"/>
  <c r="AN18" i="17"/>
  <c r="BB18" i="17" s="1"/>
  <c r="CT17" i="17"/>
  <c r="CS17" i="17"/>
  <c r="CR17" i="17"/>
  <c r="CQ17" i="17"/>
  <c r="CP17" i="17"/>
  <c r="CO17" i="17"/>
  <c r="CN17" i="17"/>
  <c r="CM17" i="17"/>
  <c r="CL17" i="17"/>
  <c r="CK17" i="17"/>
  <c r="CJ17" i="17"/>
  <c r="AP17" i="17"/>
  <c r="AO17" i="17"/>
  <c r="AN17" i="17"/>
  <c r="AM17" i="17"/>
  <c r="AL17" i="17"/>
  <c r="AK17" i="17"/>
  <c r="AJ17" i="17"/>
  <c r="AI17" i="17"/>
  <c r="AH17" i="17"/>
  <c r="AG17" i="17"/>
  <c r="AF17" i="17"/>
  <c r="AT17" i="17" s="1"/>
  <c r="AE17" i="17"/>
  <c r="AD17" i="17"/>
  <c r="CV16" i="17"/>
  <c r="CU16" i="17"/>
  <c r="CT16" i="17"/>
  <c r="CS16" i="17"/>
  <c r="CR16" i="17"/>
  <c r="CQ16" i="17"/>
  <c r="CP16" i="17"/>
  <c r="CO16" i="17"/>
  <c r="CN16" i="17"/>
  <c r="CM16" i="17"/>
  <c r="CL16" i="17"/>
  <c r="CK16" i="17"/>
  <c r="CJ16" i="17"/>
  <c r="AP16" i="17"/>
  <c r="AO16" i="17"/>
  <c r="AN16" i="17"/>
  <c r="AM16" i="17"/>
  <c r="BA16" i="17" s="1"/>
  <c r="AL16" i="17"/>
  <c r="AK16" i="17"/>
  <c r="AJ16" i="17"/>
  <c r="AI16" i="17"/>
  <c r="AH16" i="17"/>
  <c r="AG16" i="17"/>
  <c r="AF16" i="17"/>
  <c r="BC16" i="17" s="1"/>
  <c r="AE16" i="17"/>
  <c r="AS16" i="17" s="1"/>
  <c r="AD16" i="17"/>
  <c r="BF16" i="17" s="1"/>
  <c r="CV15" i="17"/>
  <c r="CU15" i="17"/>
  <c r="CT15" i="17"/>
  <c r="CS15" i="17"/>
  <c r="CR15" i="17"/>
  <c r="CK15" i="17"/>
  <c r="CJ15" i="17"/>
  <c r="AV15" i="17"/>
  <c r="AP15" i="17"/>
  <c r="AO15" i="17"/>
  <c r="AN15" i="17"/>
  <c r="AM15" i="17"/>
  <c r="BA15" i="17" s="1"/>
  <c r="AL15" i="17"/>
  <c r="AK15" i="17"/>
  <c r="AY15" i="17" s="1"/>
  <c r="AJ15" i="17"/>
  <c r="AI15" i="17"/>
  <c r="AH15" i="17"/>
  <c r="AG15" i="17"/>
  <c r="AF15" i="17"/>
  <c r="AT15" i="17" s="1"/>
  <c r="AE15" i="17"/>
  <c r="Q15" i="17" s="1"/>
  <c r="AD15" i="17"/>
  <c r="AR15" i="17" s="1"/>
  <c r="P15" i="17"/>
  <c r="CV14" i="17"/>
  <c r="CU14" i="17"/>
  <c r="CT14" i="17"/>
  <c r="CS14" i="17"/>
  <c r="CR14" i="17"/>
  <c r="CK14" i="17"/>
  <c r="CJ14" i="17"/>
  <c r="AY14" i="17"/>
  <c r="AP14" i="17"/>
  <c r="AO14" i="17"/>
  <c r="AN14" i="17"/>
  <c r="AM14" i="17"/>
  <c r="BA14" i="17" s="1"/>
  <c r="AL14" i="17"/>
  <c r="AZ14" i="17" s="1"/>
  <c r="AK14" i="17"/>
  <c r="AJ14" i="17"/>
  <c r="AI14" i="17"/>
  <c r="AW14" i="17" s="1"/>
  <c r="AH14" i="17"/>
  <c r="AV14" i="17" s="1"/>
  <c r="AG14" i="17"/>
  <c r="AF14" i="17"/>
  <c r="AT14" i="17" s="1"/>
  <c r="AE14" i="17"/>
  <c r="AS14" i="17" s="1"/>
  <c r="AD14" i="17"/>
  <c r="BF14" i="17" s="1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R13" i="17" s="1"/>
  <c r="CV12" i="17"/>
  <c r="CU12" i="17"/>
  <c r="CT12" i="17"/>
  <c r="CS12" i="17"/>
  <c r="CR12" i="17"/>
  <c r="CQ12" i="17"/>
  <c r="CP12" i="17"/>
  <c r="CO12" i="17"/>
  <c r="CN12" i="17"/>
  <c r="CM12" i="17"/>
  <c r="CL12" i="17"/>
  <c r="CK12" i="17"/>
  <c r="CJ12" i="17"/>
  <c r="AP12" i="17"/>
  <c r="BD12" i="17" s="1"/>
  <c r="AO12" i="17"/>
  <c r="AN12" i="17"/>
  <c r="AM12" i="17"/>
  <c r="AL12" i="17"/>
  <c r="AK12" i="17"/>
  <c r="AJ12" i="17"/>
  <c r="AI12" i="17"/>
  <c r="AH12" i="17"/>
  <c r="AG12" i="17"/>
  <c r="AF12" i="17"/>
  <c r="AT12" i="17" s="1"/>
  <c r="AE12" i="17"/>
  <c r="AD12" i="17"/>
  <c r="BF12" i="17" s="1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AX11" i="17"/>
  <c r="AP11" i="17"/>
  <c r="AO11" i="17"/>
  <c r="AN11" i="17"/>
  <c r="AM11" i="17"/>
  <c r="AL11" i="17"/>
  <c r="AZ11" i="17" s="1"/>
  <c r="AK11" i="17"/>
  <c r="AJ11" i="17"/>
  <c r="AI11" i="17"/>
  <c r="AH11" i="17"/>
  <c r="AV11" i="17" s="1"/>
  <c r="AG11" i="17"/>
  <c r="AF11" i="17"/>
  <c r="BB11" i="17" s="1"/>
  <c r="AE11" i="17"/>
  <c r="Q11" i="17" s="1"/>
  <c r="AD11" i="17"/>
  <c r="P11" i="17" s="1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AP10" i="17"/>
  <c r="AO10" i="17"/>
  <c r="AN10" i="17"/>
  <c r="AM10" i="17"/>
  <c r="AL10" i="17"/>
  <c r="AK10" i="17"/>
  <c r="AJ10" i="17"/>
  <c r="AI10" i="17"/>
  <c r="AH10" i="17"/>
  <c r="AG10" i="17"/>
  <c r="AF10" i="17"/>
  <c r="AV10" i="17" s="1"/>
  <c r="AE10" i="17"/>
  <c r="BG10" i="17" s="1"/>
  <c r="AD10" i="17"/>
  <c r="AR10" i="17" s="1"/>
  <c r="Q10" i="17"/>
  <c r="CV9" i="17"/>
  <c r="CU9" i="17"/>
  <c r="CT9" i="17"/>
  <c r="CS9" i="17"/>
  <c r="CR9" i="17"/>
  <c r="CQ9" i="17"/>
  <c r="CP9" i="17"/>
  <c r="CO9" i="17"/>
  <c r="CN9" i="17"/>
  <c r="CM9" i="17"/>
  <c r="CL9" i="17"/>
  <c r="CK9" i="17"/>
  <c r="CJ9" i="17"/>
  <c r="BA9" i="17"/>
  <c r="AU9" i="17"/>
  <c r="AT9" i="17"/>
  <c r="AP9" i="17"/>
  <c r="AO9" i="17"/>
  <c r="AN9" i="17"/>
  <c r="AM9" i="17"/>
  <c r="AL9" i="17"/>
  <c r="AZ9" i="17" s="1"/>
  <c r="AK9" i="17"/>
  <c r="AY9" i="17" s="1"/>
  <c r="AJ9" i="17"/>
  <c r="AX9" i="17" s="1"/>
  <c r="AI9" i="17"/>
  <c r="AH9" i="17"/>
  <c r="AG9" i="17"/>
  <c r="AF9" i="17"/>
  <c r="AE9" i="17"/>
  <c r="BG9" i="17" s="1"/>
  <c r="AD9" i="17"/>
  <c r="Q9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AP8" i="17"/>
  <c r="AO8" i="17"/>
  <c r="AN8" i="17"/>
  <c r="AM8" i="17"/>
  <c r="AL8" i="17"/>
  <c r="AK8" i="17"/>
  <c r="AJ8" i="17"/>
  <c r="AI8" i="17"/>
  <c r="AH8" i="17"/>
  <c r="AG8" i="17"/>
  <c r="AF8" i="17"/>
  <c r="AZ8" i="17" s="1"/>
  <c r="AE8" i="17"/>
  <c r="BG8" i="17" s="1"/>
  <c r="AD8" i="17"/>
  <c r="BF8" i="17" s="1"/>
  <c r="CV7" i="17"/>
  <c r="CU7" i="17"/>
  <c r="CT7" i="17"/>
  <c r="CS7" i="17"/>
  <c r="CR7" i="17"/>
  <c r="CQ7" i="17"/>
  <c r="CP7" i="17"/>
  <c r="CO7" i="17"/>
  <c r="CN7" i="17"/>
  <c r="CM7" i="17"/>
  <c r="CL7" i="17"/>
  <c r="CK7" i="17"/>
  <c r="CJ7" i="17"/>
  <c r="AP7" i="17"/>
  <c r="AO7" i="17"/>
  <c r="AN7" i="17"/>
  <c r="AM7" i="17"/>
  <c r="AL7" i="17"/>
  <c r="AK7" i="17"/>
  <c r="AJ7" i="17"/>
  <c r="AI7" i="17"/>
  <c r="AH7" i="17"/>
  <c r="AV7" i="17" s="1"/>
  <c r="AG7" i="17"/>
  <c r="AF7" i="17"/>
  <c r="AT7" i="17" s="1"/>
  <c r="AE7" i="17"/>
  <c r="Q7" i="17" s="1"/>
  <c r="AD7" i="17"/>
  <c r="CV6" i="17"/>
  <c r="CJ6" i="17"/>
  <c r="CH6" i="17"/>
  <c r="CF6" i="17"/>
  <c r="CE6" i="17"/>
  <c r="CD6" i="17"/>
  <c r="CC6" i="17"/>
  <c r="CB6" i="17"/>
  <c r="CA6" i="17"/>
  <c r="BZ6" i="17"/>
  <c r="BY6" i="17"/>
  <c r="BX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Q6" i="17" s="1"/>
  <c r="AD6" i="17"/>
  <c r="BF6" i="17" s="1"/>
  <c r="DJ5" i="17"/>
  <c r="CV5" i="17"/>
  <c r="CJ5" i="17"/>
  <c r="CG5" i="17"/>
  <c r="CE5" i="17"/>
  <c r="CR5" i="17" s="1"/>
  <c r="CD5" i="17"/>
  <c r="CQ5" i="17" s="1"/>
  <c r="CC5" i="17"/>
  <c r="CB5" i="17"/>
  <c r="CA5" i="17"/>
  <c r="BZ5" i="17"/>
  <c r="BY5" i="17"/>
  <c r="BX5" i="17"/>
  <c r="AP5" i="17"/>
  <c r="AO5" i="17"/>
  <c r="AN5" i="17"/>
  <c r="AM5" i="17"/>
  <c r="BA5" i="17" s="1"/>
  <c r="AL5" i="17"/>
  <c r="AK5" i="17"/>
  <c r="AJ5" i="17"/>
  <c r="AI5" i="17"/>
  <c r="AH5" i="17"/>
  <c r="AG5" i="17"/>
  <c r="AF5" i="17"/>
  <c r="AE5" i="17"/>
  <c r="BG5" i="17" s="1"/>
  <c r="AD5" i="17"/>
  <c r="AR5" i="17" s="1"/>
  <c r="CV4" i="17"/>
  <c r="CJ4" i="17"/>
  <c r="CH4" i="17"/>
  <c r="CG4" i="17"/>
  <c r="CE4" i="17"/>
  <c r="CD4" i="17"/>
  <c r="CC4" i="17"/>
  <c r="CB4" i="17"/>
  <c r="CA4" i="17"/>
  <c r="BZ4" i="17"/>
  <c r="BY4" i="17"/>
  <c r="BX4" i="17"/>
  <c r="CK4" i="17" s="1"/>
  <c r="AP4" i="17"/>
  <c r="AO4" i="17"/>
  <c r="AN4" i="17"/>
  <c r="AM4" i="17"/>
  <c r="AL4" i="17"/>
  <c r="AK4" i="17"/>
  <c r="AJ4" i="17"/>
  <c r="AI4" i="17"/>
  <c r="AH4" i="17"/>
  <c r="AG4" i="17"/>
  <c r="AF4" i="17"/>
  <c r="AT4" i="17" s="1"/>
  <c r="AE4" i="17"/>
  <c r="BG4" i="17" s="1"/>
  <c r="AD4" i="17"/>
  <c r="BF4" i="17" s="1"/>
  <c r="DJ3" i="17"/>
  <c r="CV3" i="17"/>
  <c r="CJ3" i="17"/>
  <c r="CH3" i="17"/>
  <c r="CG3" i="17"/>
  <c r="CF3" i="17"/>
  <c r="CE3" i="17"/>
  <c r="CD3" i="17"/>
  <c r="CC3" i="17"/>
  <c r="CB3" i="17"/>
  <c r="CA3" i="17"/>
  <c r="BZ3" i="17"/>
  <c r="BY3" i="17"/>
  <c r="BX3" i="17"/>
  <c r="CN3" i="17" s="1"/>
  <c r="AP3" i="17"/>
  <c r="AO3" i="17"/>
  <c r="AN3" i="17"/>
  <c r="AM3" i="17"/>
  <c r="AL3" i="17"/>
  <c r="AK3" i="17"/>
  <c r="AJ3" i="17"/>
  <c r="AI3" i="17"/>
  <c r="AH3" i="17"/>
  <c r="AG3" i="17"/>
  <c r="AF3" i="17"/>
  <c r="AV3" i="17" s="1"/>
  <c r="AE3" i="17"/>
  <c r="BG3" i="17" s="1"/>
  <c r="AD3" i="17"/>
  <c r="P3" i="17" s="1"/>
  <c r="Q3" i="17"/>
  <c r="DJ2" i="17"/>
  <c r="DI2" i="17"/>
  <c r="DH2" i="17"/>
  <c r="DG2" i="17"/>
  <c r="CU2" i="17"/>
  <c r="CT2" i="17"/>
  <c r="CS2" i="17"/>
  <c r="CH2" i="17"/>
  <c r="CG2" i="17"/>
  <c r="CF2" i="17"/>
  <c r="BR2" i="17"/>
  <c r="BQ2" i="17"/>
  <c r="BP2" i="17"/>
  <c r="BD2" i="17"/>
  <c r="BC2" i="17"/>
  <c r="BB2" i="17"/>
  <c r="AF2" i="17" a="1"/>
  <c r="AF2" i="17" s="1"/>
  <c r="AJ2" i="17" s="1"/>
  <c r="AE2" i="17"/>
  <c r="AS2" i="17" s="1"/>
  <c r="BG2" i="17" s="1"/>
  <c r="AD2" i="17"/>
  <c r="CJ2" i="17" s="1"/>
  <c r="AB2" i="17"/>
  <c r="AA2" i="17"/>
  <c r="Z2" i="17"/>
  <c r="CE3" i="16"/>
  <c r="CE4" i="16"/>
  <c r="CE5" i="16"/>
  <c r="CE6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P41" i="16"/>
  <c r="CH5" i="16" s="1"/>
  <c r="AO41" i="16"/>
  <c r="CG5" i="16" s="1"/>
  <c r="AN41" i="16"/>
  <c r="CF5" i="16" s="1"/>
  <c r="AM41" i="16"/>
  <c r="AL41" i="16"/>
  <c r="AK41" i="16"/>
  <c r="AJ41" i="16"/>
  <c r="AI41" i="16"/>
  <c r="AH41" i="16"/>
  <c r="AG41" i="16"/>
  <c r="AF41" i="16"/>
  <c r="AE41" i="16"/>
  <c r="AD41" i="16"/>
  <c r="AP40" i="16"/>
  <c r="AO40" i="16"/>
  <c r="AN40" i="16"/>
  <c r="CF4" i="16" s="1"/>
  <c r="AM40" i="16"/>
  <c r="AL40" i="16"/>
  <c r="AK40" i="16"/>
  <c r="AJ40" i="16"/>
  <c r="AI40" i="16"/>
  <c r="AH40" i="16"/>
  <c r="AG40" i="16"/>
  <c r="AF40" i="16"/>
  <c r="AE40" i="16"/>
  <c r="AD40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X33" i="16"/>
  <c r="W33" i="16"/>
  <c r="V33" i="16"/>
  <c r="U33" i="16"/>
  <c r="T33" i="16"/>
  <c r="S33" i="16"/>
  <c r="R33" i="16"/>
  <c r="P33" i="16"/>
  <c r="BB22" i="16"/>
  <c r="BA22" i="16"/>
  <c r="AP22" i="16"/>
  <c r="AO22" i="16"/>
  <c r="AN22" i="16"/>
  <c r="AM22" i="16"/>
  <c r="AL22" i="16"/>
  <c r="AZ22" i="16" s="1"/>
  <c r="AK22" i="16"/>
  <c r="AJ22" i="16"/>
  <c r="AI22" i="16"/>
  <c r="AH22" i="16"/>
  <c r="AG22" i="16"/>
  <c r="AF22" i="16"/>
  <c r="AT22" i="16" s="1"/>
  <c r="AE22" i="16"/>
  <c r="AD22" i="16"/>
  <c r="AR22" i="16" s="1"/>
  <c r="CT21" i="16"/>
  <c r="CS21" i="16"/>
  <c r="CR21" i="16"/>
  <c r="CQ21" i="16"/>
  <c r="CP21" i="16"/>
  <c r="CO21" i="16"/>
  <c r="CN21" i="16"/>
  <c r="CM21" i="16"/>
  <c r="CL21" i="16"/>
  <c r="CK21" i="16"/>
  <c r="CJ21" i="16"/>
  <c r="BG21" i="16"/>
  <c r="BF21" i="16"/>
  <c r="BC21" i="16"/>
  <c r="BA21" i="16"/>
  <c r="AZ21" i="16"/>
  <c r="AY21" i="16"/>
  <c r="AX21" i="16"/>
  <c r="AW21" i="16"/>
  <c r="AV21" i="16"/>
  <c r="AU21" i="16"/>
  <c r="AT21" i="16"/>
  <c r="AS21" i="16"/>
  <c r="AR21" i="16"/>
  <c r="AP21" i="16"/>
  <c r="BD21" i="16" s="1"/>
  <c r="AO21" i="16"/>
  <c r="AN21" i="16"/>
  <c r="BB21" i="16" s="1"/>
  <c r="CT20" i="16"/>
  <c r="CS20" i="16"/>
  <c r="CR20" i="16"/>
  <c r="CQ20" i="16"/>
  <c r="CP20" i="16"/>
  <c r="CO20" i="16"/>
  <c r="CN20" i="16"/>
  <c r="CM20" i="16"/>
  <c r="CL20" i="16"/>
  <c r="CK20" i="16"/>
  <c r="CJ20" i="16"/>
  <c r="BG20" i="16"/>
  <c r="BF20" i="16"/>
  <c r="BC20" i="16"/>
  <c r="BA20" i="16"/>
  <c r="AZ20" i="16"/>
  <c r="AY20" i="16"/>
  <c r="AX20" i="16"/>
  <c r="AW20" i="16"/>
  <c r="AV20" i="16"/>
  <c r="AU20" i="16"/>
  <c r="AT20" i="16"/>
  <c r="AS20" i="16"/>
  <c r="AR20" i="16"/>
  <c r="AP20" i="16"/>
  <c r="BD20" i="16" s="1"/>
  <c r="AO20" i="16"/>
  <c r="AN20" i="16"/>
  <c r="BB20" i="16" s="1"/>
  <c r="CT19" i="16"/>
  <c r="CS19" i="16"/>
  <c r="CR19" i="16"/>
  <c r="CQ19" i="16"/>
  <c r="CP19" i="16"/>
  <c r="CO19" i="16"/>
  <c r="CN19" i="16"/>
  <c r="CM19" i="16"/>
  <c r="CL19" i="16"/>
  <c r="CK19" i="16"/>
  <c r="CJ19" i="16"/>
  <c r="BG19" i="16"/>
  <c r="BF19" i="16"/>
  <c r="BA19" i="16"/>
  <c r="AZ19" i="16"/>
  <c r="AY19" i="16"/>
  <c r="AX19" i="16"/>
  <c r="AW19" i="16"/>
  <c r="AV19" i="16"/>
  <c r="AU19" i="16"/>
  <c r="AT19" i="16"/>
  <c r="AS19" i="16"/>
  <c r="AR19" i="16"/>
  <c r="AP19" i="16"/>
  <c r="BD19" i="16" s="1"/>
  <c r="AO19" i="16"/>
  <c r="BC19" i="16" s="1"/>
  <c r="AN19" i="16"/>
  <c r="BB19" i="16" s="1"/>
  <c r="CT18" i="16"/>
  <c r="CS18" i="16"/>
  <c r="CR18" i="16"/>
  <c r="CQ18" i="16"/>
  <c r="CP18" i="16"/>
  <c r="CO18" i="16"/>
  <c r="CN18" i="16"/>
  <c r="CM18" i="16"/>
  <c r="CL18" i="16"/>
  <c r="CK18" i="16"/>
  <c r="CJ18" i="16"/>
  <c r="BG18" i="16"/>
  <c r="BF18" i="16"/>
  <c r="BA18" i="16"/>
  <c r="AZ18" i="16"/>
  <c r="AY18" i="16"/>
  <c r="AX18" i="16"/>
  <c r="AW18" i="16"/>
  <c r="AV18" i="16"/>
  <c r="AU18" i="16"/>
  <c r="AT18" i="16"/>
  <c r="AS18" i="16"/>
  <c r="AR18" i="16"/>
  <c r="AP18" i="16"/>
  <c r="BD18" i="16" s="1"/>
  <c r="AO18" i="16"/>
  <c r="BC18" i="16" s="1"/>
  <c r="AN18" i="16"/>
  <c r="BB18" i="16" s="1"/>
  <c r="CT17" i="16"/>
  <c r="CS17" i="16"/>
  <c r="CR17" i="16"/>
  <c r="CQ17" i="16"/>
  <c r="CP17" i="16"/>
  <c r="CO17" i="16"/>
  <c r="CN17" i="16"/>
  <c r="CM17" i="16"/>
  <c r="CL17" i="16"/>
  <c r="CK17" i="16"/>
  <c r="CJ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Q17" i="16" s="1"/>
  <c r="AD17" i="16"/>
  <c r="BF17" i="16" s="1"/>
  <c r="CV16" i="16"/>
  <c r="CU16" i="16"/>
  <c r="CT16" i="16"/>
  <c r="CS16" i="16"/>
  <c r="CR16" i="16"/>
  <c r="CQ16" i="16"/>
  <c r="CP16" i="16"/>
  <c r="CO16" i="16"/>
  <c r="CN16" i="16"/>
  <c r="CM16" i="16"/>
  <c r="CL16" i="16"/>
  <c r="CK16" i="16"/>
  <c r="CJ16" i="16"/>
  <c r="AP16" i="16"/>
  <c r="AO16" i="16"/>
  <c r="AN16" i="16"/>
  <c r="AM16" i="16"/>
  <c r="AL16" i="16"/>
  <c r="AK16" i="16"/>
  <c r="AJ16" i="16"/>
  <c r="AI16" i="16"/>
  <c r="AH16" i="16"/>
  <c r="AG16" i="16"/>
  <c r="AU16" i="16" s="1"/>
  <c r="AF16" i="16"/>
  <c r="AE16" i="16"/>
  <c r="Q16" i="16" s="1"/>
  <c r="AD16" i="16"/>
  <c r="AR16" i="16" s="1"/>
  <c r="CV15" i="16"/>
  <c r="CU15" i="16"/>
  <c r="CT15" i="16"/>
  <c r="CS15" i="16"/>
  <c r="CR15" i="16"/>
  <c r="CK15" i="16"/>
  <c r="CJ15" i="16"/>
  <c r="BB15" i="16"/>
  <c r="AU15" i="16"/>
  <c r="AT15" i="16"/>
  <c r="AS15" i="16"/>
  <c r="AP15" i="16"/>
  <c r="AO15" i="16"/>
  <c r="AN15" i="16"/>
  <c r="AM15" i="16"/>
  <c r="BA15" i="16" s="1"/>
  <c r="AL15" i="16"/>
  <c r="AZ15" i="16" s="1"/>
  <c r="AK15" i="16"/>
  <c r="AY15" i="16" s="1"/>
  <c r="AJ15" i="16"/>
  <c r="AX15" i="16" s="1"/>
  <c r="AI15" i="16"/>
  <c r="AH15" i="16"/>
  <c r="AV15" i="16" s="1"/>
  <c r="AG15" i="16"/>
  <c r="AF15" i="16"/>
  <c r="AE15" i="16"/>
  <c r="Q15" i="16" s="1"/>
  <c r="AD15" i="16"/>
  <c r="AR15" i="16" s="1"/>
  <c r="CV14" i="16"/>
  <c r="CU14" i="16"/>
  <c r="CT14" i="16"/>
  <c r="CS14" i="16"/>
  <c r="CR14" i="16"/>
  <c r="CK14" i="16"/>
  <c r="CJ14" i="16"/>
  <c r="AP14" i="16"/>
  <c r="AO14" i="16"/>
  <c r="AN14" i="16"/>
  <c r="AM14" i="16"/>
  <c r="AL14" i="16"/>
  <c r="AK14" i="16"/>
  <c r="AJ14" i="16"/>
  <c r="AI14" i="16"/>
  <c r="AH14" i="16"/>
  <c r="AG14" i="16"/>
  <c r="AF14" i="16"/>
  <c r="BC14" i="16" s="1"/>
  <c r="AE14" i="16"/>
  <c r="AD14" i="16"/>
  <c r="CV13" i="16"/>
  <c r="CU13" i="16"/>
  <c r="CT13" i="16"/>
  <c r="CS13" i="16"/>
  <c r="CR13" i="16"/>
  <c r="CQ13" i="16"/>
  <c r="CP13" i="16"/>
  <c r="CO13" i="16"/>
  <c r="CN13" i="16"/>
  <c r="CM13" i="16"/>
  <c r="CL13" i="16"/>
  <c r="CK13" i="16"/>
  <c r="CJ13" i="16"/>
  <c r="AR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BG13" i="16" s="1"/>
  <c r="AD13" i="16"/>
  <c r="BF13" i="16" s="1"/>
  <c r="CV12" i="16"/>
  <c r="CU12" i="16"/>
  <c r="CT12" i="16"/>
  <c r="CS12" i="16"/>
  <c r="CR12" i="16"/>
  <c r="CQ12" i="16"/>
  <c r="CP12" i="16"/>
  <c r="CO12" i="16"/>
  <c r="CN12" i="16"/>
  <c r="CM12" i="16"/>
  <c r="CL12" i="16"/>
  <c r="CK12" i="16"/>
  <c r="CJ12" i="16"/>
  <c r="AS12" i="16"/>
  <c r="AP12" i="16"/>
  <c r="AO12" i="16"/>
  <c r="AN12" i="16"/>
  <c r="AM12" i="16"/>
  <c r="AL12" i="16"/>
  <c r="AK12" i="16"/>
  <c r="AJ12" i="16"/>
  <c r="AI12" i="16"/>
  <c r="AH12" i="16"/>
  <c r="AG12" i="16"/>
  <c r="AF12" i="16"/>
  <c r="AT12" i="16" s="1"/>
  <c r="AE12" i="16"/>
  <c r="BG12" i="16" s="1"/>
  <c r="AD12" i="16"/>
  <c r="BF12" i="16" s="1"/>
  <c r="CV11" i="16"/>
  <c r="CU11" i="16"/>
  <c r="CT11" i="16"/>
  <c r="CS11" i="16"/>
  <c r="CR11" i="16"/>
  <c r="CQ11" i="16"/>
  <c r="CP11" i="16"/>
  <c r="CO11" i="16"/>
  <c r="CN11" i="16"/>
  <c r="CM11" i="16"/>
  <c r="CL11" i="16"/>
  <c r="CK11" i="16"/>
  <c r="CJ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Q11" i="16" s="1"/>
  <c r="AD11" i="16"/>
  <c r="BF11" i="16" s="1"/>
  <c r="P11" i="16"/>
  <c r="CV10" i="16"/>
  <c r="CU10" i="16"/>
  <c r="CT10" i="16"/>
  <c r="CS10" i="16"/>
  <c r="CR10" i="16"/>
  <c r="CQ10" i="16"/>
  <c r="CP10" i="16"/>
  <c r="CO10" i="16"/>
  <c r="CN10" i="16"/>
  <c r="CM10" i="16"/>
  <c r="CL10" i="16"/>
  <c r="CK10" i="16"/>
  <c r="CJ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Q10" i="16" s="1"/>
  <c r="AD10" i="16"/>
  <c r="P10" i="16" s="1"/>
  <c r="CV9" i="16"/>
  <c r="CU9" i="16"/>
  <c r="CT9" i="16"/>
  <c r="CS9" i="16"/>
  <c r="CR9" i="16"/>
  <c r="CQ9" i="16"/>
  <c r="CP9" i="16"/>
  <c r="CO9" i="16"/>
  <c r="CN9" i="16"/>
  <c r="CM9" i="16"/>
  <c r="CL9" i="16"/>
  <c r="CK9" i="16"/>
  <c r="CJ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S9" i="16" s="1"/>
  <c r="AD9" i="16"/>
  <c r="BF9" i="16" s="1"/>
  <c r="P9" i="16"/>
  <c r="CV8" i="16"/>
  <c r="CU8" i="16"/>
  <c r="CT8" i="16"/>
  <c r="CS8" i="16"/>
  <c r="CR8" i="16"/>
  <c r="CQ8" i="16"/>
  <c r="CP8" i="16"/>
  <c r="CO8" i="16"/>
  <c r="CN8" i="16"/>
  <c r="CM8" i="16"/>
  <c r="CL8" i="16"/>
  <c r="CK8" i="16"/>
  <c r="CJ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P8" i="16" s="1"/>
  <c r="CV7" i="16"/>
  <c r="CU7" i="16"/>
  <c r="CT7" i="16"/>
  <c r="CS7" i="16"/>
  <c r="CR7" i="16"/>
  <c r="CQ7" i="16"/>
  <c r="CP7" i="16"/>
  <c r="CO7" i="16"/>
  <c r="CN7" i="16"/>
  <c r="CM7" i="16"/>
  <c r="CL7" i="16"/>
  <c r="CK7" i="16"/>
  <c r="CJ7" i="16"/>
  <c r="AV7" i="16"/>
  <c r="AP7" i="16"/>
  <c r="AO7" i="16"/>
  <c r="AN7" i="16"/>
  <c r="AM7" i="16"/>
  <c r="BA7" i="16" s="1"/>
  <c r="AL7" i="16"/>
  <c r="AK7" i="16"/>
  <c r="AJ7" i="16"/>
  <c r="AX7" i="16" s="1"/>
  <c r="AI7" i="16"/>
  <c r="AW7" i="16" s="1"/>
  <c r="AH7" i="16"/>
  <c r="AG7" i="16"/>
  <c r="AF7" i="16"/>
  <c r="AE7" i="16"/>
  <c r="BG7" i="16" s="1"/>
  <c r="AD7" i="16"/>
  <c r="AR7" i="16" s="1"/>
  <c r="P7" i="16"/>
  <c r="CV6" i="16"/>
  <c r="CR6" i="16"/>
  <c r="CJ6" i="16"/>
  <c r="CH6" i="16"/>
  <c r="CG6" i="16"/>
  <c r="CF6" i="16"/>
  <c r="CS6" i="16" s="1"/>
  <c r="CD6" i="16"/>
  <c r="CC6" i="16"/>
  <c r="CB6" i="16"/>
  <c r="CA6" i="16"/>
  <c r="BZ6" i="16"/>
  <c r="BY6" i="16"/>
  <c r="BX6" i="16"/>
  <c r="CK6" i="16" s="1"/>
  <c r="BF6" i="16"/>
  <c r="AP6" i="16"/>
  <c r="AO6" i="16"/>
  <c r="AN6" i="16"/>
  <c r="AM6" i="16"/>
  <c r="AL6" i="16"/>
  <c r="AK6" i="16"/>
  <c r="AJ6" i="16"/>
  <c r="AI6" i="16"/>
  <c r="AH6" i="16"/>
  <c r="AG6" i="16"/>
  <c r="AF6" i="16"/>
  <c r="AX6" i="16" s="1"/>
  <c r="AE6" i="16"/>
  <c r="Q6" i="16" s="1"/>
  <c r="AD6" i="16"/>
  <c r="CV5" i="16"/>
  <c r="CJ5" i="16"/>
  <c r="CD5" i="16"/>
  <c r="CQ5" i="16" s="1"/>
  <c r="CC5" i="16"/>
  <c r="CP5" i="16" s="1"/>
  <c r="CB5" i="16"/>
  <c r="CO5" i="16" s="1"/>
  <c r="CA5" i="16"/>
  <c r="BZ5" i="16"/>
  <c r="BY5" i="16"/>
  <c r="BX5" i="16"/>
  <c r="CK5" i="16" s="1"/>
  <c r="BF5" i="16"/>
  <c r="AP5" i="16"/>
  <c r="AO5" i="16"/>
  <c r="AN5" i="16"/>
  <c r="AM5" i="16"/>
  <c r="AL5" i="16"/>
  <c r="AK5" i="16"/>
  <c r="AJ5" i="16"/>
  <c r="AI5" i="16"/>
  <c r="AH5" i="16"/>
  <c r="AG5" i="16"/>
  <c r="AF5" i="16"/>
  <c r="AX5" i="16" s="1"/>
  <c r="AE5" i="16"/>
  <c r="AD5" i="16"/>
  <c r="AR5" i="16" s="1"/>
  <c r="P5" i="16"/>
  <c r="CV4" i="16"/>
  <c r="CJ4" i="16"/>
  <c r="CH4" i="16"/>
  <c r="CG4" i="16"/>
  <c r="CD4" i="16"/>
  <c r="CC4" i="16"/>
  <c r="CB4" i="16"/>
  <c r="CA4" i="16"/>
  <c r="BZ4" i="16"/>
  <c r="BY4" i="16"/>
  <c r="BX4" i="16"/>
  <c r="AP4" i="16"/>
  <c r="AO4" i="16"/>
  <c r="AN4" i="16"/>
  <c r="AM4" i="16"/>
  <c r="AL4" i="16"/>
  <c r="AZ4" i="16" s="1"/>
  <c r="AK4" i="16"/>
  <c r="AY4" i="16" s="1"/>
  <c r="AJ4" i="16"/>
  <c r="AI4" i="16"/>
  <c r="AH4" i="16"/>
  <c r="AV4" i="16" s="1"/>
  <c r="AG4" i="16"/>
  <c r="AF4" i="16"/>
  <c r="AE4" i="16"/>
  <c r="BG4" i="16" s="1"/>
  <c r="AD4" i="16"/>
  <c r="BF4" i="16" s="1"/>
  <c r="Q4" i="16"/>
  <c r="DJ3" i="16"/>
  <c r="DJ5" i="16" s="1"/>
  <c r="CV3" i="16"/>
  <c r="CJ3" i="16"/>
  <c r="CH3" i="16"/>
  <c r="CG3" i="16"/>
  <c r="CF3" i="16"/>
  <c r="CD3" i="16"/>
  <c r="CC3" i="16"/>
  <c r="CB3" i="16"/>
  <c r="CA3" i="16"/>
  <c r="BZ3" i="16"/>
  <c r="BY3" i="16"/>
  <c r="BX3" i="16"/>
  <c r="AP3" i="16"/>
  <c r="AO3" i="16"/>
  <c r="AN3" i="16"/>
  <c r="AM3" i="16"/>
  <c r="AL3" i="16"/>
  <c r="AK3" i="16"/>
  <c r="AJ3" i="16"/>
  <c r="AI3" i="16"/>
  <c r="AH3" i="16"/>
  <c r="AG3" i="16"/>
  <c r="AF3" i="16"/>
  <c r="AT3" i="16" s="1"/>
  <c r="AE3" i="16"/>
  <c r="AS3" i="16" s="1"/>
  <c r="AD3" i="16"/>
  <c r="BF3" i="16" s="1"/>
  <c r="DJ2" i="16"/>
  <c r="DI2" i="16"/>
  <c r="DH2" i="16"/>
  <c r="DG2" i="16"/>
  <c r="CU2" i="16"/>
  <c r="CT2" i="16"/>
  <c r="CS2" i="16"/>
  <c r="CH2" i="16"/>
  <c r="CG2" i="16"/>
  <c r="CF2" i="16"/>
  <c r="BR2" i="16"/>
  <c r="BQ2" i="16"/>
  <c r="BP2" i="16"/>
  <c r="BD2" i="16"/>
  <c r="BC2" i="16"/>
  <c r="BB2" i="16"/>
  <c r="AF2" i="16" a="1"/>
  <c r="AF2" i="16" s="1"/>
  <c r="AL2" i="16" s="1"/>
  <c r="AE2" i="16"/>
  <c r="Q2" i="16" s="1"/>
  <c r="AD2" i="16"/>
  <c r="CJ2" i="16" s="1"/>
  <c r="AB2" i="16"/>
  <c r="AA2" i="16"/>
  <c r="Z2" i="16"/>
  <c r="AP42" i="15"/>
  <c r="CH6" i="15" s="1"/>
  <c r="AO42" i="15"/>
  <c r="CG6" i="15" s="1"/>
  <c r="AN42" i="15"/>
  <c r="AM42" i="15"/>
  <c r="AL42" i="15"/>
  <c r="AK42" i="15"/>
  <c r="AJ42" i="15"/>
  <c r="AI42" i="15"/>
  <c r="AH42" i="15"/>
  <c r="AG42" i="15"/>
  <c r="AF42" i="15"/>
  <c r="AE42" i="15"/>
  <c r="AD42" i="15"/>
  <c r="AP41" i="15"/>
  <c r="AO41" i="15"/>
  <c r="CG5" i="15" s="1"/>
  <c r="AN41" i="15"/>
  <c r="CF5" i="15" s="1"/>
  <c r="AM41" i="15"/>
  <c r="AL41" i="15"/>
  <c r="AK41" i="15"/>
  <c r="AJ41" i="15"/>
  <c r="AI41" i="15"/>
  <c r="AH41" i="15"/>
  <c r="AG41" i="15"/>
  <c r="AF41" i="15"/>
  <c r="AE41" i="15"/>
  <c r="AD41" i="15"/>
  <c r="AP40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P39" i="15"/>
  <c r="CH3" i="15" s="1"/>
  <c r="AO39" i="15"/>
  <c r="CG3" i="15" s="1"/>
  <c r="AN39" i="15"/>
  <c r="CF3" i="15" s="1"/>
  <c r="AM39" i="15"/>
  <c r="AL39" i="15"/>
  <c r="AK39" i="15"/>
  <c r="AJ39" i="15"/>
  <c r="AI39" i="15"/>
  <c r="AH39" i="15"/>
  <c r="AG39" i="15"/>
  <c r="AF39" i="15"/>
  <c r="AE39" i="15"/>
  <c r="AD39" i="15"/>
  <c r="X33" i="15"/>
  <c r="W33" i="15"/>
  <c r="V33" i="15"/>
  <c r="U33" i="15"/>
  <c r="T33" i="15"/>
  <c r="S33" i="15"/>
  <c r="R33" i="15"/>
  <c r="P33" i="15"/>
  <c r="AZ22" i="15"/>
  <c r="AY22" i="15"/>
  <c r="AT22" i="15"/>
  <c r="AP22" i="15"/>
  <c r="AO22" i="15"/>
  <c r="BC22" i="15" s="1"/>
  <c r="AN22" i="15"/>
  <c r="BB22" i="15" s="1"/>
  <c r="AM22" i="15"/>
  <c r="BA22" i="15" s="1"/>
  <c r="AL22" i="15"/>
  <c r="AK22" i="15"/>
  <c r="AJ22" i="15"/>
  <c r="AI22" i="15"/>
  <c r="AH22" i="15"/>
  <c r="AG22" i="15"/>
  <c r="AU22" i="15" s="1"/>
  <c r="AF22" i="15"/>
  <c r="AE22" i="15"/>
  <c r="Q22" i="15" s="1"/>
  <c r="AD22" i="15"/>
  <c r="CT21" i="15"/>
  <c r="CS21" i="15"/>
  <c r="CR21" i="15"/>
  <c r="CQ21" i="15"/>
  <c r="CP21" i="15"/>
  <c r="CO21" i="15"/>
  <c r="CN21" i="15"/>
  <c r="CM21" i="15"/>
  <c r="CL21" i="15"/>
  <c r="CK21" i="15"/>
  <c r="CJ21" i="15"/>
  <c r="BG21" i="15"/>
  <c r="BF21" i="15"/>
  <c r="BA21" i="15"/>
  <c r="AZ21" i="15"/>
  <c r="AY21" i="15"/>
  <c r="AX21" i="15"/>
  <c r="AW21" i="15"/>
  <c r="AV21" i="15"/>
  <c r="AU21" i="15"/>
  <c r="AT21" i="15"/>
  <c r="AS21" i="15"/>
  <c r="AR21" i="15"/>
  <c r="AP21" i="15"/>
  <c r="BD21" i="15" s="1"/>
  <c r="AO21" i="15"/>
  <c r="BC21" i="15" s="1"/>
  <c r="AN21" i="15"/>
  <c r="BB21" i="15" s="1"/>
  <c r="CT20" i="15"/>
  <c r="CS20" i="15"/>
  <c r="CR20" i="15"/>
  <c r="CQ20" i="15"/>
  <c r="CP20" i="15"/>
  <c r="CO20" i="15"/>
  <c r="CN20" i="15"/>
  <c r="CM20" i="15"/>
  <c r="CL20" i="15"/>
  <c r="CK20" i="15"/>
  <c r="CJ20" i="15"/>
  <c r="BG20" i="15"/>
  <c r="BF20" i="15"/>
  <c r="BA20" i="15"/>
  <c r="AZ20" i="15"/>
  <c r="AY20" i="15"/>
  <c r="AX20" i="15"/>
  <c r="AW20" i="15"/>
  <c r="AV20" i="15"/>
  <c r="AU20" i="15"/>
  <c r="AT20" i="15"/>
  <c r="AS20" i="15"/>
  <c r="AR20" i="15"/>
  <c r="AP20" i="15"/>
  <c r="BD20" i="15" s="1"/>
  <c r="AO20" i="15"/>
  <c r="BC20" i="15" s="1"/>
  <c r="AN20" i="15"/>
  <c r="BB20" i="15" s="1"/>
  <c r="CT19" i="15"/>
  <c r="CS19" i="15"/>
  <c r="CR19" i="15"/>
  <c r="CQ19" i="15"/>
  <c r="CP19" i="15"/>
  <c r="CO19" i="15"/>
  <c r="CN19" i="15"/>
  <c r="CM19" i="15"/>
  <c r="CL19" i="15"/>
  <c r="CK19" i="15"/>
  <c r="CJ19" i="15"/>
  <c r="BG19" i="15"/>
  <c r="BF19" i="15"/>
  <c r="BD19" i="15"/>
  <c r="BC19" i="15"/>
  <c r="BA19" i="15"/>
  <c r="AZ19" i="15"/>
  <c r="AY19" i="15"/>
  <c r="AX19" i="15"/>
  <c r="AW19" i="15"/>
  <c r="AV19" i="15"/>
  <c r="AU19" i="15"/>
  <c r="AT19" i="15"/>
  <c r="AS19" i="15"/>
  <c r="AR19" i="15"/>
  <c r="AP19" i="15"/>
  <c r="AO19" i="15"/>
  <c r="AN19" i="15"/>
  <c r="BB19" i="15" s="1"/>
  <c r="CT18" i="15"/>
  <c r="CS18" i="15"/>
  <c r="CR18" i="15"/>
  <c r="CQ18" i="15"/>
  <c r="CP18" i="15"/>
  <c r="CO18" i="15"/>
  <c r="CN18" i="15"/>
  <c r="CM18" i="15"/>
  <c r="CL18" i="15"/>
  <c r="CK18" i="15"/>
  <c r="CJ18" i="15"/>
  <c r="BG18" i="15"/>
  <c r="BF18" i="15"/>
  <c r="BA18" i="15"/>
  <c r="AZ18" i="15"/>
  <c r="AY18" i="15"/>
  <c r="AX18" i="15"/>
  <c r="AW18" i="15"/>
  <c r="AV18" i="15"/>
  <c r="AU18" i="15"/>
  <c r="AT18" i="15"/>
  <c r="AS18" i="15"/>
  <c r="AR18" i="15"/>
  <c r="AP18" i="15"/>
  <c r="BD18" i="15" s="1"/>
  <c r="AO18" i="15"/>
  <c r="BC18" i="15" s="1"/>
  <c r="AN18" i="15"/>
  <c r="BB18" i="15" s="1"/>
  <c r="CT17" i="15"/>
  <c r="CS17" i="15"/>
  <c r="CR17" i="15"/>
  <c r="CQ17" i="15"/>
  <c r="CP17" i="15"/>
  <c r="CO17" i="15"/>
  <c r="CN17" i="15"/>
  <c r="CM17" i="15"/>
  <c r="CL17" i="15"/>
  <c r="CK17" i="15"/>
  <c r="CJ17" i="15"/>
  <c r="AP17" i="15"/>
  <c r="AO17" i="15"/>
  <c r="AN17" i="15"/>
  <c r="AM17" i="15"/>
  <c r="AL17" i="15"/>
  <c r="AK17" i="15"/>
  <c r="AJ17" i="15"/>
  <c r="AI17" i="15"/>
  <c r="AH17" i="15"/>
  <c r="AG17" i="15"/>
  <c r="AF17" i="15"/>
  <c r="AE17" i="15"/>
  <c r="Q17" i="15" s="1"/>
  <c r="AD17" i="15"/>
  <c r="AR17" i="15" s="1"/>
  <c r="CV16" i="15"/>
  <c r="CU16" i="15"/>
  <c r="CT16" i="15"/>
  <c r="CS16" i="15"/>
  <c r="CR16" i="15"/>
  <c r="CQ16" i="15"/>
  <c r="CP16" i="15"/>
  <c r="CO16" i="15"/>
  <c r="CN16" i="15"/>
  <c r="CM16" i="15"/>
  <c r="CL16" i="15"/>
  <c r="CK16" i="15"/>
  <c r="CJ16" i="15"/>
  <c r="AP16" i="15"/>
  <c r="AO16" i="15"/>
  <c r="AN16" i="15"/>
  <c r="AM16" i="15"/>
  <c r="AL16" i="15"/>
  <c r="AK16" i="15"/>
  <c r="AJ16" i="15"/>
  <c r="AI16" i="15"/>
  <c r="AH16" i="15"/>
  <c r="AG16" i="15"/>
  <c r="AF16" i="15"/>
  <c r="AE16" i="15"/>
  <c r="AD16" i="15"/>
  <c r="AR16" i="15" s="1"/>
  <c r="CV15" i="15"/>
  <c r="CU15" i="15"/>
  <c r="CT15" i="15"/>
  <c r="CS15" i="15"/>
  <c r="CR15" i="15"/>
  <c r="CK15" i="15"/>
  <c r="CJ15" i="15"/>
  <c r="AP15" i="15"/>
  <c r="AO15" i="15"/>
  <c r="AN15" i="15"/>
  <c r="AM15" i="15"/>
  <c r="AL15" i="15"/>
  <c r="AK15" i="15"/>
  <c r="AJ15" i="15"/>
  <c r="AI15" i="15"/>
  <c r="AH15" i="15"/>
  <c r="AG15" i="15"/>
  <c r="AF15" i="15"/>
  <c r="AE15" i="15"/>
  <c r="Q15" i="15" s="1"/>
  <c r="AD15" i="15"/>
  <c r="CV14" i="15"/>
  <c r="CU14" i="15"/>
  <c r="CT14" i="15"/>
  <c r="CS14" i="15"/>
  <c r="CR14" i="15"/>
  <c r="CK14" i="15"/>
  <c r="CJ14" i="15"/>
  <c r="AS14" i="15"/>
  <c r="AP14" i="15"/>
  <c r="AO14" i="15"/>
  <c r="AN14" i="15"/>
  <c r="AM14" i="15"/>
  <c r="AL14" i="15"/>
  <c r="AK14" i="15"/>
  <c r="AJ14" i="15"/>
  <c r="AI14" i="15"/>
  <c r="AH14" i="15"/>
  <c r="AG14" i="15"/>
  <c r="AF14" i="15"/>
  <c r="AE14" i="15"/>
  <c r="Q14" i="15" s="1"/>
  <c r="AD14" i="15"/>
  <c r="CV13" i="15"/>
  <c r="CU13" i="15"/>
  <c r="CT13" i="15"/>
  <c r="CS13" i="15"/>
  <c r="CR13" i="15"/>
  <c r="CQ13" i="15"/>
  <c r="CP13" i="15"/>
  <c r="CO13" i="15"/>
  <c r="CN13" i="15"/>
  <c r="CM13" i="15"/>
  <c r="CL13" i="15"/>
  <c r="CK13" i="15"/>
  <c r="CJ13" i="15"/>
  <c r="AP13" i="15"/>
  <c r="AO13" i="15"/>
  <c r="BC13" i="15" s="1"/>
  <c r="AN13" i="15"/>
  <c r="AM13" i="15"/>
  <c r="BA13" i="15" s="1"/>
  <c r="AL13" i="15"/>
  <c r="AK13" i="15"/>
  <c r="AJ13" i="15"/>
  <c r="AI13" i="15"/>
  <c r="AH13" i="15"/>
  <c r="AV13" i="15" s="1"/>
  <c r="AG13" i="15"/>
  <c r="AU13" i="15" s="1"/>
  <c r="AF13" i="15"/>
  <c r="AE13" i="15"/>
  <c r="AD13" i="15"/>
  <c r="CV12" i="15"/>
  <c r="CU12" i="15"/>
  <c r="CT12" i="15"/>
  <c r="CS12" i="15"/>
  <c r="CR12" i="15"/>
  <c r="CQ12" i="15"/>
  <c r="CP12" i="15"/>
  <c r="CO12" i="15"/>
  <c r="CN12" i="15"/>
  <c r="CM12" i="15"/>
  <c r="CL12" i="15"/>
  <c r="CK12" i="15"/>
  <c r="CJ12" i="15"/>
  <c r="AP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P12" i="15" s="1"/>
  <c r="CV11" i="15"/>
  <c r="CU11" i="15"/>
  <c r="CT11" i="15"/>
  <c r="CS11" i="15"/>
  <c r="CR11" i="15"/>
  <c r="CQ11" i="15"/>
  <c r="CP11" i="15"/>
  <c r="CO11" i="15"/>
  <c r="CN11" i="15"/>
  <c r="CM11" i="15"/>
  <c r="CL11" i="15"/>
  <c r="CK11" i="15"/>
  <c r="CJ11" i="15"/>
  <c r="AP11" i="15"/>
  <c r="AO11" i="15"/>
  <c r="AN11" i="15"/>
  <c r="AM11" i="15"/>
  <c r="AL11" i="15"/>
  <c r="AK11" i="15"/>
  <c r="AJ11" i="15"/>
  <c r="AI11" i="15"/>
  <c r="AH11" i="15"/>
  <c r="AG11" i="15"/>
  <c r="AF11" i="15"/>
  <c r="AX11" i="15" s="1"/>
  <c r="AE11" i="15"/>
  <c r="AD11" i="15"/>
  <c r="CV10" i="15"/>
  <c r="CU10" i="15"/>
  <c r="CT10" i="15"/>
  <c r="CS10" i="15"/>
  <c r="CR10" i="15"/>
  <c r="CQ10" i="15"/>
  <c r="CP10" i="15"/>
  <c r="CO10" i="15"/>
  <c r="CN10" i="15"/>
  <c r="CM10" i="15"/>
  <c r="CL10" i="15"/>
  <c r="CK10" i="15"/>
  <c r="CJ10" i="15"/>
  <c r="AR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Q10" i="15" s="1"/>
  <c r="AD10" i="15"/>
  <c r="BF10" i="15" s="1"/>
  <c r="CV9" i="15"/>
  <c r="CU9" i="15"/>
  <c r="CT9" i="15"/>
  <c r="CS9" i="15"/>
  <c r="CR9" i="15"/>
  <c r="CQ9" i="15"/>
  <c r="CP9" i="15"/>
  <c r="CO9" i="15"/>
  <c r="CN9" i="15"/>
  <c r="CM9" i="15"/>
  <c r="CL9" i="15"/>
  <c r="CK9" i="15"/>
  <c r="CJ9" i="15"/>
  <c r="AP9" i="15"/>
  <c r="BD9" i="15" s="1"/>
  <c r="AO9" i="15"/>
  <c r="BC9" i="15" s="1"/>
  <c r="AN9" i="15"/>
  <c r="AM9" i="15"/>
  <c r="AL9" i="15"/>
  <c r="AZ9" i="15" s="1"/>
  <c r="AK9" i="15"/>
  <c r="AY9" i="15" s="1"/>
  <c r="AJ9" i="15"/>
  <c r="AI9" i="15"/>
  <c r="AH9" i="15"/>
  <c r="AV9" i="15" s="1"/>
  <c r="AG9" i="15"/>
  <c r="AU9" i="15" s="1"/>
  <c r="AF9" i="15"/>
  <c r="BB9" i="15" s="1"/>
  <c r="AE9" i="15"/>
  <c r="AD9" i="15"/>
  <c r="AR9" i="15" s="1"/>
  <c r="Q9" i="15"/>
  <c r="CV8" i="15"/>
  <c r="CU8" i="15"/>
  <c r="CT8" i="15"/>
  <c r="CS8" i="15"/>
  <c r="CR8" i="15"/>
  <c r="CQ8" i="15"/>
  <c r="CP8" i="15"/>
  <c r="CO8" i="15"/>
  <c r="CN8" i="15"/>
  <c r="CM8" i="15"/>
  <c r="CL8" i="15"/>
  <c r="CK8" i="15"/>
  <c r="CJ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AR8" i="15" s="1"/>
  <c r="CV7" i="15"/>
  <c r="CU7" i="15"/>
  <c r="CT7" i="15"/>
  <c r="CS7" i="15"/>
  <c r="CR7" i="15"/>
  <c r="CQ7" i="15"/>
  <c r="CP7" i="15"/>
  <c r="CO7" i="15"/>
  <c r="CN7" i="15"/>
  <c r="CM7" i="15"/>
  <c r="CL7" i="15"/>
  <c r="CK7" i="15"/>
  <c r="CJ7" i="15"/>
  <c r="AR7" i="15"/>
  <c r="AP7" i="15"/>
  <c r="AO7" i="15"/>
  <c r="AN7" i="15"/>
  <c r="AM7" i="15"/>
  <c r="AL7" i="15"/>
  <c r="AK7" i="15"/>
  <c r="AJ7" i="15"/>
  <c r="AX7" i="15" s="1"/>
  <c r="AI7" i="15"/>
  <c r="AH7" i="15"/>
  <c r="AG7" i="15"/>
  <c r="AF7" i="15"/>
  <c r="AE7" i="15"/>
  <c r="AS7" i="15" s="1"/>
  <c r="AD7" i="15"/>
  <c r="BF7" i="15" s="1"/>
  <c r="CV6" i="15"/>
  <c r="CR6" i="15"/>
  <c r="CN6" i="15"/>
  <c r="CJ6" i="15"/>
  <c r="CF6" i="15"/>
  <c r="CD6" i="15"/>
  <c r="CC6" i="15"/>
  <c r="CP6" i="15" s="1"/>
  <c r="CB6" i="15"/>
  <c r="CA6" i="15"/>
  <c r="BZ6" i="15"/>
  <c r="BY6" i="15"/>
  <c r="BX6" i="15"/>
  <c r="CK6" i="15" s="1"/>
  <c r="AP6" i="15"/>
  <c r="AO6" i="15"/>
  <c r="AN6" i="15"/>
  <c r="AM6" i="15"/>
  <c r="AL6" i="15"/>
  <c r="AK6" i="15"/>
  <c r="AJ6" i="15"/>
  <c r="AI6" i="15"/>
  <c r="AH6" i="15"/>
  <c r="AG6" i="15"/>
  <c r="AF6" i="15"/>
  <c r="AT6" i="15" s="1"/>
  <c r="AE6" i="15"/>
  <c r="BG6" i="15" s="1"/>
  <c r="AD6" i="15"/>
  <c r="BF6" i="15" s="1"/>
  <c r="P6" i="15"/>
  <c r="CV5" i="15"/>
  <c r="CR5" i="15"/>
  <c r="CJ5" i="15"/>
  <c r="CH5" i="15"/>
  <c r="CD5" i="15"/>
  <c r="CC5" i="15"/>
  <c r="CB5" i="15"/>
  <c r="CA5" i="15"/>
  <c r="CN5" i="15" s="1"/>
  <c r="BZ5" i="15"/>
  <c r="BY5" i="15"/>
  <c r="BX5" i="15"/>
  <c r="AP5" i="15"/>
  <c r="AO5" i="15"/>
  <c r="AN5" i="15"/>
  <c r="AM5" i="15"/>
  <c r="AL5" i="15"/>
  <c r="AK5" i="15"/>
  <c r="AJ5" i="15"/>
  <c r="AI5" i="15"/>
  <c r="AH5" i="15"/>
  <c r="AG5" i="15"/>
  <c r="AF5" i="15"/>
  <c r="AX5" i="15" s="1"/>
  <c r="AE5" i="15"/>
  <c r="BG5" i="15" s="1"/>
  <c r="AD5" i="15"/>
  <c r="BF5" i="15" s="1"/>
  <c r="CV4" i="15"/>
  <c r="CR4" i="15"/>
  <c r="CJ4" i="15"/>
  <c r="CH4" i="15"/>
  <c r="CG4" i="15"/>
  <c r="CF4" i="15"/>
  <c r="CD4" i="15"/>
  <c r="CC4" i="15"/>
  <c r="CB4" i="15"/>
  <c r="CA4" i="15"/>
  <c r="BZ4" i="15"/>
  <c r="BY4" i="15"/>
  <c r="CL4" i="15" s="1"/>
  <c r="BX4" i="15"/>
  <c r="CK4" i="15" s="1"/>
  <c r="AP4" i="15"/>
  <c r="BD4" i="15" s="1"/>
  <c r="AO4" i="15"/>
  <c r="AN4" i="15"/>
  <c r="AM4" i="15"/>
  <c r="AL4" i="15"/>
  <c r="AK4" i="15"/>
  <c r="AJ4" i="15"/>
  <c r="AI4" i="15"/>
  <c r="AH4" i="15"/>
  <c r="AV4" i="15" s="1"/>
  <c r="AG4" i="15"/>
  <c r="AF4" i="15"/>
  <c r="AT4" i="15" s="1"/>
  <c r="AE4" i="15"/>
  <c r="Q4" i="15" s="1"/>
  <c r="AD4" i="15"/>
  <c r="AR4" i="15" s="1"/>
  <c r="DJ3" i="15"/>
  <c r="DJ5" i="15" s="1"/>
  <c r="CV3" i="15"/>
  <c r="CR3" i="15"/>
  <c r="CJ3" i="15"/>
  <c r="CD3" i="15"/>
  <c r="CC3" i="15"/>
  <c r="CB3" i="15"/>
  <c r="CA3" i="15"/>
  <c r="BZ3" i="15"/>
  <c r="BY3" i="15"/>
  <c r="BX3" i="15"/>
  <c r="CK3" i="15" s="1"/>
  <c r="AP3" i="15"/>
  <c r="AO3" i="15"/>
  <c r="AN3" i="15"/>
  <c r="AM3" i="15"/>
  <c r="AL3" i="15"/>
  <c r="AK3" i="15"/>
  <c r="AJ3" i="15"/>
  <c r="AI3" i="15"/>
  <c r="AH3" i="15"/>
  <c r="AG3" i="15"/>
  <c r="AF3" i="15"/>
  <c r="AE3" i="15"/>
  <c r="AS3" i="15" s="1"/>
  <c r="AD3" i="15"/>
  <c r="AR3" i="15" s="1"/>
  <c r="DJ2" i="15"/>
  <c r="DI2" i="15"/>
  <c r="DH2" i="15"/>
  <c r="DG2" i="15"/>
  <c r="CU2" i="15"/>
  <c r="CT2" i="15"/>
  <c r="CS2" i="15"/>
  <c r="CJ2" i="15"/>
  <c r="CH2" i="15"/>
  <c r="CG2" i="15"/>
  <c r="CF2" i="15"/>
  <c r="BR2" i="15"/>
  <c r="BQ2" i="15"/>
  <c r="BP2" i="15"/>
  <c r="BD2" i="15"/>
  <c r="BC2" i="15"/>
  <c r="BB2" i="15"/>
  <c r="AM2" i="15"/>
  <c r="DF2" i="15" s="1"/>
  <c r="AF2" i="15" a="1"/>
  <c r="AF2" i="15" s="1"/>
  <c r="AE2" i="15"/>
  <c r="AD2" i="15"/>
  <c r="AR2" i="15" s="1"/>
  <c r="BF2" i="15" s="1"/>
  <c r="AB2" i="15"/>
  <c r="AA2" i="15"/>
  <c r="Z2" i="15"/>
  <c r="P2" i="15"/>
  <c r="AP42" i="14"/>
  <c r="CH6" i="14" s="1"/>
  <c r="AO42" i="14"/>
  <c r="AN42" i="14"/>
  <c r="CF6" i="14" s="1"/>
  <c r="AM42" i="14"/>
  <c r="AL42" i="14"/>
  <c r="AK42" i="14"/>
  <c r="AJ42" i="14"/>
  <c r="AI42" i="14"/>
  <c r="AH42" i="14"/>
  <c r="AG42" i="14"/>
  <c r="AF42" i="14"/>
  <c r="AE42" i="14"/>
  <c r="AD42" i="14"/>
  <c r="AP41" i="14"/>
  <c r="CH5" i="14" s="1"/>
  <c r="AO41" i="14"/>
  <c r="AN41" i="14"/>
  <c r="CF5" i="14" s="1"/>
  <c r="AM41" i="14"/>
  <c r="AL41" i="14"/>
  <c r="AK41" i="14"/>
  <c r="AJ41" i="14"/>
  <c r="AI41" i="14"/>
  <c r="AH41" i="14"/>
  <c r="AG41" i="14"/>
  <c r="AF41" i="14"/>
  <c r="AE41" i="14"/>
  <c r="AD41" i="14"/>
  <c r="AP40" i="14"/>
  <c r="CH4" i="14" s="1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P39" i="14"/>
  <c r="CH3" i="14" s="1"/>
  <c r="AO39" i="14"/>
  <c r="AN39" i="14"/>
  <c r="CF3" i="14" s="1"/>
  <c r="AM39" i="14"/>
  <c r="AL39" i="14"/>
  <c r="AK39" i="14"/>
  <c r="AJ39" i="14"/>
  <c r="AI39" i="14"/>
  <c r="AH39" i="14"/>
  <c r="AG39" i="14"/>
  <c r="AF39" i="14"/>
  <c r="AE39" i="14"/>
  <c r="AD39" i="14"/>
  <c r="X33" i="14"/>
  <c r="W33" i="14"/>
  <c r="V33" i="14"/>
  <c r="U33" i="14"/>
  <c r="T33" i="14"/>
  <c r="S33" i="14"/>
  <c r="R33" i="14"/>
  <c r="P33" i="14"/>
  <c r="BC22" i="14"/>
  <c r="AU22" i="14"/>
  <c r="AT22" i="14"/>
  <c r="AP22" i="14"/>
  <c r="BD22" i="14" s="1"/>
  <c r="AO22" i="14"/>
  <c r="AN22" i="14"/>
  <c r="BB22" i="14" s="1"/>
  <c r="AM22" i="14"/>
  <c r="AL22" i="14"/>
  <c r="AZ22" i="14" s="1"/>
  <c r="AK22" i="14"/>
  <c r="AJ22" i="14"/>
  <c r="AI22" i="14"/>
  <c r="AH22" i="14"/>
  <c r="AV22" i="14" s="1"/>
  <c r="AG22" i="14"/>
  <c r="AF22" i="14"/>
  <c r="AE22" i="14"/>
  <c r="AD22" i="14"/>
  <c r="CT21" i="14"/>
  <c r="CS21" i="14"/>
  <c r="CR21" i="14"/>
  <c r="CQ21" i="14"/>
  <c r="CP21" i="14"/>
  <c r="CO21" i="14"/>
  <c r="CN21" i="14"/>
  <c r="CM21" i="14"/>
  <c r="CL21" i="14"/>
  <c r="CK21" i="14"/>
  <c r="CJ21" i="14"/>
  <c r="BG21" i="14"/>
  <c r="BF21" i="14"/>
  <c r="BA21" i="14"/>
  <c r="AZ21" i="14"/>
  <c r="AY21" i="14"/>
  <c r="AX21" i="14"/>
  <c r="AW21" i="14"/>
  <c r="AV21" i="14"/>
  <c r="AU21" i="14"/>
  <c r="AT21" i="14"/>
  <c r="AS21" i="14"/>
  <c r="AR21" i="14"/>
  <c r="AP21" i="14"/>
  <c r="BD21" i="14" s="1"/>
  <c r="AO21" i="14"/>
  <c r="BC21" i="14" s="1"/>
  <c r="AN21" i="14"/>
  <c r="BB21" i="14" s="1"/>
  <c r="CT20" i="14"/>
  <c r="CS20" i="14"/>
  <c r="CR20" i="14"/>
  <c r="CQ20" i="14"/>
  <c r="CP20" i="14"/>
  <c r="CO20" i="14"/>
  <c r="CN20" i="14"/>
  <c r="CM20" i="14"/>
  <c r="CL20" i="14"/>
  <c r="CK20" i="14"/>
  <c r="CJ20" i="14"/>
  <c r="BG20" i="14"/>
  <c r="BF20" i="14"/>
  <c r="BA20" i="14"/>
  <c r="AZ20" i="14"/>
  <c r="AY20" i="14"/>
  <c r="AX20" i="14"/>
  <c r="AW20" i="14"/>
  <c r="AV20" i="14"/>
  <c r="AU20" i="14"/>
  <c r="AT20" i="14"/>
  <c r="AS20" i="14"/>
  <c r="AR20" i="14"/>
  <c r="AP20" i="14"/>
  <c r="BD20" i="14" s="1"/>
  <c r="AO20" i="14"/>
  <c r="BC20" i="14" s="1"/>
  <c r="AN20" i="14"/>
  <c r="BB20" i="14" s="1"/>
  <c r="CT19" i="14"/>
  <c r="CS19" i="14"/>
  <c r="CR19" i="14"/>
  <c r="CQ19" i="14"/>
  <c r="CP19" i="14"/>
  <c r="CO19" i="14"/>
  <c r="CN19" i="14"/>
  <c r="CM19" i="14"/>
  <c r="CL19" i="14"/>
  <c r="CK19" i="14"/>
  <c r="CJ19" i="14"/>
  <c r="BG19" i="14"/>
  <c r="BF19" i="14"/>
  <c r="BD19" i="14"/>
  <c r="BA19" i="14"/>
  <c r="AZ19" i="14"/>
  <c r="AY19" i="14"/>
  <c r="AX19" i="14"/>
  <c r="AW19" i="14"/>
  <c r="AV19" i="14"/>
  <c r="AU19" i="14"/>
  <c r="AT19" i="14"/>
  <c r="AS19" i="14"/>
  <c r="AR19" i="14"/>
  <c r="AP19" i="14"/>
  <c r="AO19" i="14"/>
  <c r="BC19" i="14" s="1"/>
  <c r="AN19" i="14"/>
  <c r="BB19" i="14" s="1"/>
  <c r="CT18" i="14"/>
  <c r="CS18" i="14"/>
  <c r="CR18" i="14"/>
  <c r="CQ18" i="14"/>
  <c r="CP18" i="14"/>
  <c r="CO18" i="14"/>
  <c r="CN18" i="14"/>
  <c r="CM18" i="14"/>
  <c r="CL18" i="14"/>
  <c r="CK18" i="14"/>
  <c r="CJ18" i="14"/>
  <c r="BG18" i="14"/>
  <c r="BF18" i="14"/>
  <c r="BA18" i="14"/>
  <c r="AZ18" i="14"/>
  <c r="AY18" i="14"/>
  <c r="AX18" i="14"/>
  <c r="AW18" i="14"/>
  <c r="AV18" i="14"/>
  <c r="AU18" i="14"/>
  <c r="AT18" i="14"/>
  <c r="AS18" i="14"/>
  <c r="AR18" i="14"/>
  <c r="AP18" i="14"/>
  <c r="BD18" i="14" s="1"/>
  <c r="AO18" i="14"/>
  <c r="BC18" i="14" s="1"/>
  <c r="AN18" i="14"/>
  <c r="BB18" i="14" s="1"/>
  <c r="CT17" i="14"/>
  <c r="CS17" i="14"/>
  <c r="CR17" i="14"/>
  <c r="CQ17" i="14"/>
  <c r="CP17" i="14"/>
  <c r="CO17" i="14"/>
  <c r="CN17" i="14"/>
  <c r="CM17" i="14"/>
  <c r="CL17" i="14"/>
  <c r="CK17" i="14"/>
  <c r="CJ17" i="14"/>
  <c r="AP17" i="14"/>
  <c r="AO17" i="14"/>
  <c r="AN17" i="14"/>
  <c r="AM17" i="14"/>
  <c r="AL17" i="14"/>
  <c r="AZ17" i="14" s="1"/>
  <c r="AK17" i="14"/>
  <c r="AJ17" i="14"/>
  <c r="AI17" i="14"/>
  <c r="AH17" i="14"/>
  <c r="AG17" i="14"/>
  <c r="AF17" i="14"/>
  <c r="AE17" i="14"/>
  <c r="BG17" i="14" s="1"/>
  <c r="AD17" i="14"/>
  <c r="BF17" i="14" s="1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BB16" i="14"/>
  <c r="AZ16" i="14"/>
  <c r="AP16" i="14"/>
  <c r="AO16" i="14"/>
  <c r="AN16" i="14"/>
  <c r="AM16" i="14"/>
  <c r="AL16" i="14"/>
  <c r="AK16" i="14"/>
  <c r="AJ16" i="14"/>
  <c r="AI16" i="14"/>
  <c r="AH16" i="14"/>
  <c r="AV16" i="14" s="1"/>
  <c r="AG16" i="14"/>
  <c r="AU16" i="14" s="1"/>
  <c r="AF16" i="14"/>
  <c r="AT16" i="14" s="1"/>
  <c r="AE16" i="14"/>
  <c r="BG16" i="14" s="1"/>
  <c r="AD16" i="14"/>
  <c r="BF16" i="14" s="1"/>
  <c r="CV15" i="14"/>
  <c r="CU15" i="14"/>
  <c r="CT15" i="14"/>
  <c r="CS15" i="14"/>
  <c r="CR15" i="14"/>
  <c r="CK15" i="14"/>
  <c r="CJ15" i="14"/>
  <c r="AP15" i="14"/>
  <c r="AO15" i="14"/>
  <c r="AN15" i="14"/>
  <c r="AM15" i="14"/>
  <c r="AL15" i="14"/>
  <c r="AK15" i="14"/>
  <c r="AJ15" i="14"/>
  <c r="AI15" i="14"/>
  <c r="AH15" i="14"/>
  <c r="AG15" i="14"/>
  <c r="AF15" i="14"/>
  <c r="AT15" i="14" s="1"/>
  <c r="AE15" i="14"/>
  <c r="AD15" i="14"/>
  <c r="AR15" i="14" s="1"/>
  <c r="CV14" i="14"/>
  <c r="CU14" i="14"/>
  <c r="CT14" i="14"/>
  <c r="CS14" i="14"/>
  <c r="CR14" i="14"/>
  <c r="CK14" i="14"/>
  <c r="CJ14" i="14"/>
  <c r="AP14" i="14"/>
  <c r="AO14" i="14"/>
  <c r="AN14" i="14"/>
  <c r="AM14" i="14"/>
  <c r="AL14" i="14"/>
  <c r="AZ14" i="14" s="1"/>
  <c r="AK14" i="14"/>
  <c r="AJ14" i="14"/>
  <c r="AX14" i="14" s="1"/>
  <c r="AI14" i="14"/>
  <c r="AH14" i="14"/>
  <c r="AV14" i="14" s="1"/>
  <c r="AG14" i="14"/>
  <c r="AF14" i="14"/>
  <c r="AT14" i="14" s="1"/>
  <c r="AE14" i="14"/>
  <c r="BG14" i="14" s="1"/>
  <c r="AD14" i="14"/>
  <c r="AR14" i="14" s="1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AP13" i="14"/>
  <c r="AO13" i="14"/>
  <c r="AN13" i="14"/>
  <c r="AM13" i="14"/>
  <c r="AL13" i="14"/>
  <c r="AK13" i="14"/>
  <c r="AJ13" i="14"/>
  <c r="AI13" i="14"/>
  <c r="AH13" i="14"/>
  <c r="AG13" i="14"/>
  <c r="AF13" i="14"/>
  <c r="BA13" i="14" s="1"/>
  <c r="AE13" i="14"/>
  <c r="AS13" i="14" s="1"/>
  <c r="AD13" i="14"/>
  <c r="AR13" i="14" s="1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AP12" i="14"/>
  <c r="AO12" i="14"/>
  <c r="BC12" i="14" s="1"/>
  <c r="AN12" i="14"/>
  <c r="AM12" i="14"/>
  <c r="AL12" i="14"/>
  <c r="AK12" i="14"/>
  <c r="AJ12" i="14"/>
  <c r="AI12" i="14"/>
  <c r="AH12" i="14"/>
  <c r="AG12" i="14"/>
  <c r="AF12" i="14"/>
  <c r="BB12" i="14" s="1"/>
  <c r="AE12" i="14"/>
  <c r="AD12" i="14"/>
  <c r="AR12" i="14" s="1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AP11" i="14"/>
  <c r="AO11" i="14"/>
  <c r="BC11" i="14" s="1"/>
  <c r="AN11" i="14"/>
  <c r="AM11" i="14"/>
  <c r="AL11" i="14"/>
  <c r="AK11" i="14"/>
  <c r="AJ11" i="14"/>
  <c r="AI11" i="14"/>
  <c r="AH11" i="14"/>
  <c r="AG11" i="14"/>
  <c r="AU11" i="14" s="1"/>
  <c r="AF11" i="14"/>
  <c r="AE11" i="14"/>
  <c r="BG11" i="14" s="1"/>
  <c r="AD11" i="14"/>
  <c r="AR11" i="14" s="1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AV10" i="14"/>
  <c r="AP10" i="14"/>
  <c r="AO10" i="14"/>
  <c r="AN10" i="14"/>
  <c r="AM10" i="14"/>
  <c r="AL10" i="14"/>
  <c r="AK10" i="14"/>
  <c r="AJ10" i="14"/>
  <c r="AI10" i="14"/>
  <c r="AH10" i="14"/>
  <c r="AG10" i="14"/>
  <c r="AU10" i="14" s="1"/>
  <c r="AF10" i="14"/>
  <c r="AT10" i="14" s="1"/>
  <c r="AE10" i="14"/>
  <c r="AS10" i="14" s="1"/>
  <c r="AD10" i="14"/>
  <c r="AR10" i="14" s="1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BG9" i="14" s="1"/>
  <c r="AD9" i="14"/>
  <c r="BF9" i="14" s="1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AS8" i="14"/>
  <c r="AP8" i="14"/>
  <c r="AO8" i="14"/>
  <c r="AN8" i="14"/>
  <c r="AM8" i="14"/>
  <c r="AL8" i="14"/>
  <c r="AK8" i="14"/>
  <c r="AJ8" i="14"/>
  <c r="AX8" i="14" s="1"/>
  <c r="AI8" i="14"/>
  <c r="AH8" i="14"/>
  <c r="AG8" i="14"/>
  <c r="AF8" i="14"/>
  <c r="AE8" i="14"/>
  <c r="BG8" i="14" s="1"/>
  <c r="AD8" i="14"/>
  <c r="P8" i="14" s="1"/>
  <c r="Q8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CV6" i="14"/>
  <c r="CR6" i="14"/>
  <c r="CJ6" i="14"/>
  <c r="CG6" i="14"/>
  <c r="CD6" i="14"/>
  <c r="CC6" i="14"/>
  <c r="CB6" i="14"/>
  <c r="CA6" i="14"/>
  <c r="BZ6" i="14"/>
  <c r="BY6" i="14"/>
  <c r="BX6" i="14"/>
  <c r="AT6" i="14"/>
  <c r="AP6" i="14"/>
  <c r="AO6" i="14"/>
  <c r="AN6" i="14"/>
  <c r="AM6" i="14"/>
  <c r="AL6" i="14"/>
  <c r="AK6" i="14"/>
  <c r="AJ6" i="14"/>
  <c r="AI6" i="14"/>
  <c r="AW6" i="14" s="1"/>
  <c r="AH6" i="14"/>
  <c r="AV6" i="14" s="1"/>
  <c r="AG6" i="14"/>
  <c r="AF6" i="14"/>
  <c r="AX6" i="14" s="1"/>
  <c r="AE6" i="14"/>
  <c r="AS6" i="14" s="1"/>
  <c r="AD6" i="14"/>
  <c r="CV5" i="14"/>
  <c r="CR5" i="14"/>
  <c r="CJ5" i="14"/>
  <c r="CG5" i="14"/>
  <c r="CD5" i="14"/>
  <c r="CC5" i="14"/>
  <c r="CB5" i="14"/>
  <c r="CA5" i="14"/>
  <c r="BZ5" i="14"/>
  <c r="BY5" i="14"/>
  <c r="BX5" i="14"/>
  <c r="AP5" i="14"/>
  <c r="AO5" i="14"/>
  <c r="AN5" i="14"/>
  <c r="BB5" i="14" s="1"/>
  <c r="AM5" i="14"/>
  <c r="AL5" i="14"/>
  <c r="AK5" i="14"/>
  <c r="AJ5" i="14"/>
  <c r="AI5" i="14"/>
  <c r="AH5" i="14"/>
  <c r="AG5" i="14"/>
  <c r="AF5" i="14"/>
  <c r="AE5" i="14"/>
  <c r="AS5" i="14" s="1"/>
  <c r="AD5" i="14"/>
  <c r="CV4" i="14"/>
  <c r="CR4" i="14"/>
  <c r="CJ4" i="14"/>
  <c r="CG4" i="14"/>
  <c r="CF4" i="14"/>
  <c r="CD4" i="14"/>
  <c r="CC4" i="14"/>
  <c r="CB4" i="14"/>
  <c r="CO4" i="14" s="1"/>
  <c r="CA4" i="14"/>
  <c r="BZ4" i="14"/>
  <c r="BY4" i="14"/>
  <c r="CL4" i="14" s="1"/>
  <c r="BX4" i="14"/>
  <c r="CT4" i="14" s="1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BF4" i="14" s="1"/>
  <c r="P4" i="14"/>
  <c r="DJ3" i="14"/>
  <c r="DJ5" i="14" s="1"/>
  <c r="CV3" i="14"/>
  <c r="CR3" i="14"/>
  <c r="CJ3" i="14"/>
  <c r="CG3" i="14"/>
  <c r="CD3" i="14"/>
  <c r="CC3" i="14"/>
  <c r="CB3" i="14"/>
  <c r="CA3" i="14"/>
  <c r="BZ3" i="14"/>
  <c r="BY3" i="14"/>
  <c r="BX3" i="14"/>
  <c r="CK3" i="14" s="1"/>
  <c r="AP3" i="14"/>
  <c r="AO3" i="14"/>
  <c r="AN3" i="14"/>
  <c r="AM3" i="14"/>
  <c r="AL3" i="14"/>
  <c r="AK3" i="14"/>
  <c r="AJ3" i="14"/>
  <c r="AX3" i="14" s="1"/>
  <c r="AI3" i="14"/>
  <c r="AH3" i="14"/>
  <c r="AV3" i="14" s="1"/>
  <c r="AG3" i="14"/>
  <c r="AF3" i="14"/>
  <c r="AT3" i="14" s="1"/>
  <c r="AE3" i="14"/>
  <c r="AS3" i="14" s="1"/>
  <c r="AD3" i="14"/>
  <c r="BF3" i="14" s="1"/>
  <c r="DJ2" i="14"/>
  <c r="DI2" i="14"/>
  <c r="DH2" i="14"/>
  <c r="DG2" i="14"/>
  <c r="CU2" i="14"/>
  <c r="CT2" i="14"/>
  <c r="CS2" i="14"/>
  <c r="CH2" i="14"/>
  <c r="CG2" i="14"/>
  <c r="CF2" i="14"/>
  <c r="BR2" i="14"/>
  <c r="BQ2" i="14"/>
  <c r="BP2" i="14"/>
  <c r="BD2" i="14"/>
  <c r="BC2" i="14"/>
  <c r="BB2" i="14"/>
  <c r="AM2" i="14"/>
  <c r="AF2" i="14" a="1"/>
  <c r="AF2" i="14" s="1"/>
  <c r="AK2" i="14" s="1"/>
  <c r="BM2" i="14" s="1"/>
  <c r="AE2" i="14"/>
  <c r="AD2" i="14"/>
  <c r="BV2" i="14" s="1"/>
  <c r="AB2" i="14"/>
  <c r="AA2" i="14"/>
  <c r="Z2" i="14"/>
  <c r="CH3" i="13"/>
  <c r="CH4" i="13"/>
  <c r="CU4" i="13" s="1"/>
  <c r="CH5" i="13"/>
  <c r="CH6" i="13"/>
  <c r="CF3" i="13"/>
  <c r="CG3" i="13"/>
  <c r="CF4" i="13"/>
  <c r="CG4" i="13"/>
  <c r="CF5" i="13"/>
  <c r="CG5" i="13"/>
  <c r="CF6" i="13"/>
  <c r="CS6" i="13" s="1"/>
  <c r="CG6" i="13"/>
  <c r="CE3" i="13"/>
  <c r="CE4" i="13"/>
  <c r="CE5" i="13"/>
  <c r="CE6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X33" i="13"/>
  <c r="W33" i="13"/>
  <c r="V33" i="13"/>
  <c r="U33" i="13"/>
  <c r="T33" i="13"/>
  <c r="S33" i="13"/>
  <c r="R33" i="13"/>
  <c r="P33" i="13"/>
  <c r="AP22" i="13"/>
  <c r="AO22" i="13"/>
  <c r="AN22" i="13"/>
  <c r="AM22" i="13"/>
  <c r="BA22" i="13" s="1"/>
  <c r="AL22" i="13"/>
  <c r="AK22" i="13"/>
  <c r="AJ22" i="13"/>
  <c r="AI22" i="13"/>
  <c r="AH22" i="13"/>
  <c r="AG22" i="13"/>
  <c r="AF22" i="13"/>
  <c r="AT22" i="13" s="1"/>
  <c r="AE22" i="13"/>
  <c r="AD22" i="13"/>
  <c r="CT21" i="13"/>
  <c r="CS21" i="13"/>
  <c r="CR21" i="13"/>
  <c r="CQ21" i="13"/>
  <c r="CP21" i="13"/>
  <c r="CO21" i="13"/>
  <c r="CN21" i="13"/>
  <c r="CM21" i="13"/>
  <c r="CL21" i="13"/>
  <c r="CK21" i="13"/>
  <c r="CJ21" i="13"/>
  <c r="BG21" i="13"/>
  <c r="BF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BD21" i="13"/>
  <c r="CT20" i="13"/>
  <c r="CS20" i="13"/>
  <c r="CR20" i="13"/>
  <c r="CQ20" i="13"/>
  <c r="CP20" i="13"/>
  <c r="CO20" i="13"/>
  <c r="CN20" i="13"/>
  <c r="CM20" i="13"/>
  <c r="CL20" i="13"/>
  <c r="CK20" i="13"/>
  <c r="CJ20" i="13"/>
  <c r="BG20" i="13"/>
  <c r="BF20" i="13"/>
  <c r="BB20" i="13"/>
  <c r="BA20" i="13"/>
  <c r="AZ20" i="13"/>
  <c r="AY20" i="13"/>
  <c r="AX20" i="13"/>
  <c r="AW20" i="13"/>
  <c r="AV20" i="13"/>
  <c r="AU20" i="13"/>
  <c r="AT20" i="13"/>
  <c r="AS20" i="13"/>
  <c r="AR20" i="13"/>
  <c r="BD20" i="13"/>
  <c r="BC20" i="13"/>
  <c r="CT19" i="13"/>
  <c r="CS19" i="13"/>
  <c r="CR19" i="13"/>
  <c r="CQ19" i="13"/>
  <c r="CP19" i="13"/>
  <c r="CO19" i="13"/>
  <c r="CN19" i="13"/>
  <c r="CM19" i="13"/>
  <c r="CL19" i="13"/>
  <c r="CK19" i="13"/>
  <c r="CJ19" i="13"/>
  <c r="BG19" i="13"/>
  <c r="BF19" i="13"/>
  <c r="BD19" i="13"/>
  <c r="BC19" i="13"/>
  <c r="BA19" i="13"/>
  <c r="AZ19" i="13"/>
  <c r="AY19" i="13"/>
  <c r="AX19" i="13"/>
  <c r="AW19" i="13"/>
  <c r="AV19" i="13"/>
  <c r="AU19" i="13"/>
  <c r="AT19" i="13"/>
  <c r="AS19" i="13"/>
  <c r="AR19" i="13"/>
  <c r="BB19" i="13"/>
  <c r="CT18" i="13"/>
  <c r="CS18" i="13"/>
  <c r="CR18" i="13"/>
  <c r="CQ18" i="13"/>
  <c r="CP18" i="13"/>
  <c r="CO18" i="13"/>
  <c r="CN18" i="13"/>
  <c r="CM18" i="13"/>
  <c r="CL18" i="13"/>
  <c r="CK18" i="13"/>
  <c r="CJ18" i="13"/>
  <c r="BG18" i="13"/>
  <c r="BF18" i="13"/>
  <c r="BA18" i="13"/>
  <c r="AZ18" i="13"/>
  <c r="AY18" i="13"/>
  <c r="AX18" i="13"/>
  <c r="AW18" i="13"/>
  <c r="AV18" i="13"/>
  <c r="AU18" i="13"/>
  <c r="AT18" i="13"/>
  <c r="AS18" i="13"/>
  <c r="AR18" i="13"/>
  <c r="BD18" i="13"/>
  <c r="BC18" i="13"/>
  <c r="BB18" i="13"/>
  <c r="CT17" i="13"/>
  <c r="CS17" i="13"/>
  <c r="CR17" i="13"/>
  <c r="CQ17" i="13"/>
  <c r="CP17" i="13"/>
  <c r="CO17" i="13"/>
  <c r="CN17" i="13"/>
  <c r="CM17" i="13"/>
  <c r="CL17" i="13"/>
  <c r="CK17" i="13"/>
  <c r="CJ17" i="13"/>
  <c r="AP17" i="13"/>
  <c r="AO17" i="13"/>
  <c r="AN17" i="13"/>
  <c r="AM17" i="13"/>
  <c r="AL17" i="13"/>
  <c r="AK17" i="13"/>
  <c r="AJ17" i="13"/>
  <c r="AI17" i="13"/>
  <c r="AH17" i="13"/>
  <c r="AG17" i="13"/>
  <c r="AU17" i="13" s="1"/>
  <c r="AF17" i="13"/>
  <c r="AT17" i="13" s="1"/>
  <c r="AE17" i="13"/>
  <c r="BG17" i="13" s="1"/>
  <c r="AD17" i="13"/>
  <c r="BF17" i="13" s="1"/>
  <c r="CV16" i="13"/>
  <c r="CU16" i="13"/>
  <c r="CT16" i="13"/>
  <c r="CS16" i="13"/>
  <c r="CR16" i="13"/>
  <c r="CQ16" i="13"/>
  <c r="CP16" i="13"/>
  <c r="CO16" i="13"/>
  <c r="CN16" i="13"/>
  <c r="CM16" i="13"/>
  <c r="CL16" i="13"/>
  <c r="CK16" i="13"/>
  <c r="CJ16" i="13"/>
  <c r="AP16" i="13"/>
  <c r="AO16" i="13"/>
  <c r="AN16" i="13"/>
  <c r="AM16" i="13"/>
  <c r="AL16" i="13"/>
  <c r="AK16" i="13"/>
  <c r="AJ16" i="13"/>
  <c r="AI16" i="13"/>
  <c r="AH16" i="13"/>
  <c r="AG16" i="13"/>
  <c r="AU16" i="13" s="1"/>
  <c r="AF16" i="13"/>
  <c r="AT16" i="13" s="1"/>
  <c r="AE16" i="13"/>
  <c r="BG16" i="13" s="1"/>
  <c r="AD16" i="13"/>
  <c r="BF16" i="13" s="1"/>
  <c r="CV15" i="13"/>
  <c r="CU15" i="13"/>
  <c r="CT15" i="13"/>
  <c r="CS15" i="13"/>
  <c r="CR15" i="13"/>
  <c r="CK15" i="13"/>
  <c r="CJ15" i="13"/>
  <c r="BB15" i="13"/>
  <c r="AP15" i="13"/>
  <c r="AO15" i="13"/>
  <c r="AN15" i="13"/>
  <c r="AM15" i="13"/>
  <c r="AL15" i="13"/>
  <c r="AK15" i="13"/>
  <c r="AJ15" i="13"/>
  <c r="AX15" i="13" s="1"/>
  <c r="AI15" i="13"/>
  <c r="AH15" i="13"/>
  <c r="AG15" i="13"/>
  <c r="AF15" i="13"/>
  <c r="AT15" i="13" s="1"/>
  <c r="AE15" i="13"/>
  <c r="AS15" i="13" s="1"/>
  <c r="AD15" i="13"/>
  <c r="BF15" i="13" s="1"/>
  <c r="CV14" i="13"/>
  <c r="CU14" i="13"/>
  <c r="CT14" i="13"/>
  <c r="CS14" i="13"/>
  <c r="CR14" i="13"/>
  <c r="CK14" i="13"/>
  <c r="CJ14" i="13"/>
  <c r="AP14" i="13"/>
  <c r="AO14" i="13"/>
  <c r="AN14" i="13"/>
  <c r="AM14" i="13"/>
  <c r="AL14" i="13"/>
  <c r="AK14" i="13"/>
  <c r="AJ14" i="13"/>
  <c r="AI14" i="13"/>
  <c r="AH14" i="13"/>
  <c r="AG14" i="13"/>
  <c r="AF14" i="13"/>
  <c r="AT14" i="13" s="1"/>
  <c r="AE14" i="13"/>
  <c r="BG14" i="13" s="1"/>
  <c r="AD14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BG13" i="13" s="1"/>
  <c r="AD13" i="13"/>
  <c r="P13" i="13" s="1"/>
  <c r="CV12" i="13"/>
  <c r="CU12" i="13"/>
  <c r="CT12" i="13"/>
  <c r="CS12" i="13"/>
  <c r="CR12" i="13"/>
  <c r="CQ12" i="13"/>
  <c r="CP12" i="13"/>
  <c r="CO12" i="13"/>
  <c r="CN12" i="13"/>
  <c r="CM12" i="13"/>
  <c r="CL12" i="13"/>
  <c r="CK12" i="13"/>
  <c r="CJ12" i="13"/>
  <c r="AP12" i="13"/>
  <c r="AO12" i="13"/>
  <c r="AN12" i="13"/>
  <c r="AM12" i="13"/>
  <c r="BA12" i="13" s="1"/>
  <c r="AL12" i="13"/>
  <c r="AZ12" i="13" s="1"/>
  <c r="AK12" i="13"/>
  <c r="AY12" i="13" s="1"/>
  <c r="AJ12" i="13"/>
  <c r="AI12" i="13"/>
  <c r="AH12" i="13"/>
  <c r="AG12" i="13"/>
  <c r="AF12" i="13"/>
  <c r="AT12" i="13" s="1"/>
  <c r="AE12" i="13"/>
  <c r="BG12" i="13" s="1"/>
  <c r="AD12" i="13"/>
  <c r="P12" i="13" s="1"/>
  <c r="CV11" i="13"/>
  <c r="CU11" i="13"/>
  <c r="CT11" i="13"/>
  <c r="CS11" i="13"/>
  <c r="CR11" i="13"/>
  <c r="CQ11" i="13"/>
  <c r="CP11" i="13"/>
  <c r="CO11" i="13"/>
  <c r="CN11" i="13"/>
  <c r="CM11" i="13"/>
  <c r="CL11" i="13"/>
  <c r="CK11" i="13"/>
  <c r="CJ11" i="13"/>
  <c r="AP11" i="13"/>
  <c r="BD11" i="13" s="1"/>
  <c r="AO11" i="13"/>
  <c r="AN11" i="13"/>
  <c r="AM11" i="13"/>
  <c r="AL11" i="13"/>
  <c r="AZ11" i="13" s="1"/>
  <c r="AK11" i="13"/>
  <c r="AY11" i="13" s="1"/>
  <c r="AJ11" i="13"/>
  <c r="AI11" i="13"/>
  <c r="AH11" i="13"/>
  <c r="AV11" i="13" s="1"/>
  <c r="AG11" i="13"/>
  <c r="AF11" i="13"/>
  <c r="AT11" i="13" s="1"/>
  <c r="AE11" i="13"/>
  <c r="AD11" i="13"/>
  <c r="Q11" i="13"/>
  <c r="CV10" i="13"/>
  <c r="CU10" i="13"/>
  <c r="CT10" i="13"/>
  <c r="CS10" i="13"/>
  <c r="CR10" i="13"/>
  <c r="CQ10" i="13"/>
  <c r="CP10" i="13"/>
  <c r="CO10" i="13"/>
  <c r="CN10" i="13"/>
  <c r="CM10" i="13"/>
  <c r="CL10" i="13"/>
  <c r="CK10" i="13"/>
  <c r="CJ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Q10" i="13" s="1"/>
  <c r="AD10" i="13"/>
  <c r="BF10" i="13" s="1"/>
  <c r="CV9" i="13"/>
  <c r="CU9" i="13"/>
  <c r="CT9" i="13"/>
  <c r="CS9" i="13"/>
  <c r="CR9" i="13"/>
  <c r="CQ9" i="13"/>
  <c r="CP9" i="13"/>
  <c r="CO9" i="13"/>
  <c r="CN9" i="13"/>
  <c r="CM9" i="13"/>
  <c r="CL9" i="13"/>
  <c r="CK9" i="13"/>
  <c r="CJ9" i="13"/>
  <c r="AP9" i="13"/>
  <c r="AO9" i="13"/>
  <c r="AN9" i="13"/>
  <c r="AM9" i="13"/>
  <c r="AL9" i="13"/>
  <c r="AK9" i="13"/>
  <c r="AJ9" i="13"/>
  <c r="AI9" i="13"/>
  <c r="AH9" i="13"/>
  <c r="AG9" i="13"/>
  <c r="AF9" i="13"/>
  <c r="AT9" i="13" s="1"/>
  <c r="AE9" i="13"/>
  <c r="AD9" i="13"/>
  <c r="AR9" i="13" s="1"/>
  <c r="CV8" i="13"/>
  <c r="CU8" i="13"/>
  <c r="CT8" i="13"/>
  <c r="CS8" i="13"/>
  <c r="CR8" i="13"/>
  <c r="CQ8" i="13"/>
  <c r="CP8" i="13"/>
  <c r="CO8" i="13"/>
  <c r="CN8" i="13"/>
  <c r="CM8" i="13"/>
  <c r="CL8" i="13"/>
  <c r="CK8" i="13"/>
  <c r="CJ8" i="13"/>
  <c r="AP8" i="13"/>
  <c r="AO8" i="13"/>
  <c r="AN8" i="13"/>
  <c r="AM8" i="13"/>
  <c r="AL8" i="13"/>
  <c r="AK8" i="13"/>
  <c r="AJ8" i="13"/>
  <c r="AI8" i="13"/>
  <c r="AH8" i="13"/>
  <c r="AV8" i="13" s="1"/>
  <c r="AG8" i="13"/>
  <c r="AF8" i="13"/>
  <c r="AE8" i="13"/>
  <c r="AS8" i="13" s="1"/>
  <c r="AD8" i="13"/>
  <c r="Q8" i="13"/>
  <c r="CV7" i="13"/>
  <c r="CU7" i="13"/>
  <c r="CT7" i="13"/>
  <c r="CS7" i="13"/>
  <c r="CR7" i="13"/>
  <c r="CQ7" i="13"/>
  <c r="CP7" i="13"/>
  <c r="CO7" i="13"/>
  <c r="CN7" i="13"/>
  <c r="CM7" i="13"/>
  <c r="CL7" i="13"/>
  <c r="CK7" i="13"/>
  <c r="CJ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BG7" i="13" s="1"/>
  <c r="AD7" i="13"/>
  <c r="AR7" i="13" s="1"/>
  <c r="CV6" i="13"/>
  <c r="CJ6" i="13"/>
  <c r="CD6" i="13"/>
  <c r="CC6" i="13"/>
  <c r="CP6" i="13" s="1"/>
  <c r="CB6" i="13"/>
  <c r="CO6" i="13" s="1"/>
  <c r="CA6" i="13"/>
  <c r="BZ6" i="13"/>
  <c r="BY6" i="13"/>
  <c r="BX6" i="13"/>
  <c r="CK6" i="13" s="1"/>
  <c r="AS6" i="13"/>
  <c r="AP6" i="13"/>
  <c r="AO6" i="13"/>
  <c r="AN6" i="13"/>
  <c r="AM6" i="13"/>
  <c r="AL6" i="13"/>
  <c r="AK6" i="13"/>
  <c r="AJ6" i="13"/>
  <c r="AI6" i="13"/>
  <c r="AH6" i="13"/>
  <c r="AG6" i="13"/>
  <c r="AF6" i="13"/>
  <c r="AT6" i="13" s="1"/>
  <c r="AE6" i="13"/>
  <c r="AD6" i="13"/>
  <c r="P6" i="13" s="1"/>
  <c r="CV5" i="13"/>
  <c r="CJ5" i="13"/>
  <c r="CD5" i="13"/>
  <c r="CC5" i="13"/>
  <c r="CB5" i="13"/>
  <c r="CO5" i="13" s="1"/>
  <c r="CA5" i="13"/>
  <c r="BZ5" i="13"/>
  <c r="BY5" i="13"/>
  <c r="BX5" i="13"/>
  <c r="CK5" i="13" s="1"/>
  <c r="AT5" i="13"/>
  <c r="AS5" i="13"/>
  <c r="AP5" i="13"/>
  <c r="AO5" i="13"/>
  <c r="AN5" i="13"/>
  <c r="AM5" i="13"/>
  <c r="AL5" i="13"/>
  <c r="AK5" i="13"/>
  <c r="AY5" i="13" s="1"/>
  <c r="AJ5" i="13"/>
  <c r="AX5" i="13" s="1"/>
  <c r="AI5" i="13"/>
  <c r="AH5" i="13"/>
  <c r="AG5" i="13"/>
  <c r="AF5" i="13"/>
  <c r="AE5" i="13"/>
  <c r="BG5" i="13" s="1"/>
  <c r="AD5" i="13"/>
  <c r="P5" i="13" s="1"/>
  <c r="Q5" i="13"/>
  <c r="CV4" i="13"/>
  <c r="CJ4" i="13"/>
  <c r="CD4" i="13"/>
  <c r="CC4" i="13"/>
  <c r="CB4" i="13"/>
  <c r="CA4" i="13"/>
  <c r="BZ4" i="13"/>
  <c r="BY4" i="13"/>
  <c r="BX4" i="13"/>
  <c r="CR4" i="13" s="1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BF4" i="13" s="1"/>
  <c r="DJ3" i="13"/>
  <c r="DJ5" i="13" s="1"/>
  <c r="CV3" i="13"/>
  <c r="CJ3" i="13"/>
  <c r="CD3" i="13"/>
  <c r="CC3" i="13"/>
  <c r="CB3" i="13"/>
  <c r="CA3" i="13"/>
  <c r="BZ3" i="13"/>
  <c r="BY3" i="13"/>
  <c r="BX3" i="13"/>
  <c r="AP3" i="13"/>
  <c r="AO3" i="13"/>
  <c r="AN3" i="13"/>
  <c r="AM3" i="13"/>
  <c r="AL3" i="13"/>
  <c r="AK3" i="13"/>
  <c r="AY3" i="13" s="1"/>
  <c r="AJ3" i="13"/>
  <c r="AI3" i="13"/>
  <c r="AH3" i="13"/>
  <c r="AG3" i="13"/>
  <c r="AF3" i="13"/>
  <c r="AT3" i="13" s="1"/>
  <c r="AE3" i="13"/>
  <c r="BG3" i="13" s="1"/>
  <c r="AD3" i="13"/>
  <c r="BF3" i="13" s="1"/>
  <c r="P3" i="13"/>
  <c r="CJ2" i="13"/>
  <c r="AF2" i="13" a="1"/>
  <c r="AF2" i="13" s="1"/>
  <c r="AK2" i="13" s="1"/>
  <c r="AE2" i="13"/>
  <c r="BW2" i="13" s="1"/>
  <c r="AD2" i="13"/>
  <c r="BV2" i="13" s="1"/>
  <c r="AP42" i="12"/>
  <c r="AO42" i="12"/>
  <c r="CG6" i="12" s="1"/>
  <c r="AN42" i="12"/>
  <c r="CF6" i="12" s="1"/>
  <c r="AM42" i="12"/>
  <c r="AL42" i="12"/>
  <c r="AK42" i="12"/>
  <c r="AJ42" i="12"/>
  <c r="AI42" i="12"/>
  <c r="AH42" i="12"/>
  <c r="AG42" i="12"/>
  <c r="AF42" i="12"/>
  <c r="AE42" i="12"/>
  <c r="AD42" i="12"/>
  <c r="AP41" i="12"/>
  <c r="AO41" i="12"/>
  <c r="AN41" i="12"/>
  <c r="CF5" i="12" s="1"/>
  <c r="AM41" i="12"/>
  <c r="AL41" i="12"/>
  <c r="AK41" i="12"/>
  <c r="AJ41" i="12"/>
  <c r="AI41" i="12"/>
  <c r="AH41" i="12"/>
  <c r="AG41" i="12"/>
  <c r="AF41" i="12"/>
  <c r="AE41" i="12"/>
  <c r="AD41" i="12"/>
  <c r="AP40" i="12"/>
  <c r="CH4" i="12" s="1"/>
  <c r="AO40" i="12"/>
  <c r="CG4" i="12" s="1"/>
  <c r="AN40" i="12"/>
  <c r="AM40" i="12"/>
  <c r="AL40" i="12"/>
  <c r="AK40" i="12"/>
  <c r="AJ40" i="12"/>
  <c r="AI40" i="12"/>
  <c r="AH40" i="12"/>
  <c r="AG40" i="12"/>
  <c r="AF40" i="12"/>
  <c r="AE40" i="12"/>
  <c r="AD40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X33" i="12"/>
  <c r="W33" i="12"/>
  <c r="V33" i="12"/>
  <c r="U33" i="12"/>
  <c r="T33" i="12"/>
  <c r="S33" i="12"/>
  <c r="R33" i="12"/>
  <c r="P33" i="12"/>
  <c r="BB22" i="12"/>
  <c r="AP22" i="12"/>
  <c r="AO22" i="12"/>
  <c r="AN22" i="12"/>
  <c r="AM22" i="12"/>
  <c r="AL22" i="12"/>
  <c r="AZ22" i="12" s="1"/>
  <c r="AK22" i="12"/>
  <c r="AJ22" i="12"/>
  <c r="AI22" i="12"/>
  <c r="AH22" i="12"/>
  <c r="AG22" i="12"/>
  <c r="AU22" i="12" s="1"/>
  <c r="AF22" i="12"/>
  <c r="AE22" i="12"/>
  <c r="AD22" i="12"/>
  <c r="CT21" i="12"/>
  <c r="CS21" i="12"/>
  <c r="CR21" i="12"/>
  <c r="CQ21" i="12"/>
  <c r="CP21" i="12"/>
  <c r="CO21" i="12"/>
  <c r="CN21" i="12"/>
  <c r="CM21" i="12"/>
  <c r="CL21" i="12"/>
  <c r="CK21" i="12"/>
  <c r="CJ21" i="12"/>
  <c r="BG21" i="12"/>
  <c r="BF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P21" i="12"/>
  <c r="BD21" i="12" s="1"/>
  <c r="AO21" i="12"/>
  <c r="AN21" i="12"/>
  <c r="CT20" i="12"/>
  <c r="CS20" i="12"/>
  <c r="CR20" i="12"/>
  <c r="CQ20" i="12"/>
  <c r="CP20" i="12"/>
  <c r="CO20" i="12"/>
  <c r="CN20" i="12"/>
  <c r="CM20" i="12"/>
  <c r="CL20" i="12"/>
  <c r="CK20" i="12"/>
  <c r="CJ20" i="12"/>
  <c r="BG20" i="12"/>
  <c r="BF20" i="12"/>
  <c r="BA20" i="12"/>
  <c r="AZ20" i="12"/>
  <c r="AY20" i="12"/>
  <c r="AX20" i="12"/>
  <c r="AW20" i="12"/>
  <c r="AV20" i="12"/>
  <c r="AU20" i="12"/>
  <c r="AT20" i="12"/>
  <c r="AS20" i="12"/>
  <c r="AR20" i="12"/>
  <c r="AP20" i="12"/>
  <c r="BD20" i="12" s="1"/>
  <c r="AO20" i="12"/>
  <c r="BC20" i="12" s="1"/>
  <c r="AN20" i="12"/>
  <c r="BB20" i="12" s="1"/>
  <c r="CT19" i="12"/>
  <c r="CS19" i="12"/>
  <c r="CR19" i="12"/>
  <c r="CQ19" i="12"/>
  <c r="CP19" i="12"/>
  <c r="CO19" i="12"/>
  <c r="CN19" i="12"/>
  <c r="CM19" i="12"/>
  <c r="CL19" i="12"/>
  <c r="CK19" i="12"/>
  <c r="CJ19" i="12"/>
  <c r="BG19" i="12"/>
  <c r="BF19" i="12"/>
  <c r="BB19" i="12"/>
  <c r="BA19" i="12"/>
  <c r="AZ19" i="12"/>
  <c r="AY19" i="12"/>
  <c r="AX19" i="12"/>
  <c r="AW19" i="12"/>
  <c r="AV19" i="12"/>
  <c r="AU19" i="12"/>
  <c r="AT19" i="12"/>
  <c r="AS19" i="12"/>
  <c r="AR19" i="12"/>
  <c r="AP19" i="12"/>
  <c r="BD19" i="12" s="1"/>
  <c r="AO19" i="12"/>
  <c r="BC19" i="12" s="1"/>
  <c r="AN19" i="12"/>
  <c r="CT18" i="12"/>
  <c r="CS18" i="12"/>
  <c r="CR18" i="12"/>
  <c r="CQ18" i="12"/>
  <c r="CP18" i="12"/>
  <c r="CO18" i="12"/>
  <c r="CN18" i="12"/>
  <c r="CM18" i="12"/>
  <c r="CL18" i="12"/>
  <c r="CK18" i="12"/>
  <c r="CJ18" i="12"/>
  <c r="BG18" i="12"/>
  <c r="BF18" i="12"/>
  <c r="BA18" i="12"/>
  <c r="AZ18" i="12"/>
  <c r="AY18" i="12"/>
  <c r="AX18" i="12"/>
  <c r="AW18" i="12"/>
  <c r="AV18" i="12"/>
  <c r="AU18" i="12"/>
  <c r="AT18" i="12"/>
  <c r="AS18" i="12"/>
  <c r="AR18" i="12"/>
  <c r="AP18" i="12"/>
  <c r="BD18" i="12" s="1"/>
  <c r="AO18" i="12"/>
  <c r="BC18" i="12" s="1"/>
  <c r="AN18" i="12"/>
  <c r="BB18" i="12" s="1"/>
  <c r="CT17" i="12"/>
  <c r="CS17" i="12"/>
  <c r="CR17" i="12"/>
  <c r="CQ17" i="12"/>
  <c r="CP17" i="12"/>
  <c r="CO17" i="12"/>
  <c r="CN17" i="12"/>
  <c r="CM17" i="12"/>
  <c r="CL17" i="12"/>
  <c r="CK17" i="12"/>
  <c r="CJ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P17" i="12"/>
  <c r="CV16" i="12"/>
  <c r="CU16" i="12"/>
  <c r="CT16" i="12"/>
  <c r="CS16" i="12"/>
  <c r="CR16" i="12"/>
  <c r="CQ16" i="12"/>
  <c r="CP16" i="12"/>
  <c r="CO16" i="12"/>
  <c r="CN16" i="12"/>
  <c r="CM16" i="12"/>
  <c r="CL16" i="12"/>
  <c r="CK16" i="12"/>
  <c r="CJ16" i="12"/>
  <c r="AT16" i="12"/>
  <c r="AP16" i="12"/>
  <c r="AO16" i="12"/>
  <c r="AN16" i="12"/>
  <c r="AM16" i="12"/>
  <c r="AL16" i="12"/>
  <c r="AK16" i="12"/>
  <c r="AY16" i="12" s="1"/>
  <c r="AJ16" i="12"/>
  <c r="AI16" i="12"/>
  <c r="AH16" i="12"/>
  <c r="AG16" i="12"/>
  <c r="AF16" i="12"/>
  <c r="BB16" i="12" s="1"/>
  <c r="AE16" i="12"/>
  <c r="AD16" i="12"/>
  <c r="BF16" i="12" s="1"/>
  <c r="CV15" i="12"/>
  <c r="CU15" i="12"/>
  <c r="CT15" i="12"/>
  <c r="CS15" i="12"/>
  <c r="CR15" i="12"/>
  <c r="CK15" i="12"/>
  <c r="CJ15" i="12"/>
  <c r="BC15" i="12"/>
  <c r="BB15" i="12"/>
  <c r="AP15" i="12"/>
  <c r="AO15" i="12"/>
  <c r="AN15" i="12"/>
  <c r="AM15" i="12"/>
  <c r="BA15" i="12" s="1"/>
  <c r="AL15" i="12"/>
  <c r="AK15" i="12"/>
  <c r="AY15" i="12" s="1"/>
  <c r="AJ15" i="12"/>
  <c r="AX15" i="12" s="1"/>
  <c r="AI15" i="12"/>
  <c r="AH15" i="12"/>
  <c r="AV15" i="12" s="1"/>
  <c r="AG15" i="12"/>
  <c r="AU15" i="12" s="1"/>
  <c r="AF15" i="12"/>
  <c r="AT15" i="12" s="1"/>
  <c r="AE15" i="12"/>
  <c r="AD15" i="12"/>
  <c r="CV14" i="12"/>
  <c r="CU14" i="12"/>
  <c r="CT14" i="12"/>
  <c r="CS14" i="12"/>
  <c r="CR14" i="12"/>
  <c r="CK14" i="12"/>
  <c r="CJ14" i="12"/>
  <c r="AP14" i="12"/>
  <c r="AO14" i="12"/>
  <c r="AN14" i="12"/>
  <c r="AM14" i="12"/>
  <c r="AL14" i="12"/>
  <c r="AK14" i="12"/>
  <c r="AJ14" i="12"/>
  <c r="AI14" i="12"/>
  <c r="AH14" i="12"/>
  <c r="AG14" i="12"/>
  <c r="AU14" i="12" s="1"/>
  <c r="AF14" i="12"/>
  <c r="AT14" i="12" s="1"/>
  <c r="AE14" i="12"/>
  <c r="Q14" i="12" s="1"/>
  <c r="AD14" i="12"/>
  <c r="AR14" i="12" s="1"/>
  <c r="CV13" i="12"/>
  <c r="CU13" i="12"/>
  <c r="CT13" i="12"/>
  <c r="CS13" i="12"/>
  <c r="CR13" i="12"/>
  <c r="CQ13" i="12"/>
  <c r="CP13" i="12"/>
  <c r="CO13" i="12"/>
  <c r="CN13" i="12"/>
  <c r="CM13" i="12"/>
  <c r="CL13" i="12"/>
  <c r="CK13" i="12"/>
  <c r="CJ13" i="12"/>
  <c r="AP13" i="12"/>
  <c r="BD13" i="12" s="1"/>
  <c r="AO13" i="12"/>
  <c r="BC13" i="12" s="1"/>
  <c r="AN13" i="12"/>
  <c r="AM13" i="12"/>
  <c r="BA13" i="12" s="1"/>
  <c r="AL13" i="12"/>
  <c r="AK13" i="12"/>
  <c r="AJ13" i="12"/>
  <c r="AX13" i="12" s="1"/>
  <c r="AI13" i="12"/>
  <c r="AW13" i="12" s="1"/>
  <c r="AH13" i="12"/>
  <c r="AV13" i="12" s="1"/>
  <c r="AG13" i="12"/>
  <c r="AU13" i="12" s="1"/>
  <c r="AF13" i="12"/>
  <c r="AT13" i="12" s="1"/>
  <c r="AE13" i="12"/>
  <c r="AD13" i="12"/>
  <c r="AR13" i="12" s="1"/>
  <c r="CV12" i="12"/>
  <c r="CU12" i="12"/>
  <c r="CT12" i="12"/>
  <c r="CS12" i="12"/>
  <c r="CR12" i="12"/>
  <c r="CQ12" i="12"/>
  <c r="CP12" i="12"/>
  <c r="CO12" i="12"/>
  <c r="CN12" i="12"/>
  <c r="CM12" i="12"/>
  <c r="CL12" i="12"/>
  <c r="CK12" i="12"/>
  <c r="CJ12" i="12"/>
  <c r="BG12" i="12"/>
  <c r="AS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BF12" i="12" s="1"/>
  <c r="Q12" i="12"/>
  <c r="P12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BF11" i="12" s="1"/>
  <c r="CV10" i="12"/>
  <c r="CU10" i="12"/>
  <c r="CT10" i="12"/>
  <c r="CS10" i="12"/>
  <c r="CR10" i="12"/>
  <c r="CQ10" i="12"/>
  <c r="CP10" i="12"/>
  <c r="CO10" i="12"/>
  <c r="CN10" i="12"/>
  <c r="CM10" i="12"/>
  <c r="CL10" i="12"/>
  <c r="CK10" i="12"/>
  <c r="CJ10" i="12"/>
  <c r="AP10" i="12"/>
  <c r="AO10" i="12"/>
  <c r="AN10" i="12"/>
  <c r="AM10" i="12"/>
  <c r="AL10" i="12"/>
  <c r="AK10" i="12"/>
  <c r="AJ10" i="12"/>
  <c r="AI10" i="12"/>
  <c r="AH10" i="12"/>
  <c r="AV10" i="12" s="1"/>
  <c r="AG10" i="12"/>
  <c r="AF10" i="12"/>
  <c r="BB10" i="12" s="1"/>
  <c r="AE10" i="12"/>
  <c r="Q10" i="12" s="1"/>
  <c r="AD10" i="12"/>
  <c r="BF10" i="12" s="1"/>
  <c r="CV9" i="12"/>
  <c r="CU9" i="12"/>
  <c r="CT9" i="12"/>
  <c r="CS9" i="12"/>
  <c r="CR9" i="12"/>
  <c r="CQ9" i="12"/>
  <c r="CP9" i="12"/>
  <c r="CO9" i="12"/>
  <c r="CN9" i="12"/>
  <c r="CM9" i="12"/>
  <c r="CL9" i="12"/>
  <c r="CK9" i="12"/>
  <c r="CJ9" i="12"/>
  <c r="AS9" i="12"/>
  <c r="AP9" i="12"/>
  <c r="AO9" i="12"/>
  <c r="BC9" i="12" s="1"/>
  <c r="AN9" i="12"/>
  <c r="AM9" i="12"/>
  <c r="AL9" i="12"/>
  <c r="AK9" i="12"/>
  <c r="AJ9" i="12"/>
  <c r="AI9" i="12"/>
  <c r="AH9" i="12"/>
  <c r="AG9" i="12"/>
  <c r="AU9" i="12" s="1"/>
  <c r="AF9" i="12"/>
  <c r="BA9" i="12" s="1"/>
  <c r="AE9" i="12"/>
  <c r="Q9" i="12" s="1"/>
  <c r="AD9" i="12"/>
  <c r="BF9" i="12" s="1"/>
  <c r="CV8" i="12"/>
  <c r="CU8" i="12"/>
  <c r="CT8" i="12"/>
  <c r="CS8" i="12"/>
  <c r="CR8" i="12"/>
  <c r="CQ8" i="12"/>
  <c r="CP8" i="12"/>
  <c r="CO8" i="12"/>
  <c r="CN8" i="12"/>
  <c r="CM8" i="12"/>
  <c r="CL8" i="12"/>
  <c r="CK8" i="12"/>
  <c r="CJ8" i="12"/>
  <c r="BF8" i="12"/>
  <c r="AP8" i="12"/>
  <c r="AO8" i="12"/>
  <c r="AN8" i="12"/>
  <c r="AM8" i="12"/>
  <c r="AL8" i="12"/>
  <c r="AK8" i="12"/>
  <c r="AJ8" i="12"/>
  <c r="AI8" i="12"/>
  <c r="AH8" i="12"/>
  <c r="AG8" i="12"/>
  <c r="AU8" i="12" s="1"/>
  <c r="AF8" i="12"/>
  <c r="AE8" i="12"/>
  <c r="AD8" i="12"/>
  <c r="CV7" i="12"/>
  <c r="CU7" i="12"/>
  <c r="CT7" i="12"/>
  <c r="CS7" i="12"/>
  <c r="CR7" i="12"/>
  <c r="CQ7" i="12"/>
  <c r="CP7" i="12"/>
  <c r="CO7" i="12"/>
  <c r="CN7" i="12"/>
  <c r="CM7" i="12"/>
  <c r="CL7" i="12"/>
  <c r="CK7" i="12"/>
  <c r="CJ7" i="12"/>
  <c r="AY7" i="12"/>
  <c r="AU7" i="12"/>
  <c r="AP7" i="12"/>
  <c r="AO7" i="12"/>
  <c r="AN7" i="12"/>
  <c r="AM7" i="12"/>
  <c r="AL7" i="12"/>
  <c r="AK7" i="12"/>
  <c r="AJ7" i="12"/>
  <c r="AX7" i="12" s="1"/>
  <c r="AI7" i="12"/>
  <c r="AH7" i="12"/>
  <c r="AG7" i="12"/>
  <c r="AF7" i="12"/>
  <c r="AE7" i="12"/>
  <c r="BG7" i="12" s="1"/>
  <c r="AD7" i="12"/>
  <c r="CV6" i="12"/>
  <c r="CR6" i="12"/>
  <c r="CJ6" i="12"/>
  <c r="CH6" i="12"/>
  <c r="CD6" i="12"/>
  <c r="CC6" i="12"/>
  <c r="CB6" i="12"/>
  <c r="CA6" i="12"/>
  <c r="BZ6" i="12"/>
  <c r="BY6" i="12"/>
  <c r="BX6" i="12"/>
  <c r="AP6" i="12"/>
  <c r="AO6" i="12"/>
  <c r="AN6" i="12"/>
  <c r="AM6" i="12"/>
  <c r="BA6" i="12" s="1"/>
  <c r="AL6" i="12"/>
  <c r="AK6" i="12"/>
  <c r="AJ6" i="12"/>
  <c r="AI6" i="12"/>
  <c r="AH6" i="12"/>
  <c r="AG6" i="12"/>
  <c r="AF6" i="12"/>
  <c r="AE6" i="12"/>
  <c r="AD6" i="12"/>
  <c r="CV5" i="12"/>
  <c r="CR5" i="12"/>
  <c r="CJ5" i="12"/>
  <c r="CH5" i="12"/>
  <c r="CG5" i="12"/>
  <c r="CD5" i="12"/>
  <c r="CC5" i="12"/>
  <c r="CB5" i="12"/>
  <c r="CA5" i="12"/>
  <c r="BZ5" i="12"/>
  <c r="BY5" i="12"/>
  <c r="BX5" i="12"/>
  <c r="CK5" i="12" s="1"/>
  <c r="AP5" i="12"/>
  <c r="AO5" i="12"/>
  <c r="AN5" i="12"/>
  <c r="AM5" i="12"/>
  <c r="AL5" i="12"/>
  <c r="AK5" i="12"/>
  <c r="AJ5" i="12"/>
  <c r="AI5" i="12"/>
  <c r="AH5" i="12"/>
  <c r="AG5" i="12"/>
  <c r="AF5" i="12"/>
  <c r="AE5" i="12"/>
  <c r="Q5" i="12" s="1"/>
  <c r="AD5" i="12"/>
  <c r="CV4" i="12"/>
  <c r="CR4" i="12"/>
  <c r="CJ4" i="12"/>
  <c r="CF4" i="12"/>
  <c r="CD4" i="12"/>
  <c r="CC4" i="12"/>
  <c r="CB4" i="12"/>
  <c r="CA4" i="12"/>
  <c r="BZ4" i="12"/>
  <c r="CM4" i="12" s="1"/>
  <c r="BY4" i="12"/>
  <c r="BX4" i="12"/>
  <c r="CK4" i="12" s="1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P4" i="12" s="1"/>
  <c r="DJ3" i="12"/>
  <c r="DJ5" i="12" s="1"/>
  <c r="CV3" i="12"/>
  <c r="CR3" i="12"/>
  <c r="CJ3" i="12"/>
  <c r="CH3" i="12"/>
  <c r="CG3" i="12"/>
  <c r="CF3" i="12"/>
  <c r="CD3" i="12"/>
  <c r="CC3" i="12"/>
  <c r="CB3" i="12"/>
  <c r="CA3" i="12"/>
  <c r="BZ3" i="12"/>
  <c r="BY3" i="12"/>
  <c r="BX3" i="12"/>
  <c r="CK3" i="12" s="1"/>
  <c r="BC3" i="12"/>
  <c r="AP3" i="12"/>
  <c r="AO3" i="12"/>
  <c r="AN3" i="12"/>
  <c r="AM3" i="12"/>
  <c r="BA3" i="12" s="1"/>
  <c r="AL3" i="12"/>
  <c r="AK3" i="12"/>
  <c r="AJ3" i="12"/>
  <c r="AI3" i="12"/>
  <c r="AH3" i="12"/>
  <c r="AG3" i="12"/>
  <c r="AF3" i="12"/>
  <c r="AT3" i="12" s="1"/>
  <c r="AE3" i="12"/>
  <c r="AS3" i="12" s="1"/>
  <c r="AD3" i="12"/>
  <c r="DJ2" i="12"/>
  <c r="DI2" i="12"/>
  <c r="DH2" i="12"/>
  <c r="DG2" i="12"/>
  <c r="CU2" i="12"/>
  <c r="CT2" i="12"/>
  <c r="CS2" i="12"/>
  <c r="CH2" i="12"/>
  <c r="CG2" i="12"/>
  <c r="CF2" i="12"/>
  <c r="BR2" i="12"/>
  <c r="BQ2" i="12"/>
  <c r="BP2" i="12"/>
  <c r="BD2" i="12"/>
  <c r="BC2" i="12"/>
  <c r="BB2" i="12"/>
  <c r="AY2" i="12"/>
  <c r="AM2" i="12"/>
  <c r="BO2" i="12" s="1"/>
  <c r="AL2" i="12"/>
  <c r="AK2" i="12"/>
  <c r="W2" i="12" s="1"/>
  <c r="AF2" i="12" a="1"/>
  <c r="AF2" i="12" s="1"/>
  <c r="AJ2" i="12" s="1"/>
  <c r="AE2" i="12"/>
  <c r="BW2" i="12" s="1"/>
  <c r="AD2" i="12"/>
  <c r="BV2" i="12" s="1"/>
  <c r="AB2" i="12"/>
  <c r="AA2" i="12"/>
  <c r="Z2" i="12"/>
  <c r="Q2" i="12"/>
  <c r="AP42" i="11"/>
  <c r="AO42" i="11"/>
  <c r="CG6" i="11" s="1"/>
  <c r="AN42" i="11"/>
  <c r="CF6" i="11" s="1"/>
  <c r="CS6" i="11" s="1"/>
  <c r="AM42" i="11"/>
  <c r="AL42" i="11"/>
  <c r="AK42" i="11"/>
  <c r="AJ42" i="11"/>
  <c r="AI42" i="11"/>
  <c r="AH42" i="11"/>
  <c r="AG42" i="11"/>
  <c r="AF42" i="11"/>
  <c r="AE42" i="11"/>
  <c r="AD42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P40" i="11"/>
  <c r="CH4" i="11" s="1"/>
  <c r="AO40" i="11"/>
  <c r="CG4" i="11" s="1"/>
  <c r="AN40" i="11"/>
  <c r="AM40" i="11"/>
  <c r="AL40" i="11"/>
  <c r="AK40" i="11"/>
  <c r="AJ40" i="11"/>
  <c r="AI40" i="11"/>
  <c r="AH40" i="11"/>
  <c r="AG40" i="11"/>
  <c r="AF40" i="11"/>
  <c r="AE40" i="11"/>
  <c r="AD40" i="11"/>
  <c r="AP39" i="11"/>
  <c r="CH3" i="11" s="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X33" i="11"/>
  <c r="W33" i="11"/>
  <c r="V33" i="11"/>
  <c r="U33" i="11"/>
  <c r="T33" i="11"/>
  <c r="S33" i="11"/>
  <c r="R33" i="11"/>
  <c r="P33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S22" i="11" s="1"/>
  <c r="AD22" i="11"/>
  <c r="CT21" i="11"/>
  <c r="CS21" i="11"/>
  <c r="CR21" i="11"/>
  <c r="CQ21" i="11"/>
  <c r="CP21" i="11"/>
  <c r="CO21" i="11"/>
  <c r="CN21" i="11"/>
  <c r="CM21" i="11"/>
  <c r="CL21" i="11"/>
  <c r="CK21" i="11"/>
  <c r="CJ21" i="11"/>
  <c r="BG21" i="11"/>
  <c r="BF21" i="11"/>
  <c r="BB21" i="11"/>
  <c r="BA21" i="11"/>
  <c r="AZ21" i="11"/>
  <c r="AY21" i="11"/>
  <c r="AX21" i="11"/>
  <c r="AW21" i="11"/>
  <c r="AV21" i="11"/>
  <c r="AU21" i="11"/>
  <c r="AT21" i="11"/>
  <c r="AS21" i="11"/>
  <c r="AR21" i="11"/>
  <c r="AP21" i="11"/>
  <c r="BD21" i="11" s="1"/>
  <c r="AO21" i="11"/>
  <c r="BC21" i="11" s="1"/>
  <c r="AN21" i="11"/>
  <c r="CT20" i="11"/>
  <c r="CS20" i="11"/>
  <c r="CR20" i="11"/>
  <c r="CQ20" i="11"/>
  <c r="CP20" i="11"/>
  <c r="CO20" i="11"/>
  <c r="CN20" i="11"/>
  <c r="CM20" i="11"/>
  <c r="CL20" i="11"/>
  <c r="CK20" i="11"/>
  <c r="CJ20" i="11"/>
  <c r="BG20" i="11"/>
  <c r="BF20" i="11"/>
  <c r="BA20" i="11"/>
  <c r="AZ20" i="11"/>
  <c r="AY20" i="11"/>
  <c r="AX20" i="11"/>
  <c r="AW20" i="11"/>
  <c r="AV20" i="11"/>
  <c r="AU20" i="11"/>
  <c r="AT20" i="11"/>
  <c r="AS20" i="11"/>
  <c r="AR20" i="11"/>
  <c r="AP20" i="11"/>
  <c r="BD20" i="11" s="1"/>
  <c r="AO20" i="11"/>
  <c r="BC20" i="11" s="1"/>
  <c r="AN20" i="11"/>
  <c r="BB20" i="11" s="1"/>
  <c r="CT19" i="11"/>
  <c r="CS19" i="11"/>
  <c r="CR19" i="11"/>
  <c r="CQ19" i="11"/>
  <c r="CP19" i="11"/>
  <c r="CO19" i="11"/>
  <c r="CN19" i="11"/>
  <c r="CM19" i="11"/>
  <c r="CL19" i="11"/>
  <c r="CK19" i="11"/>
  <c r="CJ19" i="11"/>
  <c r="BG19" i="11"/>
  <c r="BF19" i="11"/>
  <c r="BA19" i="11"/>
  <c r="AZ19" i="11"/>
  <c r="AY19" i="11"/>
  <c r="AX19" i="11"/>
  <c r="AW19" i="11"/>
  <c r="AV19" i="11"/>
  <c r="AU19" i="11"/>
  <c r="AT19" i="11"/>
  <c r="AS19" i="11"/>
  <c r="AR19" i="11"/>
  <c r="AP19" i="11"/>
  <c r="BD19" i="11" s="1"/>
  <c r="AO19" i="11"/>
  <c r="BC19" i="11" s="1"/>
  <c r="AN19" i="11"/>
  <c r="BB19" i="11" s="1"/>
  <c r="CT18" i="11"/>
  <c r="CS18" i="11"/>
  <c r="CR18" i="11"/>
  <c r="CQ18" i="11"/>
  <c r="CP18" i="11"/>
  <c r="CO18" i="11"/>
  <c r="CN18" i="11"/>
  <c r="CM18" i="11"/>
  <c r="CL18" i="11"/>
  <c r="CK18" i="11"/>
  <c r="CJ18" i="11"/>
  <c r="BG18" i="11"/>
  <c r="BF18" i="11"/>
  <c r="BA18" i="11"/>
  <c r="AZ18" i="11"/>
  <c r="AY18" i="11"/>
  <c r="AX18" i="11"/>
  <c r="AW18" i="11"/>
  <c r="AV18" i="11"/>
  <c r="AU18" i="11"/>
  <c r="AT18" i="11"/>
  <c r="AS18" i="11"/>
  <c r="AR18" i="11"/>
  <c r="AP18" i="11"/>
  <c r="BD18" i="11" s="1"/>
  <c r="AO18" i="11"/>
  <c r="BC18" i="11" s="1"/>
  <c r="AN18" i="11"/>
  <c r="BB18" i="11" s="1"/>
  <c r="CT17" i="11"/>
  <c r="CS17" i="11"/>
  <c r="CR17" i="11"/>
  <c r="CQ17" i="11"/>
  <c r="CP17" i="11"/>
  <c r="CO17" i="11"/>
  <c r="CN17" i="11"/>
  <c r="CM17" i="11"/>
  <c r="CL17" i="11"/>
  <c r="CK17" i="11"/>
  <c r="CJ17" i="11"/>
  <c r="AP17" i="11"/>
  <c r="BD17" i="11" s="1"/>
  <c r="AO17" i="11"/>
  <c r="AN17" i="11"/>
  <c r="AM17" i="11"/>
  <c r="AL17" i="11"/>
  <c r="AK17" i="11"/>
  <c r="AJ17" i="11"/>
  <c r="AI17" i="11"/>
  <c r="AW17" i="11" s="1"/>
  <c r="AH17" i="11"/>
  <c r="AV17" i="11" s="1"/>
  <c r="AG17" i="11"/>
  <c r="AU17" i="11" s="1"/>
  <c r="AF17" i="11"/>
  <c r="AT17" i="11" s="1"/>
  <c r="AE17" i="11"/>
  <c r="AS17" i="11" s="1"/>
  <c r="AD17" i="11"/>
  <c r="CV16" i="11"/>
  <c r="CU16" i="11"/>
  <c r="CT16" i="11"/>
  <c r="CS16" i="11"/>
  <c r="CR16" i="11"/>
  <c r="CQ16" i="11"/>
  <c r="CP16" i="11"/>
  <c r="CO16" i="11"/>
  <c r="CN16" i="11"/>
  <c r="CM16" i="11"/>
  <c r="CL16" i="11"/>
  <c r="CK16" i="11"/>
  <c r="CJ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BG16" i="11" s="1"/>
  <c r="AD16" i="11"/>
  <c r="CV15" i="11"/>
  <c r="CU15" i="11"/>
  <c r="CT15" i="11"/>
  <c r="CS15" i="11"/>
  <c r="CR15" i="11"/>
  <c r="CK15" i="11"/>
  <c r="CJ15" i="11"/>
  <c r="AP15" i="11"/>
  <c r="AO15" i="11"/>
  <c r="AN15" i="11"/>
  <c r="AM15" i="11"/>
  <c r="AL15" i="11"/>
  <c r="AK15" i="11"/>
  <c r="AJ15" i="11"/>
  <c r="AI15" i="11"/>
  <c r="AH15" i="11"/>
  <c r="AG15" i="11"/>
  <c r="AU15" i="11" s="1"/>
  <c r="AF15" i="11"/>
  <c r="AE15" i="11"/>
  <c r="AD15" i="11"/>
  <c r="CV14" i="11"/>
  <c r="CU14" i="11"/>
  <c r="CT14" i="11"/>
  <c r="CS14" i="11"/>
  <c r="CR14" i="11"/>
  <c r="CK14" i="11"/>
  <c r="CJ14" i="11"/>
  <c r="AP14" i="11"/>
  <c r="AO14" i="11"/>
  <c r="AN14" i="11"/>
  <c r="AM14" i="11"/>
  <c r="AL14" i="11"/>
  <c r="AK14" i="11"/>
  <c r="AJ14" i="11"/>
  <c r="AI14" i="11"/>
  <c r="AH14" i="11"/>
  <c r="AG14" i="11"/>
  <c r="AF14" i="11"/>
  <c r="AT14" i="11" s="1"/>
  <c r="AE14" i="11"/>
  <c r="AS14" i="11" s="1"/>
  <c r="AD14" i="11"/>
  <c r="P14" i="11" s="1"/>
  <c r="CV13" i="11"/>
  <c r="CU13" i="11"/>
  <c r="CT13" i="11"/>
  <c r="CS13" i="11"/>
  <c r="CR13" i="11"/>
  <c r="CQ13" i="11"/>
  <c r="CP13" i="11"/>
  <c r="CO13" i="11"/>
  <c r="CN13" i="11"/>
  <c r="CM13" i="11"/>
  <c r="CL13" i="11"/>
  <c r="CK13" i="11"/>
  <c r="CJ13" i="11"/>
  <c r="AP13" i="11"/>
  <c r="AO13" i="11"/>
  <c r="AN13" i="11"/>
  <c r="AM13" i="11"/>
  <c r="AL13" i="11"/>
  <c r="AK13" i="11"/>
  <c r="AJ13" i="11"/>
  <c r="AI13" i="11"/>
  <c r="AH13" i="11"/>
  <c r="AG13" i="11"/>
  <c r="AF13" i="11"/>
  <c r="AT13" i="11" s="1"/>
  <c r="AE13" i="11"/>
  <c r="BG13" i="11" s="1"/>
  <c r="AD13" i="11"/>
  <c r="BF13" i="11" s="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AS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BF12" i="11" s="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AP11" i="11"/>
  <c r="AO11" i="11"/>
  <c r="AN11" i="11"/>
  <c r="AM11" i="11"/>
  <c r="AL11" i="11"/>
  <c r="AK11" i="11"/>
  <c r="AJ11" i="11"/>
  <c r="AI11" i="11"/>
  <c r="AH11" i="11"/>
  <c r="AG11" i="11"/>
  <c r="AF11" i="11"/>
  <c r="BA11" i="11" s="1"/>
  <c r="AE11" i="11"/>
  <c r="AS11" i="11" s="1"/>
  <c r="AD11" i="11"/>
  <c r="BF11" i="11" s="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AP10" i="11"/>
  <c r="AO10" i="11"/>
  <c r="AN10" i="11"/>
  <c r="AM10" i="11"/>
  <c r="BA10" i="11" s="1"/>
  <c r="AL10" i="11"/>
  <c r="AK10" i="11"/>
  <c r="AJ10" i="11"/>
  <c r="AI10" i="11"/>
  <c r="AH10" i="11"/>
  <c r="AG10" i="11"/>
  <c r="AF10" i="11"/>
  <c r="AT10" i="11" s="1"/>
  <c r="AE10" i="11"/>
  <c r="AD10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AR9" i="11"/>
  <c r="AP9" i="11"/>
  <c r="AO9" i="11"/>
  <c r="AN9" i="11"/>
  <c r="AM9" i="11"/>
  <c r="AL9" i="11"/>
  <c r="AK9" i="11"/>
  <c r="AJ9" i="11"/>
  <c r="AI9" i="11"/>
  <c r="AH9" i="11"/>
  <c r="AG9" i="11"/>
  <c r="AF9" i="11"/>
  <c r="BB9" i="11" s="1"/>
  <c r="AE9" i="11"/>
  <c r="BG9" i="11" s="1"/>
  <c r="AD9" i="11"/>
  <c r="BF9" i="11" s="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AS7" i="11"/>
  <c r="AP7" i="11"/>
  <c r="AO7" i="11"/>
  <c r="AN7" i="11"/>
  <c r="AM7" i="11"/>
  <c r="AL7" i="11"/>
  <c r="AK7" i="11"/>
  <c r="AJ7" i="11"/>
  <c r="AI7" i="11"/>
  <c r="AH7" i="11"/>
  <c r="AG7" i="11"/>
  <c r="AU7" i="11" s="1"/>
  <c r="AF7" i="11"/>
  <c r="AT7" i="11" s="1"/>
  <c r="AE7" i="11"/>
  <c r="BG7" i="11" s="1"/>
  <c r="AD7" i="11"/>
  <c r="AR7" i="11" s="1"/>
  <c r="CV6" i="11"/>
  <c r="CR6" i="11"/>
  <c r="CJ6" i="11"/>
  <c r="CH6" i="11"/>
  <c r="CD6" i="11"/>
  <c r="CC6" i="11"/>
  <c r="CP6" i="11" s="1"/>
  <c r="CB6" i="11"/>
  <c r="CA6" i="11"/>
  <c r="BZ6" i="11"/>
  <c r="BY6" i="11"/>
  <c r="BX6" i="11"/>
  <c r="AP6" i="11"/>
  <c r="AO6" i="11"/>
  <c r="AN6" i="11"/>
  <c r="AM6" i="11"/>
  <c r="AL6" i="11"/>
  <c r="AK6" i="11"/>
  <c r="AJ6" i="11"/>
  <c r="AI6" i="11"/>
  <c r="AH6" i="11"/>
  <c r="AG6" i="11"/>
  <c r="AF6" i="11"/>
  <c r="BD6" i="11" s="1"/>
  <c r="AE6" i="11"/>
  <c r="AS6" i="11" s="1"/>
  <c r="AD6" i="11"/>
  <c r="BF6" i="11" s="1"/>
  <c r="CV5" i="11"/>
  <c r="CR5" i="11"/>
  <c r="CJ5" i="11"/>
  <c r="CH5" i="11"/>
  <c r="CG5" i="11"/>
  <c r="CF5" i="11"/>
  <c r="CD5" i="11"/>
  <c r="CC5" i="11"/>
  <c r="CB5" i="11"/>
  <c r="CA5" i="11"/>
  <c r="BZ5" i="11"/>
  <c r="BY5" i="11"/>
  <c r="BX5" i="11"/>
  <c r="AP5" i="11"/>
  <c r="AO5" i="11"/>
  <c r="AN5" i="11"/>
  <c r="AM5" i="11"/>
  <c r="AL5" i="11"/>
  <c r="AK5" i="11"/>
  <c r="AJ5" i="11"/>
  <c r="AI5" i="11"/>
  <c r="AH5" i="11"/>
  <c r="AG5" i="11"/>
  <c r="AF5" i="11"/>
  <c r="AV5" i="11" s="1"/>
  <c r="AE5" i="11"/>
  <c r="AD5" i="11"/>
  <c r="BF5" i="11" s="1"/>
  <c r="CV4" i="11"/>
  <c r="CR4" i="11"/>
  <c r="CJ4" i="11"/>
  <c r="CF4" i="11"/>
  <c r="CD4" i="11"/>
  <c r="CC4" i="11"/>
  <c r="CB4" i="11"/>
  <c r="CA4" i="11"/>
  <c r="BZ4" i="11"/>
  <c r="BY4" i="11"/>
  <c r="BX4" i="11"/>
  <c r="AP4" i="11"/>
  <c r="AO4" i="11"/>
  <c r="AN4" i="11"/>
  <c r="AM4" i="11"/>
  <c r="AL4" i="11"/>
  <c r="AZ4" i="11" s="1"/>
  <c r="AK4" i="11"/>
  <c r="AJ4" i="11"/>
  <c r="AX4" i="11" s="1"/>
  <c r="AI4" i="11"/>
  <c r="AH4" i="11"/>
  <c r="AG4" i="11"/>
  <c r="AF4" i="11"/>
  <c r="AE4" i="11"/>
  <c r="BG4" i="11" s="1"/>
  <c r="AD4" i="11"/>
  <c r="P4" i="11"/>
  <c r="DJ3" i="11"/>
  <c r="DJ5" i="11" s="1"/>
  <c r="CV3" i="11"/>
  <c r="CR3" i="11"/>
  <c r="CJ3" i="11"/>
  <c r="CG3" i="11"/>
  <c r="CF3" i="11"/>
  <c r="CD3" i="11"/>
  <c r="CC3" i="11"/>
  <c r="CB3" i="11"/>
  <c r="CA3" i="11"/>
  <c r="BZ3" i="11"/>
  <c r="BY3" i="11"/>
  <c r="BX3" i="11"/>
  <c r="CK3" i="11" s="1"/>
  <c r="AP3" i="11"/>
  <c r="BD3" i="11" s="1"/>
  <c r="AO3" i="11"/>
  <c r="AN3" i="11"/>
  <c r="AM3" i="11"/>
  <c r="BA3" i="11" s="1"/>
  <c r="AL3" i="11"/>
  <c r="AZ3" i="11" s="1"/>
  <c r="AK3" i="11"/>
  <c r="AJ3" i="11"/>
  <c r="AX3" i="11" s="1"/>
  <c r="AI3" i="11"/>
  <c r="AH3" i="11"/>
  <c r="AG3" i="11"/>
  <c r="AF3" i="11"/>
  <c r="AE3" i="11"/>
  <c r="AS3" i="11" s="1"/>
  <c r="AD3" i="11"/>
  <c r="DJ2" i="11"/>
  <c r="DI2" i="11"/>
  <c r="DH2" i="11"/>
  <c r="DG2" i="11"/>
  <c r="DE2" i="11"/>
  <c r="CU2" i="11"/>
  <c r="CT2" i="11"/>
  <c r="CS2" i="11"/>
  <c r="CH2" i="11"/>
  <c r="CG2" i="11"/>
  <c r="CF2" i="11"/>
  <c r="CD2" i="11"/>
  <c r="BR2" i="11"/>
  <c r="BQ2" i="11"/>
  <c r="BP2" i="11"/>
  <c r="BD2" i="11"/>
  <c r="BC2" i="11"/>
  <c r="BB2" i="11"/>
  <c r="AZ2" i="11"/>
  <c r="AM2" i="11"/>
  <c r="AL2" i="11"/>
  <c r="CQ2" i="11" s="1"/>
  <c r="AF2" i="11" a="1"/>
  <c r="AF2" i="11" s="1"/>
  <c r="CK2" i="11" s="1"/>
  <c r="AE2" i="11"/>
  <c r="AD2" i="11"/>
  <c r="AB2" i="11"/>
  <c r="AA2" i="11"/>
  <c r="Z2" i="11"/>
  <c r="X2" i="11"/>
  <c r="AP42" i="10"/>
  <c r="AO42" i="10"/>
  <c r="CG6" i="10" s="1"/>
  <c r="AN42" i="10"/>
  <c r="CF6" i="10" s="1"/>
  <c r="AM42" i="10"/>
  <c r="AL42" i="10"/>
  <c r="AK42" i="10"/>
  <c r="AJ42" i="10"/>
  <c r="AI42" i="10"/>
  <c r="AH42" i="10"/>
  <c r="AG42" i="10"/>
  <c r="AF42" i="10"/>
  <c r="AE42" i="10"/>
  <c r="AD42" i="10"/>
  <c r="AP41" i="10"/>
  <c r="CH5" i="10" s="1"/>
  <c r="AO41" i="10"/>
  <c r="CG5" i="10" s="1"/>
  <c r="AN41" i="10"/>
  <c r="AM41" i="10"/>
  <c r="AL41" i="10"/>
  <c r="AK41" i="10"/>
  <c r="AJ41" i="10"/>
  <c r="AI41" i="10"/>
  <c r="AH41" i="10"/>
  <c r="AG41" i="10"/>
  <c r="AF41" i="10"/>
  <c r="AE41" i="10"/>
  <c r="AD41" i="10"/>
  <c r="AP40" i="10"/>
  <c r="CH4" i="10" s="1"/>
  <c r="AO40" i="10"/>
  <c r="AN40" i="10"/>
  <c r="CF4" i="10" s="1"/>
  <c r="AM40" i="10"/>
  <c r="AL40" i="10"/>
  <c r="AK40" i="10"/>
  <c r="AJ40" i="10"/>
  <c r="AI40" i="10"/>
  <c r="AH40" i="10"/>
  <c r="AG40" i="10"/>
  <c r="AF40" i="10"/>
  <c r="AE40" i="10"/>
  <c r="AD40" i="10"/>
  <c r="AP39" i="10"/>
  <c r="AO39" i="10"/>
  <c r="AN39" i="10"/>
  <c r="CF3" i="10" s="1"/>
  <c r="AM39" i="10"/>
  <c r="AL39" i="10"/>
  <c r="AK39" i="10"/>
  <c r="AJ39" i="10"/>
  <c r="AI39" i="10"/>
  <c r="AH39" i="10"/>
  <c r="AG39" i="10"/>
  <c r="AF39" i="10"/>
  <c r="AE39" i="10"/>
  <c r="AD39" i="10"/>
  <c r="X33" i="10"/>
  <c r="W33" i="10"/>
  <c r="V33" i="10"/>
  <c r="U33" i="10"/>
  <c r="T33" i="10"/>
  <c r="S33" i="10"/>
  <c r="R33" i="10"/>
  <c r="P33" i="10"/>
  <c r="AP22" i="10"/>
  <c r="AO22" i="10"/>
  <c r="AN22" i="10"/>
  <c r="AM22" i="10"/>
  <c r="AL22" i="10"/>
  <c r="AK22" i="10"/>
  <c r="AJ22" i="10"/>
  <c r="AX22" i="10" s="1"/>
  <c r="AI22" i="10"/>
  <c r="AH22" i="10"/>
  <c r="AG22" i="10"/>
  <c r="AF22" i="10"/>
  <c r="AE22" i="10"/>
  <c r="AD22" i="10"/>
  <c r="CT21" i="10"/>
  <c r="CS21" i="10"/>
  <c r="CR21" i="10"/>
  <c r="CQ21" i="10"/>
  <c r="CP21" i="10"/>
  <c r="CO21" i="10"/>
  <c r="CN21" i="10"/>
  <c r="CM21" i="10"/>
  <c r="CL21" i="10"/>
  <c r="CK21" i="10"/>
  <c r="CJ21" i="10"/>
  <c r="BG21" i="10"/>
  <c r="BF21" i="10"/>
  <c r="BD21" i="10"/>
  <c r="BA21" i="10"/>
  <c r="AZ21" i="10"/>
  <c r="AY21" i="10"/>
  <c r="AX21" i="10"/>
  <c r="AW21" i="10"/>
  <c r="AV21" i="10"/>
  <c r="AU21" i="10"/>
  <c r="AT21" i="10"/>
  <c r="AS21" i="10"/>
  <c r="AR21" i="10"/>
  <c r="AP21" i="10"/>
  <c r="AO21" i="10"/>
  <c r="BC21" i="10" s="1"/>
  <c r="AN21" i="10"/>
  <c r="BB21" i="10" s="1"/>
  <c r="CT20" i="10"/>
  <c r="CS20" i="10"/>
  <c r="CR20" i="10"/>
  <c r="CQ20" i="10"/>
  <c r="CP20" i="10"/>
  <c r="CO20" i="10"/>
  <c r="CN20" i="10"/>
  <c r="CM20" i="10"/>
  <c r="CL20" i="10"/>
  <c r="CK20" i="10"/>
  <c r="CJ20" i="10"/>
  <c r="BG20" i="10"/>
  <c r="BF20" i="10"/>
  <c r="BA20" i="10"/>
  <c r="AZ20" i="10"/>
  <c r="AY20" i="10"/>
  <c r="AX20" i="10"/>
  <c r="AW20" i="10"/>
  <c r="AV20" i="10"/>
  <c r="AU20" i="10"/>
  <c r="AT20" i="10"/>
  <c r="AS20" i="10"/>
  <c r="AR20" i="10"/>
  <c r="AP20" i="10"/>
  <c r="BD20" i="10" s="1"/>
  <c r="AO20" i="10"/>
  <c r="BC20" i="10" s="1"/>
  <c r="AN20" i="10"/>
  <c r="BB20" i="10" s="1"/>
  <c r="CT19" i="10"/>
  <c r="CS19" i="10"/>
  <c r="CR19" i="10"/>
  <c r="CQ19" i="10"/>
  <c r="CP19" i="10"/>
  <c r="CO19" i="10"/>
  <c r="CN19" i="10"/>
  <c r="CM19" i="10"/>
  <c r="CL19" i="10"/>
  <c r="CK19" i="10"/>
  <c r="CJ19" i="10"/>
  <c r="BG19" i="10"/>
  <c r="BF19" i="10"/>
  <c r="BA19" i="10"/>
  <c r="AZ19" i="10"/>
  <c r="AY19" i="10"/>
  <c r="AX19" i="10"/>
  <c r="AW19" i="10"/>
  <c r="AV19" i="10"/>
  <c r="AU19" i="10"/>
  <c r="AT19" i="10"/>
  <c r="AS19" i="10"/>
  <c r="AR19" i="10"/>
  <c r="AP19" i="10"/>
  <c r="BD19" i="10" s="1"/>
  <c r="AO19" i="10"/>
  <c r="BC19" i="10" s="1"/>
  <c r="AN19" i="10"/>
  <c r="BB19" i="10" s="1"/>
  <c r="CT18" i="10"/>
  <c r="CS18" i="10"/>
  <c r="CR18" i="10"/>
  <c r="CQ18" i="10"/>
  <c r="CP18" i="10"/>
  <c r="CO18" i="10"/>
  <c r="CN18" i="10"/>
  <c r="CM18" i="10"/>
  <c r="CL18" i="10"/>
  <c r="CK18" i="10"/>
  <c r="CJ18" i="10"/>
  <c r="BG18" i="10"/>
  <c r="BF18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P18" i="10"/>
  <c r="BD18" i="10" s="1"/>
  <c r="AO18" i="10"/>
  <c r="AN18" i="10"/>
  <c r="CT17" i="10"/>
  <c r="CS17" i="10"/>
  <c r="CR17" i="10"/>
  <c r="CQ17" i="10"/>
  <c r="CP17" i="10"/>
  <c r="CO17" i="10"/>
  <c r="CN17" i="10"/>
  <c r="CM17" i="10"/>
  <c r="CL17" i="10"/>
  <c r="CK17" i="10"/>
  <c r="CJ17" i="10"/>
  <c r="AP17" i="10"/>
  <c r="AO17" i="10"/>
  <c r="AN17" i="10"/>
  <c r="AM17" i="10"/>
  <c r="AL17" i="10"/>
  <c r="AZ17" i="10" s="1"/>
  <c r="AK17" i="10"/>
  <c r="AJ17" i="10"/>
  <c r="AI17" i="10"/>
  <c r="AW17" i="10" s="1"/>
  <c r="AH17" i="10"/>
  <c r="AG17" i="10"/>
  <c r="AF17" i="10"/>
  <c r="AE17" i="10"/>
  <c r="AD17" i="10"/>
  <c r="P17" i="10" s="1"/>
  <c r="CV16" i="10"/>
  <c r="CU16" i="10"/>
  <c r="CT16" i="10"/>
  <c r="CS16" i="10"/>
  <c r="CR16" i="10"/>
  <c r="CQ16" i="10"/>
  <c r="CP16" i="10"/>
  <c r="CO16" i="10"/>
  <c r="CN16" i="10"/>
  <c r="CM16" i="10"/>
  <c r="CL16" i="10"/>
  <c r="CK16" i="10"/>
  <c r="CJ16" i="10"/>
  <c r="AP16" i="10"/>
  <c r="AO16" i="10"/>
  <c r="BC16" i="10" s="1"/>
  <c r="AN16" i="10"/>
  <c r="AM16" i="10"/>
  <c r="AL16" i="10"/>
  <c r="AZ16" i="10" s="1"/>
  <c r="AK16" i="10"/>
  <c r="AY16" i="10" s="1"/>
  <c r="AJ16" i="10"/>
  <c r="AI16" i="10"/>
  <c r="AH16" i="10"/>
  <c r="AV16" i="10" s="1"/>
  <c r="AG16" i="10"/>
  <c r="AF16" i="10"/>
  <c r="AT16" i="10" s="1"/>
  <c r="AE16" i="10"/>
  <c r="BG16" i="10" s="1"/>
  <c r="AD16" i="10"/>
  <c r="AR16" i="10" s="1"/>
  <c r="P16" i="10"/>
  <c r="CV15" i="10"/>
  <c r="CU15" i="10"/>
  <c r="CT15" i="10"/>
  <c r="CS15" i="10"/>
  <c r="CR15" i="10"/>
  <c r="CK15" i="10"/>
  <c r="CJ15" i="10"/>
  <c r="AR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S15" i="10" s="1"/>
  <c r="AD15" i="10"/>
  <c r="BF15" i="10" s="1"/>
  <c r="CV14" i="10"/>
  <c r="CU14" i="10"/>
  <c r="CT14" i="10"/>
  <c r="CS14" i="10"/>
  <c r="CR14" i="10"/>
  <c r="CK14" i="10"/>
  <c r="CJ14" i="10"/>
  <c r="AP14" i="10"/>
  <c r="AO14" i="10"/>
  <c r="AN14" i="10"/>
  <c r="AM14" i="10"/>
  <c r="AL14" i="10"/>
  <c r="AK14" i="10"/>
  <c r="AJ14" i="10"/>
  <c r="AI14" i="10"/>
  <c r="AW14" i="10" s="1"/>
  <c r="AH14" i="10"/>
  <c r="AG14" i="10"/>
  <c r="AF14" i="10"/>
  <c r="BD14" i="10" s="1"/>
  <c r="AE14" i="10"/>
  <c r="AS14" i="10" s="1"/>
  <c r="AD14" i="10"/>
  <c r="AR14" i="10" s="1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AP13" i="10"/>
  <c r="AO13" i="10"/>
  <c r="AN13" i="10"/>
  <c r="AM13" i="10"/>
  <c r="AL13" i="10"/>
  <c r="AK13" i="10"/>
  <c r="AJ13" i="10"/>
  <c r="AI13" i="10"/>
  <c r="AH13" i="10"/>
  <c r="AG13" i="10"/>
  <c r="AF13" i="10"/>
  <c r="AW13" i="10" s="1"/>
  <c r="AE13" i="10"/>
  <c r="BG13" i="10" s="1"/>
  <c r="AD13" i="10"/>
  <c r="P13" i="10" s="1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BF12" i="10" s="1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S11" i="10" s="1"/>
  <c r="AD11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AY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Q10" i="10" s="1"/>
  <c r="AD10" i="10"/>
  <c r="P10" i="10" s="1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BG9" i="10" s="1"/>
  <c r="AD9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AP8" i="10"/>
  <c r="BD8" i="10" s="1"/>
  <c r="AO8" i="10"/>
  <c r="AN8" i="10"/>
  <c r="AM8" i="10"/>
  <c r="BA8" i="10" s="1"/>
  <c r="AL8" i="10"/>
  <c r="AK8" i="10"/>
  <c r="AJ8" i="10"/>
  <c r="AI8" i="10"/>
  <c r="AH8" i="10"/>
  <c r="AG8" i="10"/>
  <c r="AF8" i="10"/>
  <c r="AE8" i="10"/>
  <c r="AD8" i="10"/>
  <c r="AR8" i="10" s="1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AS7" i="10"/>
  <c r="AR7" i="10"/>
  <c r="AP7" i="10"/>
  <c r="AO7" i="10"/>
  <c r="AN7" i="10"/>
  <c r="AM7" i="10"/>
  <c r="AL7" i="10"/>
  <c r="AK7" i="10"/>
  <c r="AJ7" i="10"/>
  <c r="AI7" i="10"/>
  <c r="AH7" i="10"/>
  <c r="AG7" i="10"/>
  <c r="AF7" i="10"/>
  <c r="BB7" i="10" s="1"/>
  <c r="AE7" i="10"/>
  <c r="BG7" i="10" s="1"/>
  <c r="AD7" i="10"/>
  <c r="BF7" i="10" s="1"/>
  <c r="Q7" i="10"/>
  <c r="CV6" i="10"/>
  <c r="CU6" i="10"/>
  <c r="CR6" i="10"/>
  <c r="CK6" i="10"/>
  <c r="CJ6" i="10"/>
  <c r="CH6" i="10"/>
  <c r="CD6" i="10"/>
  <c r="CQ6" i="10" s="1"/>
  <c r="CC6" i="10"/>
  <c r="CB6" i="10"/>
  <c r="CA6" i="10"/>
  <c r="CN6" i="10" s="1"/>
  <c r="BZ6" i="10"/>
  <c r="BY6" i="10"/>
  <c r="CL6" i="10" s="1"/>
  <c r="BX6" i="10"/>
  <c r="AP6" i="10"/>
  <c r="AO6" i="10"/>
  <c r="AN6" i="10"/>
  <c r="AM6" i="10"/>
  <c r="AL6" i="10"/>
  <c r="AK6" i="10"/>
  <c r="AJ6" i="10"/>
  <c r="AX6" i="10" s="1"/>
  <c r="AI6" i="10"/>
  <c r="AH6" i="10"/>
  <c r="AG6" i="10"/>
  <c r="AF6" i="10"/>
  <c r="AT6" i="10" s="1"/>
  <c r="AE6" i="10"/>
  <c r="AS6" i="10" s="1"/>
  <c r="AD6" i="10"/>
  <c r="P6" i="10" s="1"/>
  <c r="Q6" i="10"/>
  <c r="DJ5" i="10"/>
  <c r="CV5" i="10"/>
  <c r="CR5" i="10"/>
  <c r="CJ5" i="10"/>
  <c r="CF5" i="10"/>
  <c r="CD5" i="10"/>
  <c r="CC5" i="10"/>
  <c r="CP5" i="10" s="1"/>
  <c r="CB5" i="10"/>
  <c r="CA5" i="10"/>
  <c r="BZ5" i="10"/>
  <c r="CM5" i="10" s="1"/>
  <c r="BY5" i="10"/>
  <c r="CL5" i="10" s="1"/>
  <c r="BX5" i="10"/>
  <c r="CK5" i="10" s="1"/>
  <c r="AP5" i="10"/>
  <c r="AO5" i="10"/>
  <c r="AN5" i="10"/>
  <c r="AM5" i="10"/>
  <c r="AL5" i="10"/>
  <c r="AK5" i="10"/>
  <c r="AJ5" i="10"/>
  <c r="AI5" i="10"/>
  <c r="AW5" i="10" s="1"/>
  <c r="AH5" i="10"/>
  <c r="AV5" i="10" s="1"/>
  <c r="AG5" i="10"/>
  <c r="AU5" i="10" s="1"/>
  <c r="AF5" i="10"/>
  <c r="AT5" i="10" s="1"/>
  <c r="AE5" i="10"/>
  <c r="BG5" i="10" s="1"/>
  <c r="AD5" i="10"/>
  <c r="AR5" i="10" s="1"/>
  <c r="CV4" i="10"/>
  <c r="CR4" i="10"/>
  <c r="CJ4" i="10"/>
  <c r="CG4" i="10"/>
  <c r="CD4" i="10"/>
  <c r="CC4" i="10"/>
  <c r="CB4" i="10"/>
  <c r="CA4" i="10"/>
  <c r="BZ4" i="10"/>
  <c r="BY4" i="10"/>
  <c r="BX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R4" i="10" s="1"/>
  <c r="DJ3" i="10"/>
  <c r="CV3" i="10"/>
  <c r="CR3" i="10"/>
  <c r="CJ3" i="10"/>
  <c r="CH3" i="10"/>
  <c r="CG3" i="10"/>
  <c r="CD3" i="10"/>
  <c r="CC3" i="10"/>
  <c r="CB3" i="10"/>
  <c r="CA3" i="10"/>
  <c r="BZ3" i="10"/>
  <c r="BY3" i="10"/>
  <c r="BX3" i="10"/>
  <c r="AP3" i="10"/>
  <c r="AO3" i="10"/>
  <c r="AN3" i="10"/>
  <c r="AM3" i="10"/>
  <c r="BA3" i="10" s="1"/>
  <c r="AL3" i="10"/>
  <c r="AK3" i="10"/>
  <c r="AJ3" i="10"/>
  <c r="AI3" i="10"/>
  <c r="AH3" i="10"/>
  <c r="AG3" i="10"/>
  <c r="AF3" i="10"/>
  <c r="AW3" i="10" s="1"/>
  <c r="AE3" i="10"/>
  <c r="AD3" i="10"/>
  <c r="AR3" i="10" s="1"/>
  <c r="DJ2" i="10"/>
  <c r="DI2" i="10"/>
  <c r="DH2" i="10"/>
  <c r="DG2" i="10"/>
  <c r="CU2" i="10"/>
  <c r="CT2" i="10"/>
  <c r="CS2" i="10"/>
  <c r="CH2" i="10"/>
  <c r="CG2" i="10"/>
  <c r="CF2" i="10"/>
  <c r="BR2" i="10"/>
  <c r="BQ2" i="10"/>
  <c r="BP2" i="10"/>
  <c r="BO2" i="10"/>
  <c r="BD2" i="10"/>
  <c r="BC2" i="10"/>
  <c r="BB2" i="10"/>
  <c r="AM2" i="10"/>
  <c r="CR2" i="10" s="1"/>
  <c r="AF2" i="10" a="1"/>
  <c r="AF2" i="10" s="1"/>
  <c r="AE2" i="10"/>
  <c r="BW2" i="10" s="1"/>
  <c r="AD2" i="10"/>
  <c r="AB2" i="10"/>
  <c r="AA2" i="10"/>
  <c r="Z2" i="10"/>
  <c r="CD4" i="9"/>
  <c r="CD5" i="9"/>
  <c r="CD6" i="9"/>
  <c r="CQ6" i="9" s="1"/>
  <c r="CD3" i="9"/>
  <c r="CQ3" i="9"/>
  <c r="AP42" i="9"/>
  <c r="CH6" i="9" s="1"/>
  <c r="AO42" i="9"/>
  <c r="AN42" i="9"/>
  <c r="CF6" i="9" s="1"/>
  <c r="AM42" i="9"/>
  <c r="AL42" i="9"/>
  <c r="AK42" i="9"/>
  <c r="AJ42" i="9"/>
  <c r="AI42" i="9"/>
  <c r="AH42" i="9"/>
  <c r="AG42" i="9"/>
  <c r="AF42" i="9"/>
  <c r="AE42" i="9"/>
  <c r="AD42" i="9"/>
  <c r="AP41" i="9"/>
  <c r="AO41" i="9"/>
  <c r="AN41" i="9"/>
  <c r="CF5" i="9" s="1"/>
  <c r="AM41" i="9"/>
  <c r="AL41" i="9"/>
  <c r="AK41" i="9"/>
  <c r="AJ41" i="9"/>
  <c r="AI41" i="9"/>
  <c r="AH41" i="9"/>
  <c r="AG41" i="9"/>
  <c r="AF41" i="9"/>
  <c r="AE41" i="9"/>
  <c r="AD41" i="9"/>
  <c r="AP40" i="9"/>
  <c r="AO40" i="9"/>
  <c r="CG4" i="9" s="1"/>
  <c r="AN40" i="9"/>
  <c r="AM40" i="9"/>
  <c r="AL40" i="9"/>
  <c r="AK40" i="9"/>
  <c r="AJ40" i="9"/>
  <c r="AI40" i="9"/>
  <c r="AH40" i="9"/>
  <c r="AG40" i="9"/>
  <c r="AF40" i="9"/>
  <c r="AE40" i="9"/>
  <c r="AD40" i="9"/>
  <c r="AP39" i="9"/>
  <c r="CH3" i="9" s="1"/>
  <c r="AO39" i="9"/>
  <c r="CG3" i="9" s="1"/>
  <c r="AN39" i="9"/>
  <c r="AM39" i="9"/>
  <c r="AL39" i="9"/>
  <c r="AK39" i="9"/>
  <c r="AJ39" i="9"/>
  <c r="AI39" i="9"/>
  <c r="AH39" i="9"/>
  <c r="AG39" i="9"/>
  <c r="AF39" i="9"/>
  <c r="AE39" i="9"/>
  <c r="AD39" i="9"/>
  <c r="X33" i="9"/>
  <c r="W33" i="9"/>
  <c r="V33" i="9"/>
  <c r="U33" i="9"/>
  <c r="T33" i="9"/>
  <c r="S33" i="9"/>
  <c r="R33" i="9"/>
  <c r="P33" i="9"/>
  <c r="AZ22" i="9"/>
  <c r="AS22" i="9"/>
  <c r="AP22" i="9"/>
  <c r="AO22" i="9"/>
  <c r="AN22" i="9"/>
  <c r="AM22" i="9"/>
  <c r="AL22" i="9"/>
  <c r="AK22" i="9"/>
  <c r="AJ22" i="9"/>
  <c r="AI22" i="9"/>
  <c r="AW22" i="9" s="1"/>
  <c r="AH22" i="9"/>
  <c r="AG22" i="9"/>
  <c r="AF22" i="9"/>
  <c r="AE22" i="9"/>
  <c r="BG22" i="9" s="1"/>
  <c r="AD22" i="9"/>
  <c r="BF22" i="9" s="1"/>
  <c r="P22" i="9"/>
  <c r="CT21" i="9"/>
  <c r="CS21" i="9"/>
  <c r="CR21" i="9"/>
  <c r="CQ21" i="9"/>
  <c r="CP21" i="9"/>
  <c r="CO21" i="9"/>
  <c r="CN21" i="9"/>
  <c r="CM21" i="9"/>
  <c r="CL21" i="9"/>
  <c r="CK21" i="9"/>
  <c r="CJ21" i="9"/>
  <c r="BG21" i="9"/>
  <c r="BF21" i="9"/>
  <c r="BA21" i="9"/>
  <c r="AZ21" i="9"/>
  <c r="AY21" i="9"/>
  <c r="AX21" i="9"/>
  <c r="AW21" i="9"/>
  <c r="AV21" i="9"/>
  <c r="AU21" i="9"/>
  <c r="AT21" i="9"/>
  <c r="AS21" i="9"/>
  <c r="AR21" i="9"/>
  <c r="AP21" i="9"/>
  <c r="BD21" i="9" s="1"/>
  <c r="AO21" i="9"/>
  <c r="BC21" i="9" s="1"/>
  <c r="AN21" i="9"/>
  <c r="BB21" i="9" s="1"/>
  <c r="CT20" i="9"/>
  <c r="CS20" i="9"/>
  <c r="CR20" i="9"/>
  <c r="CQ20" i="9"/>
  <c r="CP20" i="9"/>
  <c r="CO20" i="9"/>
  <c r="CN20" i="9"/>
  <c r="CM20" i="9"/>
  <c r="CL20" i="9"/>
  <c r="CK20" i="9"/>
  <c r="CJ20" i="9"/>
  <c r="BG20" i="9"/>
  <c r="BF20" i="9"/>
  <c r="BB20" i="9"/>
  <c r="BA20" i="9"/>
  <c r="AZ20" i="9"/>
  <c r="AY20" i="9"/>
  <c r="AX20" i="9"/>
  <c r="AW20" i="9"/>
  <c r="AV20" i="9"/>
  <c r="AU20" i="9"/>
  <c r="AT20" i="9"/>
  <c r="AS20" i="9"/>
  <c r="AR20" i="9"/>
  <c r="AP20" i="9"/>
  <c r="BD20" i="9" s="1"/>
  <c r="AO20" i="9"/>
  <c r="BC20" i="9" s="1"/>
  <c r="AN20" i="9"/>
  <c r="CT19" i="9"/>
  <c r="CS19" i="9"/>
  <c r="CR19" i="9"/>
  <c r="CQ19" i="9"/>
  <c r="CP19" i="9"/>
  <c r="CO19" i="9"/>
  <c r="CN19" i="9"/>
  <c r="CM19" i="9"/>
  <c r="CL19" i="9"/>
  <c r="CK19" i="9"/>
  <c r="CJ19" i="9"/>
  <c r="BG19" i="9"/>
  <c r="BF19" i="9"/>
  <c r="BA19" i="9"/>
  <c r="AZ19" i="9"/>
  <c r="AY19" i="9"/>
  <c r="AX19" i="9"/>
  <c r="AW19" i="9"/>
  <c r="AV19" i="9"/>
  <c r="AU19" i="9"/>
  <c r="AT19" i="9"/>
  <c r="AS19" i="9"/>
  <c r="AR19" i="9"/>
  <c r="AP19" i="9"/>
  <c r="BD19" i="9" s="1"/>
  <c r="AO19" i="9"/>
  <c r="BC19" i="9" s="1"/>
  <c r="AN19" i="9"/>
  <c r="BB19" i="9" s="1"/>
  <c r="CT18" i="9"/>
  <c r="CS18" i="9"/>
  <c r="CR18" i="9"/>
  <c r="CQ18" i="9"/>
  <c r="CP18" i="9"/>
  <c r="CO18" i="9"/>
  <c r="CN18" i="9"/>
  <c r="CM18" i="9"/>
  <c r="CL18" i="9"/>
  <c r="CK18" i="9"/>
  <c r="CJ18" i="9"/>
  <c r="BG18" i="9"/>
  <c r="BF18" i="9"/>
  <c r="BA18" i="9"/>
  <c r="AZ18" i="9"/>
  <c r="AY18" i="9"/>
  <c r="AX18" i="9"/>
  <c r="AW18" i="9"/>
  <c r="AV18" i="9"/>
  <c r="AU18" i="9"/>
  <c r="AT18" i="9"/>
  <c r="AS18" i="9"/>
  <c r="AR18" i="9"/>
  <c r="AP18" i="9"/>
  <c r="BD18" i="9" s="1"/>
  <c r="AO18" i="9"/>
  <c r="BC18" i="9" s="1"/>
  <c r="AN18" i="9"/>
  <c r="BB18" i="9" s="1"/>
  <c r="CT17" i="9"/>
  <c r="CS17" i="9"/>
  <c r="CR17" i="9"/>
  <c r="CQ17" i="9"/>
  <c r="CP17" i="9"/>
  <c r="CO17" i="9"/>
  <c r="CN17" i="9"/>
  <c r="CM17" i="9"/>
  <c r="CL17" i="9"/>
  <c r="CK17" i="9"/>
  <c r="CJ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BG17" i="9" s="1"/>
  <c r="AD17" i="9"/>
  <c r="Q17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AP16" i="9"/>
  <c r="AO16" i="9"/>
  <c r="AN16" i="9"/>
  <c r="AM16" i="9"/>
  <c r="BA16" i="9" s="1"/>
  <c r="AL16" i="9"/>
  <c r="AK16" i="9"/>
  <c r="AJ16" i="9"/>
  <c r="AI16" i="9"/>
  <c r="AH16" i="9"/>
  <c r="AG16" i="9"/>
  <c r="AF16" i="9"/>
  <c r="AE16" i="9"/>
  <c r="BG16" i="9" s="1"/>
  <c r="AD16" i="9"/>
  <c r="AR16" i="9" s="1"/>
  <c r="CV15" i="9"/>
  <c r="CU15" i="9"/>
  <c r="CT15" i="9"/>
  <c r="CS15" i="9"/>
  <c r="CR15" i="9"/>
  <c r="CK15" i="9"/>
  <c r="CJ15" i="9"/>
  <c r="AP15" i="9"/>
  <c r="AO15" i="9"/>
  <c r="AN15" i="9"/>
  <c r="AM15" i="9"/>
  <c r="AL15" i="9"/>
  <c r="AK15" i="9"/>
  <c r="AJ15" i="9"/>
  <c r="AI15" i="9"/>
  <c r="AH15" i="9"/>
  <c r="AG15" i="9"/>
  <c r="AF15" i="9"/>
  <c r="AT15" i="9" s="1"/>
  <c r="AE15" i="9"/>
  <c r="BG15" i="9" s="1"/>
  <c r="AD15" i="9"/>
  <c r="BF15" i="9" s="1"/>
  <c r="CV14" i="9"/>
  <c r="CU14" i="9"/>
  <c r="CT14" i="9"/>
  <c r="CS14" i="9"/>
  <c r="CR14" i="9"/>
  <c r="CK14" i="9"/>
  <c r="CJ14" i="9"/>
  <c r="AP14" i="9"/>
  <c r="AO14" i="9"/>
  <c r="AN14" i="9"/>
  <c r="AM14" i="9"/>
  <c r="AL14" i="9"/>
  <c r="AK14" i="9"/>
  <c r="AJ14" i="9"/>
  <c r="AI14" i="9"/>
  <c r="AH14" i="9"/>
  <c r="AG14" i="9"/>
  <c r="AF14" i="9"/>
  <c r="AT14" i="9" s="1"/>
  <c r="AE14" i="9"/>
  <c r="BG14" i="9" s="1"/>
  <c r="AD14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AR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Q13" i="9" s="1"/>
  <c r="AD13" i="9"/>
  <c r="BF13" i="9" s="1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AP12" i="9"/>
  <c r="AO12" i="9"/>
  <c r="AN12" i="9"/>
  <c r="AM12" i="9"/>
  <c r="AL12" i="9"/>
  <c r="AK12" i="9"/>
  <c r="AY12" i="9" s="1"/>
  <c r="AJ12" i="9"/>
  <c r="AI12" i="9"/>
  <c r="AH12" i="9"/>
  <c r="AG12" i="9"/>
  <c r="AF12" i="9"/>
  <c r="AE12" i="9"/>
  <c r="Q12" i="9" s="1"/>
  <c r="AD12" i="9"/>
  <c r="P12" i="9" s="1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AP11" i="9"/>
  <c r="AO11" i="9"/>
  <c r="BC11" i="9" s="1"/>
  <c r="AN11" i="9"/>
  <c r="AM11" i="9"/>
  <c r="AL11" i="9"/>
  <c r="AK11" i="9"/>
  <c r="AJ11" i="9"/>
  <c r="AI11" i="9"/>
  <c r="AH11" i="9"/>
  <c r="AG11" i="9"/>
  <c r="AU11" i="9" s="1"/>
  <c r="AF11" i="9"/>
  <c r="AE11" i="9"/>
  <c r="Q11" i="9" s="1"/>
  <c r="AD11" i="9"/>
  <c r="P11" i="9" s="1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P10" i="9" s="1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AP9" i="9"/>
  <c r="AO9" i="9"/>
  <c r="AN9" i="9"/>
  <c r="AM9" i="9"/>
  <c r="AL9" i="9"/>
  <c r="AK9" i="9"/>
  <c r="AJ9" i="9"/>
  <c r="AI9" i="9"/>
  <c r="AH9" i="9"/>
  <c r="AG9" i="9"/>
  <c r="AF9" i="9"/>
  <c r="AT9" i="9" s="1"/>
  <c r="AE9" i="9"/>
  <c r="AS9" i="9" s="1"/>
  <c r="AD9" i="9"/>
  <c r="BF9" i="9" s="1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AP8" i="9"/>
  <c r="AO8" i="9"/>
  <c r="AN8" i="9"/>
  <c r="AM8" i="9"/>
  <c r="AL8" i="9"/>
  <c r="AK8" i="9"/>
  <c r="AJ8" i="9"/>
  <c r="AI8" i="9"/>
  <c r="AH8" i="9"/>
  <c r="AG8" i="9"/>
  <c r="AF8" i="9"/>
  <c r="AE8" i="9"/>
  <c r="BG8" i="9" s="1"/>
  <c r="AD8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AP7" i="9"/>
  <c r="AO7" i="9"/>
  <c r="AN7" i="9"/>
  <c r="AM7" i="9"/>
  <c r="AL7" i="9"/>
  <c r="AK7" i="9"/>
  <c r="AJ7" i="9"/>
  <c r="AI7" i="9"/>
  <c r="AH7" i="9"/>
  <c r="AG7" i="9"/>
  <c r="AF7" i="9"/>
  <c r="AT7" i="9" s="1"/>
  <c r="AE7" i="9"/>
  <c r="BG7" i="9" s="1"/>
  <c r="AD7" i="9"/>
  <c r="AR7" i="9" s="1"/>
  <c r="CV6" i="9"/>
  <c r="CR6" i="9"/>
  <c r="CJ6" i="9"/>
  <c r="CG6" i="9"/>
  <c r="CC6" i="9"/>
  <c r="CB6" i="9"/>
  <c r="CA6" i="9"/>
  <c r="BZ6" i="9"/>
  <c r="BY6" i="9"/>
  <c r="BX6" i="9"/>
  <c r="AP6" i="9"/>
  <c r="AO6" i="9"/>
  <c r="AN6" i="9"/>
  <c r="AM6" i="9"/>
  <c r="AL6" i="9"/>
  <c r="AK6" i="9"/>
  <c r="AJ6" i="9"/>
  <c r="AI6" i="9"/>
  <c r="AH6" i="9"/>
  <c r="AG6" i="9"/>
  <c r="AU6" i="9" s="1"/>
  <c r="AF6" i="9"/>
  <c r="AT6" i="9" s="1"/>
  <c r="AE6" i="9"/>
  <c r="AD6" i="9"/>
  <c r="AR6" i="9" s="1"/>
  <c r="CV5" i="9"/>
  <c r="CR5" i="9"/>
  <c r="CJ5" i="9"/>
  <c r="CH5" i="9"/>
  <c r="CG5" i="9"/>
  <c r="CT5" i="9" s="1"/>
  <c r="CC5" i="9"/>
  <c r="CB5" i="9"/>
  <c r="CA5" i="9"/>
  <c r="BZ5" i="9"/>
  <c r="BY5" i="9"/>
  <c r="BX5" i="9"/>
  <c r="AP5" i="9"/>
  <c r="AO5" i="9"/>
  <c r="AN5" i="9"/>
  <c r="AM5" i="9"/>
  <c r="AL5" i="9"/>
  <c r="AK5" i="9"/>
  <c r="AJ5" i="9"/>
  <c r="AI5" i="9"/>
  <c r="AH5" i="9"/>
  <c r="AG5" i="9"/>
  <c r="AF5" i="9"/>
  <c r="AE5" i="9"/>
  <c r="Q5" i="9" s="1"/>
  <c r="AD5" i="9"/>
  <c r="P5" i="9" s="1"/>
  <c r="CV4" i="9"/>
  <c r="CR4" i="9"/>
  <c r="CJ4" i="9"/>
  <c r="CH4" i="9"/>
  <c r="CF4" i="9"/>
  <c r="CC4" i="9"/>
  <c r="CB4" i="9"/>
  <c r="CA4" i="9"/>
  <c r="BZ4" i="9"/>
  <c r="BY4" i="9"/>
  <c r="BX4" i="9"/>
  <c r="CN4" i="9" s="1"/>
  <c r="AP4" i="9"/>
  <c r="AO4" i="9"/>
  <c r="AN4" i="9"/>
  <c r="AM4" i="9"/>
  <c r="BA4" i="9" s="1"/>
  <c r="AL4" i="9"/>
  <c r="AK4" i="9"/>
  <c r="AJ4" i="9"/>
  <c r="AI4" i="9"/>
  <c r="AH4" i="9"/>
  <c r="AG4" i="9"/>
  <c r="AU4" i="9" s="1"/>
  <c r="AF4" i="9"/>
  <c r="AT4" i="9" s="1"/>
  <c r="AE4" i="9"/>
  <c r="AS4" i="9" s="1"/>
  <c r="AD4" i="9"/>
  <c r="AR4" i="9" s="1"/>
  <c r="DJ3" i="9"/>
  <c r="DJ5" i="9" s="1"/>
  <c r="CV3" i="9"/>
  <c r="CR3" i="9"/>
  <c r="CJ3" i="9"/>
  <c r="CF3" i="9"/>
  <c r="CC3" i="9"/>
  <c r="CP3" i="9" s="1"/>
  <c r="CB3" i="9"/>
  <c r="CA3" i="9"/>
  <c r="BZ3" i="9"/>
  <c r="BY3" i="9"/>
  <c r="BX3" i="9"/>
  <c r="AP3" i="9"/>
  <c r="AO3" i="9"/>
  <c r="AN3" i="9"/>
  <c r="AM3" i="9"/>
  <c r="AL3" i="9"/>
  <c r="AK3" i="9"/>
  <c r="AJ3" i="9"/>
  <c r="AI3" i="9"/>
  <c r="AH3" i="9"/>
  <c r="AG3" i="9"/>
  <c r="AF3" i="9"/>
  <c r="AW3" i="9" s="1"/>
  <c r="AE3" i="9"/>
  <c r="AS3" i="9" s="1"/>
  <c r="AD3" i="9"/>
  <c r="AR3" i="9" s="1"/>
  <c r="DJ2" i="9"/>
  <c r="DI2" i="9"/>
  <c r="DH2" i="9"/>
  <c r="DG2" i="9"/>
  <c r="CU2" i="9"/>
  <c r="CT2" i="9"/>
  <c r="CS2" i="9"/>
  <c r="CH2" i="9"/>
  <c r="CG2" i="9"/>
  <c r="CF2" i="9"/>
  <c r="CE2" i="9"/>
  <c r="BR2" i="9"/>
  <c r="BQ2" i="9"/>
  <c r="BP2" i="9"/>
  <c r="BD2" i="9"/>
  <c r="BC2" i="9"/>
  <c r="BB2" i="9"/>
  <c r="AM2" i="9"/>
  <c r="DF2" i="9" s="1"/>
  <c r="AF2" i="9" a="1"/>
  <c r="AF2" i="9" s="1"/>
  <c r="AL2" i="9" s="1"/>
  <c r="AE2" i="9"/>
  <c r="AS2" i="9" s="1"/>
  <c r="BG2" i="9" s="1"/>
  <c r="AD2" i="9"/>
  <c r="BV2" i="9" s="1"/>
  <c r="AB2" i="9"/>
  <c r="AA2" i="9"/>
  <c r="Z2" i="9"/>
  <c r="AP42" i="7"/>
  <c r="CH6" i="7" s="1"/>
  <c r="AO42" i="7"/>
  <c r="CG6" i="7" s="1"/>
  <c r="AN42" i="7"/>
  <c r="AM42" i="7"/>
  <c r="AL42" i="7"/>
  <c r="AK42" i="7"/>
  <c r="AJ42" i="7"/>
  <c r="AI42" i="7"/>
  <c r="AH42" i="7"/>
  <c r="AG42" i="7"/>
  <c r="AF42" i="7"/>
  <c r="AE42" i="7"/>
  <c r="AD42" i="7"/>
  <c r="AP41" i="7"/>
  <c r="AO41" i="7"/>
  <c r="CG5" i="7" s="1"/>
  <c r="AN41" i="7"/>
  <c r="AM41" i="7"/>
  <c r="AL41" i="7"/>
  <c r="AK41" i="7"/>
  <c r="AJ41" i="7"/>
  <c r="AI41" i="7"/>
  <c r="AH41" i="7"/>
  <c r="AG41" i="7"/>
  <c r="AF41" i="7"/>
  <c r="AE41" i="7"/>
  <c r="AD41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P39" i="7"/>
  <c r="CH3" i="7" s="1"/>
  <c r="AO39" i="7"/>
  <c r="CG3" i="7" s="1"/>
  <c r="AN39" i="7"/>
  <c r="CF3" i="7" s="1"/>
  <c r="AM39" i="7"/>
  <c r="AL39" i="7"/>
  <c r="AK39" i="7"/>
  <c r="AJ39" i="7"/>
  <c r="AI39" i="7"/>
  <c r="AH39" i="7"/>
  <c r="AG39" i="7"/>
  <c r="AF39" i="7"/>
  <c r="AE39" i="7"/>
  <c r="AD39" i="7"/>
  <c r="X33" i="7"/>
  <c r="W33" i="7"/>
  <c r="V33" i="7"/>
  <c r="U33" i="7"/>
  <c r="T33" i="7"/>
  <c r="S33" i="7"/>
  <c r="R33" i="7"/>
  <c r="P33" i="7"/>
  <c r="AP22" i="7"/>
  <c r="AO22" i="7"/>
  <c r="AN22" i="7"/>
  <c r="AM22" i="7"/>
  <c r="AL22" i="7"/>
  <c r="AK22" i="7"/>
  <c r="AJ22" i="7"/>
  <c r="AI22" i="7"/>
  <c r="AH22" i="7"/>
  <c r="AG22" i="7"/>
  <c r="AF22" i="7"/>
  <c r="AT22" i="7" s="1"/>
  <c r="AE22" i="7"/>
  <c r="AD22" i="7"/>
  <c r="CT21" i="7"/>
  <c r="CS21" i="7"/>
  <c r="CR21" i="7"/>
  <c r="CQ21" i="7"/>
  <c r="CP21" i="7"/>
  <c r="CO21" i="7"/>
  <c r="CN21" i="7"/>
  <c r="CM21" i="7"/>
  <c r="CL21" i="7"/>
  <c r="CK21" i="7"/>
  <c r="CJ21" i="7"/>
  <c r="BG21" i="7"/>
  <c r="BF21" i="7"/>
  <c r="BC21" i="7"/>
  <c r="BA21" i="7"/>
  <c r="AZ21" i="7"/>
  <c r="AY21" i="7"/>
  <c r="AX21" i="7"/>
  <c r="AW21" i="7"/>
  <c r="AV21" i="7"/>
  <c r="AU21" i="7"/>
  <c r="AT21" i="7"/>
  <c r="AS21" i="7"/>
  <c r="AR21" i="7"/>
  <c r="AP21" i="7"/>
  <c r="BD21" i="7" s="1"/>
  <c r="AO21" i="7"/>
  <c r="AN21" i="7"/>
  <c r="BB21" i="7" s="1"/>
  <c r="CT20" i="7"/>
  <c r="CS20" i="7"/>
  <c r="CR20" i="7"/>
  <c r="CQ20" i="7"/>
  <c r="CP20" i="7"/>
  <c r="CO20" i="7"/>
  <c r="CN20" i="7"/>
  <c r="CM20" i="7"/>
  <c r="CL20" i="7"/>
  <c r="CK20" i="7"/>
  <c r="CJ20" i="7"/>
  <c r="BG20" i="7"/>
  <c r="BF20" i="7"/>
  <c r="BA20" i="7"/>
  <c r="AZ20" i="7"/>
  <c r="AY20" i="7"/>
  <c r="AX20" i="7"/>
  <c r="AW20" i="7"/>
  <c r="AV20" i="7"/>
  <c r="AU20" i="7"/>
  <c r="AT20" i="7"/>
  <c r="AS20" i="7"/>
  <c r="AR20" i="7"/>
  <c r="AP20" i="7"/>
  <c r="BD20" i="7" s="1"/>
  <c r="AO20" i="7"/>
  <c r="BC20" i="7" s="1"/>
  <c r="AN20" i="7"/>
  <c r="BB20" i="7" s="1"/>
  <c r="CT19" i="7"/>
  <c r="CS19" i="7"/>
  <c r="CR19" i="7"/>
  <c r="CQ19" i="7"/>
  <c r="CP19" i="7"/>
  <c r="CO19" i="7"/>
  <c r="CN19" i="7"/>
  <c r="CM19" i="7"/>
  <c r="CL19" i="7"/>
  <c r="CK19" i="7"/>
  <c r="CJ19" i="7"/>
  <c r="BG19" i="7"/>
  <c r="BF19" i="7"/>
  <c r="BA19" i="7"/>
  <c r="AZ19" i="7"/>
  <c r="AY19" i="7"/>
  <c r="AX19" i="7"/>
  <c r="AW19" i="7"/>
  <c r="AV19" i="7"/>
  <c r="AU19" i="7"/>
  <c r="AT19" i="7"/>
  <c r="AS19" i="7"/>
  <c r="AR19" i="7"/>
  <c r="AP19" i="7"/>
  <c r="BD19" i="7" s="1"/>
  <c r="AO19" i="7"/>
  <c r="BC19" i="7" s="1"/>
  <c r="AN19" i="7"/>
  <c r="BB19" i="7" s="1"/>
  <c r="CT18" i="7"/>
  <c r="CS18" i="7"/>
  <c r="CR18" i="7"/>
  <c r="CQ18" i="7"/>
  <c r="CP18" i="7"/>
  <c r="CO18" i="7"/>
  <c r="CN18" i="7"/>
  <c r="CM18" i="7"/>
  <c r="CL18" i="7"/>
  <c r="CK18" i="7"/>
  <c r="CJ18" i="7"/>
  <c r="BG18" i="7"/>
  <c r="BF18" i="7"/>
  <c r="BA18" i="7"/>
  <c r="AZ18" i="7"/>
  <c r="AY18" i="7"/>
  <c r="AX18" i="7"/>
  <c r="AW18" i="7"/>
  <c r="AV18" i="7"/>
  <c r="AU18" i="7"/>
  <c r="AT18" i="7"/>
  <c r="AS18" i="7"/>
  <c r="AR18" i="7"/>
  <c r="AP18" i="7"/>
  <c r="BD18" i="7" s="1"/>
  <c r="AO18" i="7"/>
  <c r="BC18" i="7" s="1"/>
  <c r="AN18" i="7"/>
  <c r="BB18" i="7" s="1"/>
  <c r="CT17" i="7"/>
  <c r="CS17" i="7"/>
  <c r="CR17" i="7"/>
  <c r="CQ17" i="7"/>
  <c r="CP17" i="7"/>
  <c r="CO17" i="7"/>
  <c r="CN17" i="7"/>
  <c r="CM17" i="7"/>
  <c r="CL17" i="7"/>
  <c r="CK17" i="7"/>
  <c r="CJ17" i="7"/>
  <c r="AS17" i="7"/>
  <c r="AP17" i="7"/>
  <c r="AO17" i="7"/>
  <c r="AN17" i="7"/>
  <c r="AM17" i="7"/>
  <c r="AL17" i="7"/>
  <c r="AK17" i="7"/>
  <c r="AJ17" i="7"/>
  <c r="AI17" i="7"/>
  <c r="AW17" i="7" s="1"/>
  <c r="AH17" i="7"/>
  <c r="AG17" i="7"/>
  <c r="AF17" i="7"/>
  <c r="AT17" i="7" s="1"/>
  <c r="AE17" i="7"/>
  <c r="AD17" i="7"/>
  <c r="BF17" i="7" s="1"/>
  <c r="P17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AP16" i="7"/>
  <c r="BD16" i="7" s="1"/>
  <c r="AO16" i="7"/>
  <c r="AN16" i="7"/>
  <c r="AM16" i="7"/>
  <c r="BA16" i="7" s="1"/>
  <c r="AL16" i="7"/>
  <c r="AK16" i="7"/>
  <c r="AJ16" i="7"/>
  <c r="AX16" i="7" s="1"/>
  <c r="AI16" i="7"/>
  <c r="AH16" i="7"/>
  <c r="AV16" i="7" s="1"/>
  <c r="AG16" i="7"/>
  <c r="AF16" i="7"/>
  <c r="AT16" i="7" s="1"/>
  <c r="AE16" i="7"/>
  <c r="Q16" i="7" s="1"/>
  <c r="AD16" i="7"/>
  <c r="AR16" i="7" s="1"/>
  <c r="CV15" i="7"/>
  <c r="CU15" i="7"/>
  <c r="CT15" i="7"/>
  <c r="CS15" i="7"/>
  <c r="CR15" i="7"/>
  <c r="CK15" i="7"/>
  <c r="CJ15" i="7"/>
  <c r="BB15" i="7"/>
  <c r="AP15" i="7"/>
  <c r="AO15" i="7"/>
  <c r="AN15" i="7"/>
  <c r="AM15" i="7"/>
  <c r="AL15" i="7"/>
  <c r="AZ15" i="7" s="1"/>
  <c r="AK15" i="7"/>
  <c r="AY15" i="7" s="1"/>
  <c r="AJ15" i="7"/>
  <c r="AI15" i="7"/>
  <c r="AH15" i="7"/>
  <c r="AV15" i="7" s="1"/>
  <c r="AG15" i="7"/>
  <c r="AF15" i="7"/>
  <c r="AT15" i="7" s="1"/>
  <c r="AE15" i="7"/>
  <c r="Q15" i="7" s="1"/>
  <c r="AD15" i="7"/>
  <c r="P15" i="7"/>
  <c r="CV14" i="7"/>
  <c r="CU14" i="7"/>
  <c r="CT14" i="7"/>
  <c r="CS14" i="7"/>
  <c r="CR14" i="7"/>
  <c r="CK14" i="7"/>
  <c r="CJ14" i="7"/>
  <c r="AP14" i="7"/>
  <c r="AO14" i="7"/>
  <c r="AN14" i="7"/>
  <c r="AM14" i="7"/>
  <c r="BA14" i="7" s="1"/>
  <c r="AL14" i="7"/>
  <c r="AZ14" i="7" s="1"/>
  <c r="AK14" i="7"/>
  <c r="AJ14" i="7"/>
  <c r="AI14" i="7"/>
  <c r="AH14" i="7"/>
  <c r="AG14" i="7"/>
  <c r="AU14" i="7" s="1"/>
  <c r="AF14" i="7"/>
  <c r="AE14" i="7"/>
  <c r="Q14" i="7" s="1"/>
  <c r="AD14" i="7"/>
  <c r="P14" i="7" s="1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AS13" i="7"/>
  <c r="AP13" i="7"/>
  <c r="AO13" i="7"/>
  <c r="AN13" i="7"/>
  <c r="AM13" i="7"/>
  <c r="AL13" i="7"/>
  <c r="AK13" i="7"/>
  <c r="AJ13" i="7"/>
  <c r="AI13" i="7"/>
  <c r="AW13" i="7" s="1"/>
  <c r="AH13" i="7"/>
  <c r="AG13" i="7"/>
  <c r="AU13" i="7" s="1"/>
  <c r="AF13" i="7"/>
  <c r="AT13" i="7" s="1"/>
  <c r="AE13" i="7"/>
  <c r="AD13" i="7"/>
  <c r="BF13" i="7" s="1"/>
  <c r="P13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BC12" i="7"/>
  <c r="AS12" i="7"/>
  <c r="AP12" i="7"/>
  <c r="AO12" i="7"/>
  <c r="AN12" i="7"/>
  <c r="AM12" i="7"/>
  <c r="BA12" i="7" s="1"/>
  <c r="AL12" i="7"/>
  <c r="AK12" i="7"/>
  <c r="AY12" i="7" s="1"/>
  <c r="AJ12" i="7"/>
  <c r="AI12" i="7"/>
  <c r="AH12" i="7"/>
  <c r="AG12" i="7"/>
  <c r="AF12" i="7"/>
  <c r="AT12" i="7" s="1"/>
  <c r="AE12" i="7"/>
  <c r="AD12" i="7"/>
  <c r="P12" i="7" s="1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AP11" i="7"/>
  <c r="BD11" i="7" s="1"/>
  <c r="AO11" i="7"/>
  <c r="BC11" i="7" s="1"/>
  <c r="AN11" i="7"/>
  <c r="AM11" i="7"/>
  <c r="AL11" i="7"/>
  <c r="AZ11" i="7" s="1"/>
  <c r="AK11" i="7"/>
  <c r="AY11" i="7" s="1"/>
  <c r="AJ11" i="7"/>
  <c r="AI11" i="7"/>
  <c r="AH11" i="7"/>
  <c r="AV11" i="7" s="1"/>
  <c r="AG11" i="7"/>
  <c r="AU11" i="7" s="1"/>
  <c r="AF11" i="7"/>
  <c r="AT11" i="7" s="1"/>
  <c r="AE11" i="7"/>
  <c r="AS11" i="7" s="1"/>
  <c r="AD11" i="7"/>
  <c r="P11" i="7" s="1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AP10" i="7"/>
  <c r="AO10" i="7"/>
  <c r="AN10" i="7"/>
  <c r="AM10" i="7"/>
  <c r="BA10" i="7" s="1"/>
  <c r="AL10" i="7"/>
  <c r="AK10" i="7"/>
  <c r="AJ10" i="7"/>
  <c r="AI10" i="7"/>
  <c r="AH10" i="7"/>
  <c r="AG10" i="7"/>
  <c r="AF10" i="7"/>
  <c r="BD10" i="7" s="1"/>
  <c r="AE10" i="7"/>
  <c r="BG10" i="7" s="1"/>
  <c r="AD10" i="7"/>
  <c r="AR10" i="7" s="1"/>
  <c r="P10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BC9" i="7"/>
  <c r="AR9" i="7"/>
  <c r="AP9" i="7"/>
  <c r="AO9" i="7"/>
  <c r="AN9" i="7"/>
  <c r="AM9" i="7"/>
  <c r="AL9" i="7"/>
  <c r="AZ9" i="7" s="1"/>
  <c r="AK9" i="7"/>
  <c r="AJ9" i="7"/>
  <c r="AI9" i="7"/>
  <c r="AW9" i="7" s="1"/>
  <c r="AH9" i="7"/>
  <c r="AG9" i="7"/>
  <c r="AF9" i="7"/>
  <c r="AT9" i="7" s="1"/>
  <c r="AE9" i="7"/>
  <c r="BG9" i="7" s="1"/>
  <c r="AD9" i="7"/>
  <c r="BF9" i="7" s="1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AP8" i="7"/>
  <c r="AO8" i="7"/>
  <c r="AN8" i="7"/>
  <c r="AM8" i="7"/>
  <c r="AL8" i="7"/>
  <c r="AK8" i="7"/>
  <c r="AJ8" i="7"/>
  <c r="AI8" i="7"/>
  <c r="AH8" i="7"/>
  <c r="AG8" i="7"/>
  <c r="AF8" i="7"/>
  <c r="BB8" i="7" s="1"/>
  <c r="AE8" i="7"/>
  <c r="AD8" i="7"/>
  <c r="BF8" i="7" s="1"/>
  <c r="P8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AP7" i="7"/>
  <c r="AO7" i="7"/>
  <c r="BC7" i="7" s="1"/>
  <c r="AN7" i="7"/>
  <c r="AM7" i="7"/>
  <c r="AL7" i="7"/>
  <c r="AZ7" i="7" s="1"/>
  <c r="AK7" i="7"/>
  <c r="AJ7" i="7"/>
  <c r="AI7" i="7"/>
  <c r="AW7" i="7" s="1"/>
  <c r="AH7" i="7"/>
  <c r="AG7" i="7"/>
  <c r="AU7" i="7" s="1"/>
  <c r="AF7" i="7"/>
  <c r="AE7" i="7"/>
  <c r="AD7" i="7"/>
  <c r="AR7" i="7" s="1"/>
  <c r="CV6" i="7"/>
  <c r="CJ6" i="7"/>
  <c r="CF6" i="7"/>
  <c r="CE6" i="7"/>
  <c r="CD6" i="7"/>
  <c r="CC6" i="7"/>
  <c r="CB6" i="7"/>
  <c r="CA6" i="7"/>
  <c r="BZ6" i="7"/>
  <c r="BY6" i="7"/>
  <c r="BX6" i="7"/>
  <c r="CS6" i="7" s="1"/>
  <c r="BB6" i="7"/>
  <c r="AU6" i="7"/>
  <c r="AP6" i="7"/>
  <c r="AO6" i="7"/>
  <c r="AN6" i="7"/>
  <c r="AM6" i="7"/>
  <c r="AL6" i="7"/>
  <c r="AK6" i="7"/>
  <c r="AY6" i="7" s="1"/>
  <c r="AJ6" i="7"/>
  <c r="AI6" i="7"/>
  <c r="AH6" i="7"/>
  <c r="AG6" i="7"/>
  <c r="AF6" i="7"/>
  <c r="AT6" i="7" s="1"/>
  <c r="AE6" i="7"/>
  <c r="AS6" i="7" s="1"/>
  <c r="AD6" i="7"/>
  <c r="BF6" i="7" s="1"/>
  <c r="P6" i="7"/>
  <c r="CV5" i="7"/>
  <c r="CJ5" i="7"/>
  <c r="CH5" i="7"/>
  <c r="CF5" i="7"/>
  <c r="CE5" i="7"/>
  <c r="CD5" i="7"/>
  <c r="CC5" i="7"/>
  <c r="CB5" i="7"/>
  <c r="CA5" i="7"/>
  <c r="BZ5" i="7"/>
  <c r="BY5" i="7"/>
  <c r="BX5" i="7"/>
  <c r="AP5" i="7"/>
  <c r="AO5" i="7"/>
  <c r="AN5" i="7"/>
  <c r="BB5" i="7" s="1"/>
  <c r="AM5" i="7"/>
  <c r="BA5" i="7" s="1"/>
  <c r="AL5" i="7"/>
  <c r="AK5" i="7"/>
  <c r="AJ5" i="7"/>
  <c r="AI5" i="7"/>
  <c r="AH5" i="7"/>
  <c r="AG5" i="7"/>
  <c r="AF5" i="7"/>
  <c r="AE5" i="7"/>
  <c r="BG5" i="7" s="1"/>
  <c r="AD5" i="7"/>
  <c r="P5" i="7" s="1"/>
  <c r="CV4" i="7"/>
  <c r="CJ4" i="7"/>
  <c r="CH4" i="7"/>
  <c r="CG4" i="7"/>
  <c r="CF4" i="7"/>
  <c r="CE4" i="7"/>
  <c r="CR4" i="7" s="1"/>
  <c r="CD4" i="7"/>
  <c r="CC4" i="7"/>
  <c r="CB4" i="7"/>
  <c r="CA4" i="7"/>
  <c r="BZ4" i="7"/>
  <c r="BY4" i="7"/>
  <c r="BX4" i="7"/>
  <c r="CS4" i="7" s="1"/>
  <c r="BD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BF4" i="7" s="1"/>
  <c r="DJ3" i="7"/>
  <c r="DJ5" i="7" s="1"/>
  <c r="CV3" i="7"/>
  <c r="CJ3" i="7"/>
  <c r="CE3" i="7"/>
  <c r="CD3" i="7"/>
  <c r="CC3" i="7"/>
  <c r="CB3" i="7"/>
  <c r="CA3" i="7"/>
  <c r="BZ3" i="7"/>
  <c r="BY3" i="7"/>
  <c r="CL3" i="7" s="1"/>
  <c r="BX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BF3" i="7" s="1"/>
  <c r="DJ2" i="7"/>
  <c r="DI2" i="7"/>
  <c r="DH2" i="7"/>
  <c r="DG2" i="7"/>
  <c r="CU2" i="7"/>
  <c r="CT2" i="7"/>
  <c r="CS2" i="7"/>
  <c r="CH2" i="7"/>
  <c r="CG2" i="7"/>
  <c r="CF2" i="7"/>
  <c r="BR2" i="7"/>
  <c r="BQ2" i="7"/>
  <c r="BP2" i="7"/>
  <c r="BD2" i="7"/>
  <c r="BC2" i="7"/>
  <c r="BB2" i="7"/>
  <c r="AM2" i="7"/>
  <c r="CR2" i="7" s="1"/>
  <c r="AL2" i="7"/>
  <c r="CQ2" i="7" s="1"/>
  <c r="AF2" i="7" a="1"/>
  <c r="AF2" i="7" s="1"/>
  <c r="AE2" i="7"/>
  <c r="AD2" i="7"/>
  <c r="BV2" i="7" s="1"/>
  <c r="AB2" i="7"/>
  <c r="AA2" i="7"/>
  <c r="Z2" i="7"/>
  <c r="AP42" i="6"/>
  <c r="CH6" i="6" s="1"/>
  <c r="AO42" i="6"/>
  <c r="CG6" i="6" s="1"/>
  <c r="AN42" i="6"/>
  <c r="AM42" i="6"/>
  <c r="AL42" i="6"/>
  <c r="AK42" i="6"/>
  <c r="AJ42" i="6"/>
  <c r="AI42" i="6"/>
  <c r="AH42" i="6"/>
  <c r="AG42" i="6"/>
  <c r="AF42" i="6"/>
  <c r="AE42" i="6"/>
  <c r="AD42" i="6"/>
  <c r="AP41" i="6"/>
  <c r="CH5" i="6" s="1"/>
  <c r="AO41" i="6"/>
  <c r="CG5" i="6" s="1"/>
  <c r="AN41" i="6"/>
  <c r="CF5" i="6" s="1"/>
  <c r="AM41" i="6"/>
  <c r="AL41" i="6"/>
  <c r="AK41" i="6"/>
  <c r="AJ41" i="6"/>
  <c r="AI41" i="6"/>
  <c r="AH41" i="6"/>
  <c r="AG41" i="6"/>
  <c r="AF41" i="6"/>
  <c r="AE41" i="6"/>
  <c r="AD41" i="6"/>
  <c r="AP40" i="6"/>
  <c r="AO40" i="6"/>
  <c r="AN40" i="6"/>
  <c r="CF4" i="6" s="1"/>
  <c r="AM40" i="6"/>
  <c r="AL40" i="6"/>
  <c r="AK40" i="6"/>
  <c r="AJ40" i="6"/>
  <c r="AI40" i="6"/>
  <c r="AH40" i="6"/>
  <c r="AG40" i="6"/>
  <c r="AF40" i="6"/>
  <c r="AE40" i="6"/>
  <c r="AD40" i="6"/>
  <c r="AP39" i="6"/>
  <c r="CH3" i="6" s="1"/>
  <c r="AO39" i="6"/>
  <c r="CG3" i="6" s="1"/>
  <c r="AN39" i="6"/>
  <c r="CF3" i="6" s="1"/>
  <c r="AM39" i="6"/>
  <c r="AL39" i="6"/>
  <c r="AK39" i="6"/>
  <c r="AJ39" i="6"/>
  <c r="AI39" i="6"/>
  <c r="AH39" i="6"/>
  <c r="AG39" i="6"/>
  <c r="AF39" i="6"/>
  <c r="AE39" i="6"/>
  <c r="AD39" i="6"/>
  <c r="X33" i="6"/>
  <c r="W33" i="6"/>
  <c r="V33" i="6"/>
  <c r="U33" i="6"/>
  <c r="T33" i="6"/>
  <c r="S33" i="6"/>
  <c r="R33" i="6"/>
  <c r="P33" i="6"/>
  <c r="AS22" i="6"/>
  <c r="AP22" i="6"/>
  <c r="AO22" i="6"/>
  <c r="AN22" i="6"/>
  <c r="AM22" i="6"/>
  <c r="AL22" i="6"/>
  <c r="AK22" i="6"/>
  <c r="AJ22" i="6"/>
  <c r="AI22" i="6"/>
  <c r="AH22" i="6"/>
  <c r="AG22" i="6"/>
  <c r="AF22" i="6"/>
  <c r="AT22" i="6" s="1"/>
  <c r="AE22" i="6"/>
  <c r="BG22" i="6" s="1"/>
  <c r="AD22" i="6"/>
  <c r="AR22" i="6" s="1"/>
  <c r="Q22" i="6"/>
  <c r="CT21" i="6"/>
  <c r="CS21" i="6"/>
  <c r="CR21" i="6"/>
  <c r="CQ21" i="6"/>
  <c r="CP21" i="6"/>
  <c r="CO21" i="6"/>
  <c r="CN21" i="6"/>
  <c r="CM21" i="6"/>
  <c r="CL21" i="6"/>
  <c r="CK21" i="6"/>
  <c r="CJ21" i="6"/>
  <c r="BG21" i="6"/>
  <c r="BF21" i="6"/>
  <c r="BA21" i="6"/>
  <c r="AZ21" i="6"/>
  <c r="AY21" i="6"/>
  <c r="AX21" i="6"/>
  <c r="AW21" i="6"/>
  <c r="AV21" i="6"/>
  <c r="AU21" i="6"/>
  <c r="AT21" i="6"/>
  <c r="AS21" i="6"/>
  <c r="AR21" i="6"/>
  <c r="AP21" i="6"/>
  <c r="BD21" i="6" s="1"/>
  <c r="AO21" i="6"/>
  <c r="BC21" i="6" s="1"/>
  <c r="AN21" i="6"/>
  <c r="BB21" i="6" s="1"/>
  <c r="CT20" i="6"/>
  <c r="CS20" i="6"/>
  <c r="CR20" i="6"/>
  <c r="CQ20" i="6"/>
  <c r="CP20" i="6"/>
  <c r="CO20" i="6"/>
  <c r="CN20" i="6"/>
  <c r="CM20" i="6"/>
  <c r="CL20" i="6"/>
  <c r="CK20" i="6"/>
  <c r="CJ20" i="6"/>
  <c r="BG20" i="6"/>
  <c r="BF20" i="6"/>
  <c r="BA20" i="6"/>
  <c r="AZ20" i="6"/>
  <c r="AY20" i="6"/>
  <c r="AX20" i="6"/>
  <c r="AW20" i="6"/>
  <c r="AV20" i="6"/>
  <c r="AU20" i="6"/>
  <c r="AT20" i="6"/>
  <c r="AS20" i="6"/>
  <c r="AR20" i="6"/>
  <c r="AP20" i="6"/>
  <c r="BD20" i="6" s="1"/>
  <c r="AO20" i="6"/>
  <c r="BC20" i="6" s="1"/>
  <c r="AN20" i="6"/>
  <c r="BB20" i="6" s="1"/>
  <c r="CT19" i="6"/>
  <c r="CS19" i="6"/>
  <c r="CR19" i="6"/>
  <c r="CQ19" i="6"/>
  <c r="CP19" i="6"/>
  <c r="CO19" i="6"/>
  <c r="CN19" i="6"/>
  <c r="CM19" i="6"/>
  <c r="CL19" i="6"/>
  <c r="CK19" i="6"/>
  <c r="CJ19" i="6"/>
  <c r="BG19" i="6"/>
  <c r="BF19" i="6"/>
  <c r="BC19" i="6"/>
  <c r="BA19" i="6"/>
  <c r="AZ19" i="6"/>
  <c r="AY19" i="6"/>
  <c r="AX19" i="6"/>
  <c r="AW19" i="6"/>
  <c r="AV19" i="6"/>
  <c r="AU19" i="6"/>
  <c r="AT19" i="6"/>
  <c r="AS19" i="6"/>
  <c r="AR19" i="6"/>
  <c r="AP19" i="6"/>
  <c r="BD19" i="6" s="1"/>
  <c r="AO19" i="6"/>
  <c r="AN19" i="6"/>
  <c r="BB19" i="6" s="1"/>
  <c r="CT18" i="6"/>
  <c r="CS18" i="6"/>
  <c r="CR18" i="6"/>
  <c r="CQ18" i="6"/>
  <c r="CP18" i="6"/>
  <c r="CO18" i="6"/>
  <c r="CN18" i="6"/>
  <c r="CM18" i="6"/>
  <c r="CL18" i="6"/>
  <c r="CK18" i="6"/>
  <c r="CJ18" i="6"/>
  <c r="BG18" i="6"/>
  <c r="BF18" i="6"/>
  <c r="BB18" i="6"/>
  <c r="BA18" i="6"/>
  <c r="AZ18" i="6"/>
  <c r="AY18" i="6"/>
  <c r="AX18" i="6"/>
  <c r="AW18" i="6"/>
  <c r="AV18" i="6"/>
  <c r="AU18" i="6"/>
  <c r="AT18" i="6"/>
  <c r="AS18" i="6"/>
  <c r="AR18" i="6"/>
  <c r="AP18" i="6"/>
  <c r="BD18" i="6" s="1"/>
  <c r="AO18" i="6"/>
  <c r="BC18" i="6" s="1"/>
  <c r="AN18" i="6"/>
  <c r="CT17" i="6"/>
  <c r="CS17" i="6"/>
  <c r="CR17" i="6"/>
  <c r="CQ17" i="6"/>
  <c r="CP17" i="6"/>
  <c r="CO17" i="6"/>
  <c r="CN17" i="6"/>
  <c r="CM17" i="6"/>
  <c r="CL17" i="6"/>
  <c r="CK17" i="6"/>
  <c r="CJ17" i="6"/>
  <c r="AP17" i="6"/>
  <c r="AO17" i="6"/>
  <c r="AN17" i="6"/>
  <c r="AM17" i="6"/>
  <c r="AL17" i="6"/>
  <c r="AK17" i="6"/>
  <c r="AJ17" i="6"/>
  <c r="AI17" i="6"/>
  <c r="AH17" i="6"/>
  <c r="AG17" i="6"/>
  <c r="AF17" i="6"/>
  <c r="AT17" i="6" s="1"/>
  <c r="AE17" i="6"/>
  <c r="AD17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AP16" i="6"/>
  <c r="AO16" i="6"/>
  <c r="AN16" i="6"/>
  <c r="AM16" i="6"/>
  <c r="AL16" i="6"/>
  <c r="AK16" i="6"/>
  <c r="AY16" i="6" s="1"/>
  <c r="AJ16" i="6"/>
  <c r="AI16" i="6"/>
  <c r="AH16" i="6"/>
  <c r="AG16" i="6"/>
  <c r="AF16" i="6"/>
  <c r="BC16" i="6" s="1"/>
  <c r="AE16" i="6"/>
  <c r="AD16" i="6"/>
  <c r="CV15" i="6"/>
  <c r="CU15" i="6"/>
  <c r="CT15" i="6"/>
  <c r="CS15" i="6"/>
  <c r="CR15" i="6"/>
  <c r="CK15" i="6"/>
  <c r="CJ15" i="6"/>
  <c r="AS15" i="6"/>
  <c r="AP15" i="6"/>
  <c r="AO15" i="6"/>
  <c r="AN15" i="6"/>
  <c r="AM15" i="6"/>
  <c r="AL15" i="6"/>
  <c r="AK15" i="6"/>
  <c r="AJ15" i="6"/>
  <c r="AI15" i="6"/>
  <c r="AH15" i="6"/>
  <c r="AG15" i="6"/>
  <c r="AF15" i="6"/>
  <c r="AT15" i="6" s="1"/>
  <c r="AE15" i="6"/>
  <c r="BG15" i="6" s="1"/>
  <c r="AD15" i="6"/>
  <c r="BF15" i="6" s="1"/>
  <c r="CV14" i="6"/>
  <c r="CU14" i="6"/>
  <c r="CT14" i="6"/>
  <c r="CS14" i="6"/>
  <c r="CR14" i="6"/>
  <c r="CK14" i="6"/>
  <c r="CJ14" i="6"/>
  <c r="BF14" i="6"/>
  <c r="AP14" i="6"/>
  <c r="AO14" i="6"/>
  <c r="AN14" i="6"/>
  <c r="AM14" i="6"/>
  <c r="BA14" i="6" s="1"/>
  <c r="AL14" i="6"/>
  <c r="AK14" i="6"/>
  <c r="AJ14" i="6"/>
  <c r="AX14" i="6" s="1"/>
  <c r="AI14" i="6"/>
  <c r="AH14" i="6"/>
  <c r="AG14" i="6"/>
  <c r="AF14" i="6"/>
  <c r="AE14" i="6"/>
  <c r="AD14" i="6"/>
  <c r="AR14" i="6" s="1"/>
  <c r="P14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AP13" i="6"/>
  <c r="AO13" i="6"/>
  <c r="AN13" i="6"/>
  <c r="AM13" i="6"/>
  <c r="AL13" i="6"/>
  <c r="AK13" i="6"/>
  <c r="AJ13" i="6"/>
  <c r="AI13" i="6"/>
  <c r="AH13" i="6"/>
  <c r="AG13" i="6"/>
  <c r="AF13" i="6"/>
  <c r="AT13" i="6" s="1"/>
  <c r="AE13" i="6"/>
  <c r="BG13" i="6" s="1"/>
  <c r="AD13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AZ12" i="6"/>
  <c r="AT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BF12" i="6" s="1"/>
  <c r="P12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AP11" i="6"/>
  <c r="BD11" i="6" s="1"/>
  <c r="AO11" i="6"/>
  <c r="AN11" i="6"/>
  <c r="AM11" i="6"/>
  <c r="AL11" i="6"/>
  <c r="AK11" i="6"/>
  <c r="AJ11" i="6"/>
  <c r="AI11" i="6"/>
  <c r="AH11" i="6"/>
  <c r="AG11" i="6"/>
  <c r="AF11" i="6"/>
  <c r="AT11" i="6" s="1"/>
  <c r="AE11" i="6"/>
  <c r="AS11" i="6" s="1"/>
  <c r="AD11" i="6"/>
  <c r="Q11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AP10" i="6"/>
  <c r="BD10" i="6" s="1"/>
  <c r="AO10" i="6"/>
  <c r="AN10" i="6"/>
  <c r="AM10" i="6"/>
  <c r="AL10" i="6"/>
  <c r="AK10" i="6"/>
  <c r="AJ10" i="6"/>
  <c r="AI10" i="6"/>
  <c r="AH10" i="6"/>
  <c r="AV10" i="6" s="1"/>
  <c r="AG10" i="6"/>
  <c r="AU10" i="6" s="1"/>
  <c r="AF10" i="6"/>
  <c r="AT10" i="6" s="1"/>
  <c r="AE10" i="6"/>
  <c r="AS10" i="6" s="1"/>
  <c r="AD10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AP9" i="6"/>
  <c r="AO9" i="6"/>
  <c r="AN9" i="6"/>
  <c r="AM9" i="6"/>
  <c r="AL9" i="6"/>
  <c r="AK9" i="6"/>
  <c r="AJ9" i="6"/>
  <c r="AI9" i="6"/>
  <c r="AH9" i="6"/>
  <c r="AG9" i="6"/>
  <c r="AF9" i="6"/>
  <c r="AT9" i="6" s="1"/>
  <c r="AE9" i="6"/>
  <c r="AS9" i="6" s="1"/>
  <c r="AD9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AS8" i="6"/>
  <c r="AP8" i="6"/>
  <c r="AO8" i="6"/>
  <c r="BC8" i="6" s="1"/>
  <c r="AN8" i="6"/>
  <c r="AM8" i="6"/>
  <c r="AL8" i="6"/>
  <c r="AK8" i="6"/>
  <c r="AJ8" i="6"/>
  <c r="AX8" i="6" s="1"/>
  <c r="AI8" i="6"/>
  <c r="AH8" i="6"/>
  <c r="AG8" i="6"/>
  <c r="AU8" i="6" s="1"/>
  <c r="AF8" i="6"/>
  <c r="AE8" i="6"/>
  <c r="AD8" i="6"/>
  <c r="BF8" i="6" s="1"/>
  <c r="P8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AP7" i="6"/>
  <c r="AO7" i="6"/>
  <c r="AN7" i="6"/>
  <c r="AM7" i="6"/>
  <c r="AL7" i="6"/>
  <c r="AK7" i="6"/>
  <c r="AJ7" i="6"/>
  <c r="AI7" i="6"/>
  <c r="AH7" i="6"/>
  <c r="AG7" i="6"/>
  <c r="AF7" i="6"/>
  <c r="BC7" i="6" s="1"/>
  <c r="AE7" i="6"/>
  <c r="AD7" i="6"/>
  <c r="CV6" i="6"/>
  <c r="CJ6" i="6"/>
  <c r="CF6" i="6"/>
  <c r="CE6" i="6"/>
  <c r="CD6" i="6"/>
  <c r="CC6" i="6"/>
  <c r="CP6" i="6" s="1"/>
  <c r="CB6" i="6"/>
  <c r="CA6" i="6"/>
  <c r="BZ6" i="6"/>
  <c r="BY6" i="6"/>
  <c r="BX6" i="6"/>
  <c r="CK6" i="6" s="1"/>
  <c r="AP6" i="6"/>
  <c r="AO6" i="6"/>
  <c r="AN6" i="6"/>
  <c r="AM6" i="6"/>
  <c r="AL6" i="6"/>
  <c r="AK6" i="6"/>
  <c r="AJ6" i="6"/>
  <c r="AI6" i="6"/>
  <c r="AH6" i="6"/>
  <c r="AV6" i="6" s="1"/>
  <c r="AG6" i="6"/>
  <c r="AU6" i="6" s="1"/>
  <c r="AF6" i="6"/>
  <c r="AE6" i="6"/>
  <c r="AS6" i="6" s="1"/>
  <c r="AD6" i="6"/>
  <c r="CV5" i="6"/>
  <c r="CJ5" i="6"/>
  <c r="CE5" i="6"/>
  <c r="CD5" i="6"/>
  <c r="CC5" i="6"/>
  <c r="CB5" i="6"/>
  <c r="CA5" i="6"/>
  <c r="BZ5" i="6"/>
  <c r="BY5" i="6"/>
  <c r="BX5" i="6"/>
  <c r="CK5" i="6" s="1"/>
  <c r="BF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CV4" i="6"/>
  <c r="CJ4" i="6"/>
  <c r="CH4" i="6"/>
  <c r="CG4" i="6"/>
  <c r="CT4" i="6" s="1"/>
  <c r="CE4" i="6"/>
  <c r="CD4" i="6"/>
  <c r="CC4" i="6"/>
  <c r="CB4" i="6"/>
  <c r="CA4" i="6"/>
  <c r="BZ4" i="6"/>
  <c r="CM4" i="6" s="1"/>
  <c r="BY4" i="6"/>
  <c r="BX4" i="6"/>
  <c r="CK4" i="6" s="1"/>
  <c r="AS4" i="6"/>
  <c r="AP4" i="6"/>
  <c r="AO4" i="6"/>
  <c r="AN4" i="6"/>
  <c r="AM4" i="6"/>
  <c r="AL4" i="6"/>
  <c r="AK4" i="6"/>
  <c r="AY4" i="6" s="1"/>
  <c r="AJ4" i="6"/>
  <c r="AI4" i="6"/>
  <c r="AH4" i="6"/>
  <c r="AG4" i="6"/>
  <c r="AU4" i="6" s="1"/>
  <c r="AF4" i="6"/>
  <c r="AT4" i="6" s="1"/>
  <c r="AE4" i="6"/>
  <c r="BG4" i="6" s="1"/>
  <c r="AD4" i="6"/>
  <c r="AR4" i="6" s="1"/>
  <c r="Q4" i="6"/>
  <c r="DJ3" i="6"/>
  <c r="DJ5" i="6" s="1"/>
  <c r="CV3" i="6"/>
  <c r="CJ3" i="6"/>
  <c r="CE3" i="6"/>
  <c r="CD3" i="6"/>
  <c r="CC3" i="6"/>
  <c r="CB3" i="6"/>
  <c r="CO3" i="6" s="1"/>
  <c r="CA3" i="6"/>
  <c r="BZ3" i="6"/>
  <c r="BY3" i="6"/>
  <c r="BX3" i="6"/>
  <c r="CK3" i="6" s="1"/>
  <c r="AS3" i="6"/>
  <c r="AP3" i="6"/>
  <c r="AO3" i="6"/>
  <c r="BC3" i="6" s="1"/>
  <c r="AN3" i="6"/>
  <c r="AM3" i="6"/>
  <c r="AL3" i="6"/>
  <c r="AK3" i="6"/>
  <c r="AJ3" i="6"/>
  <c r="AI3" i="6"/>
  <c r="AH3" i="6"/>
  <c r="AG3" i="6"/>
  <c r="AF3" i="6"/>
  <c r="AT3" i="6" s="1"/>
  <c r="AE3" i="6"/>
  <c r="AD3" i="6"/>
  <c r="AR3" i="6" s="1"/>
  <c r="DJ2" i="6"/>
  <c r="DI2" i="6"/>
  <c r="DH2" i="6"/>
  <c r="DG2" i="6"/>
  <c r="CU2" i="6"/>
  <c r="CT2" i="6"/>
  <c r="CS2" i="6"/>
  <c r="CH2" i="6"/>
  <c r="CG2" i="6"/>
  <c r="CF2" i="6"/>
  <c r="BR2" i="6"/>
  <c r="BQ2" i="6"/>
  <c r="BP2" i="6"/>
  <c r="BD2" i="6"/>
  <c r="BC2" i="6"/>
  <c r="BB2" i="6"/>
  <c r="AF2" i="6" a="1"/>
  <c r="AF2" i="6" s="1"/>
  <c r="AK2" i="6" s="1"/>
  <c r="BM2" i="6" s="1"/>
  <c r="AE2" i="6"/>
  <c r="Q2" i="6" s="1"/>
  <c r="AD2" i="6"/>
  <c r="AB2" i="6"/>
  <c r="AA2" i="6"/>
  <c r="Z2" i="6"/>
  <c r="CE3" i="5"/>
  <c r="CE4" i="5"/>
  <c r="CE5" i="5"/>
  <c r="CE6" i="5"/>
  <c r="CR6" i="5" s="1"/>
  <c r="CF2" i="5"/>
  <c r="CD3" i="5"/>
  <c r="CD4" i="5"/>
  <c r="CQ4" i="5" s="1"/>
  <c r="CD5" i="5"/>
  <c r="CD6" i="5"/>
  <c r="AP42" i="5"/>
  <c r="CH6" i="5" s="1"/>
  <c r="AO42" i="5"/>
  <c r="CG6" i="5" s="1"/>
  <c r="CT6" i="5" s="1"/>
  <c r="AN42" i="5"/>
  <c r="CF6" i="5" s="1"/>
  <c r="CS6" i="5" s="1"/>
  <c r="AM42" i="5"/>
  <c r="AL42" i="5"/>
  <c r="AK42" i="5"/>
  <c r="AJ42" i="5"/>
  <c r="AI42" i="5"/>
  <c r="AH42" i="5"/>
  <c r="AG42" i="5"/>
  <c r="AF42" i="5"/>
  <c r="AE42" i="5"/>
  <c r="AD42" i="5"/>
  <c r="AP41" i="5"/>
  <c r="CH5" i="5" s="1"/>
  <c r="AO41" i="5"/>
  <c r="CG5" i="5" s="1"/>
  <c r="AN41" i="5"/>
  <c r="AM41" i="5"/>
  <c r="AL41" i="5"/>
  <c r="AK41" i="5"/>
  <c r="AJ41" i="5"/>
  <c r="AI41" i="5"/>
  <c r="AH41" i="5"/>
  <c r="AG41" i="5"/>
  <c r="AF41" i="5"/>
  <c r="AE41" i="5"/>
  <c r="AD41" i="5"/>
  <c r="AP40" i="5"/>
  <c r="CH4" i="5" s="1"/>
  <c r="AO40" i="5"/>
  <c r="AN40" i="5"/>
  <c r="AM40" i="5"/>
  <c r="AL40" i="5"/>
  <c r="AK40" i="5"/>
  <c r="AJ40" i="5"/>
  <c r="AI40" i="5"/>
  <c r="AH40" i="5"/>
  <c r="AG40" i="5"/>
  <c r="AF40" i="5"/>
  <c r="AE40" i="5"/>
  <c r="AD40" i="5"/>
  <c r="AP39" i="5"/>
  <c r="AO39" i="5"/>
  <c r="CG3" i="5" s="1"/>
  <c r="AN39" i="5"/>
  <c r="CF3" i="5" s="1"/>
  <c r="AM39" i="5"/>
  <c r="AL39" i="5"/>
  <c r="AK39" i="5"/>
  <c r="AJ39" i="5"/>
  <c r="AI39" i="5"/>
  <c r="AH39" i="5"/>
  <c r="AG39" i="5"/>
  <c r="AF39" i="5"/>
  <c r="AE39" i="5"/>
  <c r="AD39" i="5"/>
  <c r="X33" i="5"/>
  <c r="W33" i="5"/>
  <c r="V33" i="5"/>
  <c r="U33" i="5"/>
  <c r="T33" i="5"/>
  <c r="S33" i="5"/>
  <c r="R33" i="5"/>
  <c r="P33" i="5"/>
  <c r="AS22" i="5"/>
  <c r="AR22" i="5"/>
  <c r="AP22" i="5"/>
  <c r="AO22" i="5"/>
  <c r="AN22" i="5"/>
  <c r="AM22" i="5"/>
  <c r="BA22" i="5" s="1"/>
  <c r="AL22" i="5"/>
  <c r="AK22" i="5"/>
  <c r="AJ22" i="5"/>
  <c r="AX22" i="5" s="1"/>
  <c r="AI22" i="5"/>
  <c r="AW22" i="5" s="1"/>
  <c r="AH22" i="5"/>
  <c r="AG22" i="5"/>
  <c r="AF22" i="5"/>
  <c r="AE22" i="5"/>
  <c r="AD22" i="5"/>
  <c r="BF22" i="5" s="1"/>
  <c r="P22" i="5"/>
  <c r="CT21" i="5"/>
  <c r="CS21" i="5"/>
  <c r="CR21" i="5"/>
  <c r="CQ21" i="5"/>
  <c r="CP21" i="5"/>
  <c r="CO21" i="5"/>
  <c r="CN21" i="5"/>
  <c r="CM21" i="5"/>
  <c r="CL21" i="5"/>
  <c r="CK21" i="5"/>
  <c r="CJ21" i="5"/>
  <c r="AW21" i="5"/>
  <c r="AP21" i="5"/>
  <c r="AO21" i="5"/>
  <c r="AN21" i="5"/>
  <c r="BA21" i="5"/>
  <c r="AZ21" i="5"/>
  <c r="AY21" i="5"/>
  <c r="AX21" i="5"/>
  <c r="AV21" i="5"/>
  <c r="AU21" i="5"/>
  <c r="AT21" i="5"/>
  <c r="AS21" i="5"/>
  <c r="AR21" i="5"/>
  <c r="CT20" i="5"/>
  <c r="CS20" i="5"/>
  <c r="CR20" i="5"/>
  <c r="CQ20" i="5"/>
  <c r="CP20" i="5"/>
  <c r="CO20" i="5"/>
  <c r="CN20" i="5"/>
  <c r="CM20" i="5"/>
  <c r="CL20" i="5"/>
  <c r="CK20" i="5"/>
  <c r="CJ20" i="5"/>
  <c r="AX20" i="5"/>
  <c r="AT20" i="5"/>
  <c r="AP20" i="5"/>
  <c r="AO20" i="5"/>
  <c r="AN20" i="5"/>
  <c r="BB20" i="5" s="1"/>
  <c r="BA20" i="5"/>
  <c r="AZ20" i="5"/>
  <c r="AY20" i="5"/>
  <c r="AU20" i="5"/>
  <c r="BG20" i="5"/>
  <c r="BF20" i="5"/>
  <c r="CT19" i="5"/>
  <c r="CS19" i="5"/>
  <c r="CR19" i="5"/>
  <c r="CQ19" i="5"/>
  <c r="CP19" i="5"/>
  <c r="CO19" i="5"/>
  <c r="CN19" i="5"/>
  <c r="CM19" i="5"/>
  <c r="CL19" i="5"/>
  <c r="CK19" i="5"/>
  <c r="CJ19" i="5"/>
  <c r="AV19" i="5"/>
  <c r="AU19" i="5"/>
  <c r="AP19" i="5"/>
  <c r="AO19" i="5"/>
  <c r="AN19" i="5"/>
  <c r="AZ19" i="5"/>
  <c r="AY19" i="5"/>
  <c r="AW19" i="5"/>
  <c r="AT19" i="5"/>
  <c r="AS19" i="5"/>
  <c r="AR19" i="5"/>
  <c r="CT18" i="5"/>
  <c r="CS18" i="5"/>
  <c r="CR18" i="5"/>
  <c r="CQ18" i="5"/>
  <c r="CP18" i="5"/>
  <c r="CO18" i="5"/>
  <c r="CN18" i="5"/>
  <c r="CM18" i="5"/>
  <c r="CL18" i="5"/>
  <c r="CK18" i="5"/>
  <c r="CJ18" i="5"/>
  <c r="AR18" i="5"/>
  <c r="AP18" i="5"/>
  <c r="BD18" i="5" s="1"/>
  <c r="AO18" i="5"/>
  <c r="BC18" i="5" s="1"/>
  <c r="AN18" i="5"/>
  <c r="AX18" i="5"/>
  <c r="AV18" i="5"/>
  <c r="AU18" i="5"/>
  <c r="BF18" i="5"/>
  <c r="CT17" i="5"/>
  <c r="CS17" i="5"/>
  <c r="CR17" i="5"/>
  <c r="CQ17" i="5"/>
  <c r="CP17" i="5"/>
  <c r="CO17" i="5"/>
  <c r="CN17" i="5"/>
  <c r="CM17" i="5"/>
  <c r="CL17" i="5"/>
  <c r="CK17" i="5"/>
  <c r="CJ17" i="5"/>
  <c r="AP17" i="5"/>
  <c r="AO17" i="5"/>
  <c r="AN17" i="5"/>
  <c r="AM17" i="5"/>
  <c r="BA17" i="5" s="1"/>
  <c r="AL17" i="5"/>
  <c r="AK17" i="5"/>
  <c r="AJ17" i="5"/>
  <c r="AI17" i="5"/>
  <c r="AH17" i="5"/>
  <c r="AG17" i="5"/>
  <c r="AF17" i="5"/>
  <c r="AT17" i="5" s="1"/>
  <c r="AE17" i="5"/>
  <c r="AD17" i="5"/>
  <c r="AR17" i="5" s="1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AP16" i="5"/>
  <c r="AO16" i="5"/>
  <c r="AN16" i="5"/>
  <c r="AM16" i="5"/>
  <c r="BA16" i="5" s="1"/>
  <c r="AL16" i="5"/>
  <c r="AZ16" i="5" s="1"/>
  <c r="AK16" i="5"/>
  <c r="AY16" i="5" s="1"/>
  <c r="AJ16" i="5"/>
  <c r="AX16" i="5" s="1"/>
  <c r="AI16" i="5"/>
  <c r="AH16" i="5"/>
  <c r="AV16" i="5" s="1"/>
  <c r="AG16" i="5"/>
  <c r="AF16" i="5"/>
  <c r="AT16" i="5" s="1"/>
  <c r="AE16" i="5"/>
  <c r="BG16" i="5" s="1"/>
  <c r="AD16" i="5"/>
  <c r="P16" i="5" s="1"/>
  <c r="CV15" i="5"/>
  <c r="CU15" i="5"/>
  <c r="CT15" i="5"/>
  <c r="CS15" i="5"/>
  <c r="CR15" i="5"/>
  <c r="CK15" i="5"/>
  <c r="CJ15" i="5"/>
  <c r="BG15" i="5"/>
  <c r="AP15" i="5"/>
  <c r="AO15" i="5"/>
  <c r="AN15" i="5"/>
  <c r="AM15" i="5"/>
  <c r="AL15" i="5"/>
  <c r="AK15" i="5"/>
  <c r="AJ15" i="5"/>
  <c r="AI15" i="5"/>
  <c r="AH15" i="5"/>
  <c r="AG15" i="5"/>
  <c r="AF15" i="5"/>
  <c r="AT15" i="5" s="1"/>
  <c r="AE15" i="5"/>
  <c r="AD15" i="5"/>
  <c r="BF15" i="5" s="1"/>
  <c r="CV14" i="5"/>
  <c r="CU14" i="5"/>
  <c r="CT14" i="5"/>
  <c r="CS14" i="5"/>
  <c r="CR14" i="5"/>
  <c r="CK14" i="5"/>
  <c r="CJ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BG14" i="5" s="1"/>
  <c r="AD14" i="5"/>
  <c r="AR14" i="5" s="1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AP13" i="5"/>
  <c r="AO13" i="5"/>
  <c r="AN13" i="5"/>
  <c r="AM13" i="5"/>
  <c r="AL13" i="5"/>
  <c r="AK13" i="5"/>
  <c r="AJ13" i="5"/>
  <c r="AI13" i="5"/>
  <c r="AH13" i="5"/>
  <c r="AG13" i="5"/>
  <c r="AF13" i="5"/>
  <c r="AZ13" i="5" s="1"/>
  <c r="AE13" i="5"/>
  <c r="AS13" i="5" s="1"/>
  <c r="AD13" i="5"/>
  <c r="BF13" i="5" s="1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BG12" i="5" s="1"/>
  <c r="AD12" i="5"/>
  <c r="AR12" i="5" s="1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AP11" i="5"/>
  <c r="AO11" i="5"/>
  <c r="AN11" i="5"/>
  <c r="AM11" i="5"/>
  <c r="AL11" i="5"/>
  <c r="AK11" i="5"/>
  <c r="AJ11" i="5"/>
  <c r="AI11" i="5"/>
  <c r="AH11" i="5"/>
  <c r="AG11" i="5"/>
  <c r="AF11" i="5"/>
  <c r="AW11" i="5" s="1"/>
  <c r="AE11" i="5"/>
  <c r="BG11" i="5" s="1"/>
  <c r="AD11" i="5"/>
  <c r="AR11" i="5" s="1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AR10" i="5"/>
  <c r="AP10" i="5"/>
  <c r="AO10" i="5"/>
  <c r="AN10" i="5"/>
  <c r="AM10" i="5"/>
  <c r="AL10" i="5"/>
  <c r="AK10" i="5"/>
  <c r="AJ10" i="5"/>
  <c r="AI10" i="5"/>
  <c r="AH10" i="5"/>
  <c r="AG10" i="5"/>
  <c r="AF10" i="5"/>
  <c r="BD10" i="5" s="1"/>
  <c r="AE10" i="5"/>
  <c r="AS10" i="5" s="1"/>
  <c r="AD10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AP9" i="5"/>
  <c r="AO9" i="5"/>
  <c r="AN9" i="5"/>
  <c r="AM9" i="5"/>
  <c r="AL9" i="5"/>
  <c r="AK9" i="5"/>
  <c r="AJ9" i="5"/>
  <c r="AX9" i="5" s="1"/>
  <c r="AI9" i="5"/>
  <c r="AH9" i="5"/>
  <c r="AG9" i="5"/>
  <c r="AF9" i="5"/>
  <c r="AT9" i="5" s="1"/>
  <c r="AE9" i="5"/>
  <c r="AD9" i="5"/>
  <c r="BF9" i="5" s="1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AP8" i="5"/>
  <c r="AO8" i="5"/>
  <c r="AN8" i="5"/>
  <c r="AM8" i="5"/>
  <c r="AL8" i="5"/>
  <c r="AK8" i="5"/>
  <c r="AJ8" i="5"/>
  <c r="AX8" i="5" s="1"/>
  <c r="AI8" i="5"/>
  <c r="AH8" i="5"/>
  <c r="AG8" i="5"/>
  <c r="AF8" i="5"/>
  <c r="AT8" i="5" s="1"/>
  <c r="AE8" i="5"/>
  <c r="Q8" i="5" s="1"/>
  <c r="AD8" i="5"/>
  <c r="P8" i="5" s="1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AT7" i="5"/>
  <c r="AR7" i="5"/>
  <c r="AP7" i="5"/>
  <c r="BD7" i="5" s="1"/>
  <c r="AO7" i="5"/>
  <c r="AN7" i="5"/>
  <c r="AM7" i="5"/>
  <c r="BA7" i="5" s="1"/>
  <c r="AL7" i="5"/>
  <c r="AZ7" i="5" s="1"/>
  <c r="AK7" i="5"/>
  <c r="AY7" i="5" s="1"/>
  <c r="AJ7" i="5"/>
  <c r="AX7" i="5" s="1"/>
  <c r="AI7" i="5"/>
  <c r="AW7" i="5" s="1"/>
  <c r="AH7" i="5"/>
  <c r="AV7" i="5" s="1"/>
  <c r="AG7" i="5"/>
  <c r="AU7" i="5" s="1"/>
  <c r="AF7" i="5"/>
  <c r="AE7" i="5"/>
  <c r="AS7" i="5" s="1"/>
  <c r="AD7" i="5"/>
  <c r="CV6" i="5"/>
  <c r="CQ6" i="5"/>
  <c r="CJ6" i="5"/>
  <c r="CC6" i="5"/>
  <c r="CP6" i="5" s="1"/>
  <c r="CB6" i="5"/>
  <c r="CA6" i="5"/>
  <c r="BZ6" i="5"/>
  <c r="BY6" i="5"/>
  <c r="BX6" i="5"/>
  <c r="CK6" i="5" s="1"/>
  <c r="AS6" i="5"/>
  <c r="AR6" i="5"/>
  <c r="AP6" i="5"/>
  <c r="AO6" i="5"/>
  <c r="AN6" i="5"/>
  <c r="AM6" i="5"/>
  <c r="AL6" i="5"/>
  <c r="AK6" i="5"/>
  <c r="AJ6" i="5"/>
  <c r="AI6" i="5"/>
  <c r="AH6" i="5"/>
  <c r="AG6" i="5"/>
  <c r="AF6" i="5"/>
  <c r="AT6" i="5" s="1"/>
  <c r="AE6" i="5"/>
  <c r="AD6" i="5"/>
  <c r="BF6" i="5" s="1"/>
  <c r="P6" i="5"/>
  <c r="CV5" i="5"/>
  <c r="CJ5" i="5"/>
  <c r="CF5" i="5"/>
  <c r="CC5" i="5"/>
  <c r="CB5" i="5"/>
  <c r="CA5" i="5"/>
  <c r="BZ5" i="5"/>
  <c r="BY5" i="5"/>
  <c r="BX5" i="5"/>
  <c r="CK5" i="5" s="1"/>
  <c r="AP5" i="5"/>
  <c r="AO5" i="5"/>
  <c r="AN5" i="5"/>
  <c r="AM5" i="5"/>
  <c r="AL5" i="5"/>
  <c r="AK5" i="5"/>
  <c r="AJ5" i="5"/>
  <c r="AI5" i="5"/>
  <c r="AH5" i="5"/>
  <c r="AG5" i="5"/>
  <c r="AF5" i="5"/>
  <c r="AT5" i="5" s="1"/>
  <c r="AE5" i="5"/>
  <c r="AS5" i="5" s="1"/>
  <c r="AD5" i="5"/>
  <c r="BF5" i="5" s="1"/>
  <c r="CV4" i="5"/>
  <c r="CJ4" i="5"/>
  <c r="CG4" i="5"/>
  <c r="CF4" i="5"/>
  <c r="CC4" i="5"/>
  <c r="CB4" i="5"/>
  <c r="CA4" i="5"/>
  <c r="BZ4" i="5"/>
  <c r="CM4" i="5" s="1"/>
  <c r="BY4" i="5"/>
  <c r="BX4" i="5"/>
  <c r="AP4" i="5"/>
  <c r="AO4" i="5"/>
  <c r="AN4" i="5"/>
  <c r="AM4" i="5"/>
  <c r="AL4" i="5"/>
  <c r="AK4" i="5"/>
  <c r="AJ4" i="5"/>
  <c r="AI4" i="5"/>
  <c r="AH4" i="5"/>
  <c r="AG4" i="5"/>
  <c r="AF4" i="5"/>
  <c r="AE4" i="5"/>
  <c r="Q4" i="5" s="1"/>
  <c r="AD4" i="5"/>
  <c r="P4" i="5" s="1"/>
  <c r="DJ3" i="5"/>
  <c r="DJ5" i="5" s="1"/>
  <c r="CV3" i="5"/>
  <c r="CJ3" i="5"/>
  <c r="CH3" i="5"/>
  <c r="CC3" i="5"/>
  <c r="CB3" i="5"/>
  <c r="CO3" i="5" s="1"/>
  <c r="CA3" i="5"/>
  <c r="BZ3" i="5"/>
  <c r="BY3" i="5"/>
  <c r="CL3" i="5" s="1"/>
  <c r="BX3" i="5"/>
  <c r="AP3" i="5"/>
  <c r="AO3" i="5"/>
  <c r="AN3" i="5"/>
  <c r="AM3" i="5"/>
  <c r="AL3" i="5"/>
  <c r="AK3" i="5"/>
  <c r="AJ3" i="5"/>
  <c r="AI3" i="5"/>
  <c r="AH3" i="5"/>
  <c r="AG3" i="5"/>
  <c r="AF3" i="5"/>
  <c r="AY3" i="5" s="1"/>
  <c r="AE3" i="5"/>
  <c r="Q3" i="5" s="1"/>
  <c r="AD3" i="5"/>
  <c r="P3" i="5" s="1"/>
  <c r="DJ2" i="5"/>
  <c r="DI2" i="5"/>
  <c r="DH2" i="5"/>
  <c r="DG2" i="5"/>
  <c r="CU2" i="5"/>
  <c r="CT2" i="5"/>
  <c r="CS2" i="5"/>
  <c r="CH2" i="5"/>
  <c r="CG2" i="5"/>
  <c r="BR2" i="5"/>
  <c r="BQ2" i="5"/>
  <c r="BP2" i="5"/>
  <c r="BD2" i="5"/>
  <c r="BC2" i="5"/>
  <c r="BB2" i="5"/>
  <c r="AF2" i="5" a="1"/>
  <c r="AF2" i="5" s="1"/>
  <c r="CK2" i="5" s="1"/>
  <c r="AE2" i="5"/>
  <c r="BW2" i="5" s="1"/>
  <c r="AD2" i="5"/>
  <c r="AR2" i="5" s="1"/>
  <c r="BF2" i="5" s="1"/>
  <c r="AB2" i="5"/>
  <c r="AA2" i="5"/>
  <c r="Z2" i="5"/>
  <c r="Q2" i="5"/>
  <c r="AP42" i="4"/>
  <c r="CH6" i="4" s="1"/>
  <c r="AO42" i="4"/>
  <c r="AN42" i="4"/>
  <c r="AM42" i="4"/>
  <c r="AL42" i="4"/>
  <c r="AK42" i="4"/>
  <c r="AJ42" i="4"/>
  <c r="AI42" i="4"/>
  <c r="AH42" i="4"/>
  <c r="AG42" i="4"/>
  <c r="AF42" i="4"/>
  <c r="AE42" i="4"/>
  <c r="AD42" i="4"/>
  <c r="AP41" i="4"/>
  <c r="CH5" i="4" s="1"/>
  <c r="CU5" i="4" s="1"/>
  <c r="AO41" i="4"/>
  <c r="CG5" i="4" s="1"/>
  <c r="AN41" i="4"/>
  <c r="CF5" i="4" s="1"/>
  <c r="AM41" i="4"/>
  <c r="CE5" i="4" s="1"/>
  <c r="CR5" i="4" s="1"/>
  <c r="AL41" i="4"/>
  <c r="AK41" i="4"/>
  <c r="AJ41" i="4"/>
  <c r="AI41" i="4"/>
  <c r="AH41" i="4"/>
  <c r="AG41" i="4"/>
  <c r="AF41" i="4"/>
  <c r="AE41" i="4"/>
  <c r="AD41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P39" i="4"/>
  <c r="CH3" i="4" s="1"/>
  <c r="CU3" i="4" s="1"/>
  <c r="AO39" i="4"/>
  <c r="CG3" i="4" s="1"/>
  <c r="CT3" i="4" s="1"/>
  <c r="AN39" i="4"/>
  <c r="AM39" i="4"/>
  <c r="AL39" i="4"/>
  <c r="AK39" i="4"/>
  <c r="AJ39" i="4"/>
  <c r="AI39" i="4"/>
  <c r="AH39" i="4"/>
  <c r="AG39" i="4"/>
  <c r="AF39" i="4"/>
  <c r="AE39" i="4"/>
  <c r="AD39" i="4"/>
  <c r="X33" i="4"/>
  <c r="W33" i="4"/>
  <c r="V33" i="4"/>
  <c r="U33" i="4"/>
  <c r="T33" i="4"/>
  <c r="S33" i="4"/>
  <c r="R33" i="4"/>
  <c r="P33" i="4"/>
  <c r="BG22" i="4"/>
  <c r="AR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P22" i="4" s="1"/>
  <c r="CT21" i="4"/>
  <c r="CS21" i="4"/>
  <c r="CR21" i="4"/>
  <c r="CQ21" i="4"/>
  <c r="CP21" i="4"/>
  <c r="CO21" i="4"/>
  <c r="CN21" i="4"/>
  <c r="CM21" i="4"/>
  <c r="CL21" i="4"/>
  <c r="CK21" i="4"/>
  <c r="CJ21" i="4"/>
  <c r="AS21" i="4"/>
  <c r="AR21" i="4"/>
  <c r="AP21" i="4"/>
  <c r="BD21" i="4" s="1"/>
  <c r="AO21" i="4"/>
  <c r="AN21" i="4"/>
  <c r="AM21" i="4"/>
  <c r="AL21" i="4"/>
  <c r="AY21" i="4"/>
  <c r="AX21" i="4"/>
  <c r="AW21" i="4"/>
  <c r="AV21" i="4"/>
  <c r="AU21" i="4"/>
  <c r="BG21" i="4"/>
  <c r="CT20" i="4"/>
  <c r="CS20" i="4"/>
  <c r="CR20" i="4"/>
  <c r="CQ20" i="4"/>
  <c r="CP20" i="4"/>
  <c r="CO20" i="4"/>
  <c r="CN20" i="4"/>
  <c r="CM20" i="4"/>
  <c r="CL20" i="4"/>
  <c r="CK20" i="4"/>
  <c r="CJ20" i="4"/>
  <c r="AP20" i="4"/>
  <c r="AO20" i="4"/>
  <c r="AN20" i="4"/>
  <c r="AM20" i="4"/>
  <c r="AL20" i="4"/>
  <c r="CT19" i="4"/>
  <c r="CS19" i="4"/>
  <c r="CR19" i="4"/>
  <c r="CQ19" i="4"/>
  <c r="CP19" i="4"/>
  <c r="CO19" i="4"/>
  <c r="CN19" i="4"/>
  <c r="CM19" i="4"/>
  <c r="CL19" i="4"/>
  <c r="CK19" i="4"/>
  <c r="CJ19" i="4"/>
  <c r="AR19" i="4"/>
  <c r="AP19" i="4"/>
  <c r="AO19" i="4"/>
  <c r="AN19" i="4"/>
  <c r="AM19" i="4"/>
  <c r="AL19" i="4"/>
  <c r="AU19" i="4"/>
  <c r="AT19" i="4"/>
  <c r="BG19" i="4"/>
  <c r="BF19" i="4"/>
  <c r="CT18" i="4"/>
  <c r="CS18" i="4"/>
  <c r="CR18" i="4"/>
  <c r="CQ18" i="4"/>
  <c r="CP18" i="4"/>
  <c r="CO18" i="4"/>
  <c r="CN18" i="4"/>
  <c r="CM18" i="4"/>
  <c r="CL18" i="4"/>
  <c r="CK18" i="4"/>
  <c r="CJ18" i="4"/>
  <c r="BB18" i="4"/>
  <c r="BA18" i="4"/>
  <c r="AT18" i="4"/>
  <c r="AP18" i="4"/>
  <c r="BD18" i="4" s="1"/>
  <c r="AO18" i="4"/>
  <c r="AN18" i="4"/>
  <c r="AM18" i="4"/>
  <c r="AL18" i="4"/>
  <c r="AZ18" i="4" s="1"/>
  <c r="AY18" i="4"/>
  <c r="AX18" i="4"/>
  <c r="AW18" i="4"/>
  <c r="AV18" i="4"/>
  <c r="AU18" i="4"/>
  <c r="CT17" i="4"/>
  <c r="CS17" i="4"/>
  <c r="CR17" i="4"/>
  <c r="CQ17" i="4"/>
  <c r="CP17" i="4"/>
  <c r="CO17" i="4"/>
  <c r="CN17" i="4"/>
  <c r="CM17" i="4"/>
  <c r="CL17" i="4"/>
  <c r="CK17" i="4"/>
  <c r="CJ17" i="4"/>
  <c r="AP17" i="4"/>
  <c r="AO17" i="4"/>
  <c r="AN17" i="4"/>
  <c r="BB17" i="4" s="1"/>
  <c r="AM17" i="4"/>
  <c r="AL17" i="4"/>
  <c r="AK17" i="4"/>
  <c r="AJ17" i="4"/>
  <c r="AI17" i="4"/>
  <c r="AH17" i="4"/>
  <c r="AG17" i="4"/>
  <c r="AF17" i="4"/>
  <c r="AT17" i="4" s="1"/>
  <c r="AE17" i="4"/>
  <c r="Q17" i="4" s="1"/>
  <c r="AD17" i="4"/>
  <c r="AR17" i="4" s="1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AP16" i="4"/>
  <c r="AO16" i="4"/>
  <c r="AN16" i="4"/>
  <c r="AM16" i="4"/>
  <c r="AL16" i="4"/>
  <c r="AK16" i="4"/>
  <c r="AJ16" i="4"/>
  <c r="AI16" i="4"/>
  <c r="AH16" i="4"/>
  <c r="AV16" i="4" s="1"/>
  <c r="AG16" i="4"/>
  <c r="AF16" i="4"/>
  <c r="AU16" i="4" s="1"/>
  <c r="AE16" i="4"/>
  <c r="AS16" i="4" s="1"/>
  <c r="AD16" i="4"/>
  <c r="AR16" i="4" s="1"/>
  <c r="CV15" i="4"/>
  <c r="CU15" i="4"/>
  <c r="CT15" i="4"/>
  <c r="CS15" i="4"/>
  <c r="CR15" i="4"/>
  <c r="CK15" i="4"/>
  <c r="CJ15" i="4"/>
  <c r="AP15" i="4"/>
  <c r="AO15" i="4"/>
  <c r="AN15" i="4"/>
  <c r="AM15" i="4"/>
  <c r="AL15" i="4"/>
  <c r="AK15" i="4"/>
  <c r="AJ15" i="4"/>
  <c r="AI15" i="4"/>
  <c r="AH15" i="4"/>
  <c r="AV15" i="4" s="1"/>
  <c r="AG15" i="4"/>
  <c r="AF15" i="4"/>
  <c r="AT15" i="4" s="1"/>
  <c r="AE15" i="4"/>
  <c r="AS15" i="4" s="1"/>
  <c r="AD15" i="4"/>
  <c r="BF15" i="4" s="1"/>
  <c r="CV14" i="4"/>
  <c r="CU14" i="4"/>
  <c r="CT14" i="4"/>
  <c r="CS14" i="4"/>
  <c r="CR14" i="4"/>
  <c r="CK14" i="4"/>
  <c r="CJ14" i="4"/>
  <c r="AP14" i="4"/>
  <c r="AO14" i="4"/>
  <c r="AN14" i="4"/>
  <c r="AM14" i="4"/>
  <c r="AL14" i="4"/>
  <c r="AK14" i="4"/>
  <c r="AJ14" i="4"/>
  <c r="AI14" i="4"/>
  <c r="AH14" i="4"/>
  <c r="AG14" i="4"/>
  <c r="AF14" i="4"/>
  <c r="AT14" i="4" s="1"/>
  <c r="AE14" i="4"/>
  <c r="AD14" i="4"/>
  <c r="Q14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AP13" i="4"/>
  <c r="AO13" i="4"/>
  <c r="AN13" i="4"/>
  <c r="AM13" i="4"/>
  <c r="AL13" i="4"/>
  <c r="AK13" i="4"/>
  <c r="AJ13" i="4"/>
  <c r="AI13" i="4"/>
  <c r="AH13" i="4"/>
  <c r="AG13" i="4"/>
  <c r="AF13" i="4"/>
  <c r="AV13" i="4" s="1"/>
  <c r="AE13" i="4"/>
  <c r="AS13" i="4" s="1"/>
  <c r="AD13" i="4"/>
  <c r="P13" i="4" s="1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BC12" i="4"/>
  <c r="AZ12" i="4"/>
  <c r="AT12" i="4"/>
  <c r="AP12" i="4"/>
  <c r="AO12" i="4"/>
  <c r="AN12" i="4"/>
  <c r="AM12" i="4"/>
  <c r="AL12" i="4"/>
  <c r="AK12" i="4"/>
  <c r="AY12" i="4" s="1"/>
  <c r="AJ12" i="4"/>
  <c r="AX12" i="4" s="1"/>
  <c r="AI12" i="4"/>
  <c r="AW12" i="4" s="1"/>
  <c r="AH12" i="4"/>
  <c r="AG12" i="4"/>
  <c r="AF12" i="4"/>
  <c r="BB12" i="4" s="1"/>
  <c r="AE12" i="4"/>
  <c r="AD12" i="4"/>
  <c r="AR12" i="4" s="1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AP11" i="4"/>
  <c r="AO11" i="4"/>
  <c r="AN11" i="4"/>
  <c r="AM11" i="4"/>
  <c r="AL11" i="4"/>
  <c r="AK11" i="4"/>
  <c r="AY11" i="4" s="1"/>
  <c r="AJ11" i="4"/>
  <c r="AI11" i="4"/>
  <c r="AH11" i="4"/>
  <c r="AG11" i="4"/>
  <c r="AF11" i="4"/>
  <c r="BB11" i="4" s="1"/>
  <c r="AE11" i="4"/>
  <c r="AD11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BC10" i="4"/>
  <c r="BA10" i="4"/>
  <c r="AT10" i="4"/>
  <c r="AP10" i="4"/>
  <c r="BD10" i="4" s="1"/>
  <c r="AO10" i="4"/>
  <c r="AN10" i="4"/>
  <c r="AM10" i="4"/>
  <c r="AL10" i="4"/>
  <c r="AK10" i="4"/>
  <c r="AY10" i="4" s="1"/>
  <c r="AJ10" i="4"/>
  <c r="AX10" i="4" s="1"/>
  <c r="AI10" i="4"/>
  <c r="AW10" i="4" s="1"/>
  <c r="AH10" i="4"/>
  <c r="AV10" i="4" s="1"/>
  <c r="AG10" i="4"/>
  <c r="AF10" i="4"/>
  <c r="BB10" i="4" s="1"/>
  <c r="AE10" i="4"/>
  <c r="BG10" i="4" s="1"/>
  <c r="AD10" i="4"/>
  <c r="AR10" i="4" s="1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AP9" i="4"/>
  <c r="AO9" i="4"/>
  <c r="AN9" i="4"/>
  <c r="AM9" i="4"/>
  <c r="BA9" i="4" s="1"/>
  <c r="AL9" i="4"/>
  <c r="AK9" i="4"/>
  <c r="AJ9" i="4"/>
  <c r="AI9" i="4"/>
  <c r="AH9" i="4"/>
  <c r="AG9" i="4"/>
  <c r="AF9" i="4"/>
  <c r="AT9" i="4" s="1"/>
  <c r="AE9" i="4"/>
  <c r="BG9" i="4" s="1"/>
  <c r="AD9" i="4"/>
  <c r="AR9" i="4" s="1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AP8" i="4"/>
  <c r="AO8" i="4"/>
  <c r="AN8" i="4"/>
  <c r="AM8" i="4"/>
  <c r="AL8" i="4"/>
  <c r="AK8" i="4"/>
  <c r="AJ8" i="4"/>
  <c r="AI8" i="4"/>
  <c r="AH8" i="4"/>
  <c r="AG8" i="4"/>
  <c r="AF8" i="4"/>
  <c r="AE8" i="4"/>
  <c r="AS8" i="4" s="1"/>
  <c r="AD8" i="4"/>
  <c r="BF8" i="4" s="1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AR7" i="4"/>
  <c r="AP7" i="4"/>
  <c r="AO7" i="4"/>
  <c r="AN7" i="4"/>
  <c r="AM7" i="4"/>
  <c r="AL7" i="4"/>
  <c r="AK7" i="4"/>
  <c r="AJ7" i="4"/>
  <c r="AI7" i="4"/>
  <c r="AH7" i="4"/>
  <c r="AG7" i="4"/>
  <c r="AF7" i="4"/>
  <c r="AE7" i="4"/>
  <c r="AS7" i="4" s="1"/>
  <c r="AD7" i="4"/>
  <c r="BF7" i="4" s="1"/>
  <c r="CV6" i="4"/>
  <c r="CQ6" i="4"/>
  <c r="CJ6" i="4"/>
  <c r="CG6" i="4"/>
  <c r="CF6" i="4"/>
  <c r="CS6" i="4" s="1"/>
  <c r="CE6" i="4"/>
  <c r="CC6" i="4"/>
  <c r="CP6" i="4" s="1"/>
  <c r="CB6" i="4"/>
  <c r="CA6" i="4"/>
  <c r="BZ6" i="4"/>
  <c r="BY6" i="4"/>
  <c r="CL6" i="4" s="1"/>
  <c r="BX6" i="4"/>
  <c r="CK6" i="4" s="1"/>
  <c r="AP6" i="4"/>
  <c r="AO6" i="4"/>
  <c r="AN6" i="4"/>
  <c r="AM6" i="4"/>
  <c r="AL6" i="4"/>
  <c r="AK6" i="4"/>
  <c r="AJ6" i="4"/>
  <c r="AI6" i="4"/>
  <c r="AH6" i="4"/>
  <c r="AG6" i="4"/>
  <c r="AF6" i="4"/>
  <c r="BD6" i="4" s="1"/>
  <c r="AE6" i="4"/>
  <c r="Q6" i="4" s="1"/>
  <c r="AD6" i="4"/>
  <c r="P6" i="4" s="1"/>
  <c r="CV5" i="4"/>
  <c r="CQ5" i="4"/>
  <c r="CJ5" i="4"/>
  <c r="CC5" i="4"/>
  <c r="CP5" i="4" s="1"/>
  <c r="CB5" i="4"/>
  <c r="CA5" i="4"/>
  <c r="CN5" i="4" s="1"/>
  <c r="BZ5" i="4"/>
  <c r="CM5" i="4" s="1"/>
  <c r="BY5" i="4"/>
  <c r="BX5" i="4"/>
  <c r="CK5" i="4" s="1"/>
  <c r="AP5" i="4"/>
  <c r="AO5" i="4"/>
  <c r="AN5" i="4"/>
  <c r="BB5" i="4" s="1"/>
  <c r="AM5" i="4"/>
  <c r="AL5" i="4"/>
  <c r="AK5" i="4"/>
  <c r="AJ5" i="4"/>
  <c r="AI5" i="4"/>
  <c r="AH5" i="4"/>
  <c r="AG5" i="4"/>
  <c r="AF5" i="4"/>
  <c r="BD5" i="4" s="1"/>
  <c r="AE5" i="4"/>
  <c r="Q5" i="4" s="1"/>
  <c r="AD5" i="4"/>
  <c r="P5" i="4" s="1"/>
  <c r="CV4" i="4"/>
  <c r="CQ4" i="4"/>
  <c r="CJ4" i="4"/>
  <c r="CH4" i="4"/>
  <c r="CG4" i="4"/>
  <c r="CT4" i="4" s="1"/>
  <c r="CF4" i="4"/>
  <c r="CE4" i="4"/>
  <c r="CC4" i="4"/>
  <c r="CB4" i="4"/>
  <c r="CA4" i="4"/>
  <c r="BZ4" i="4"/>
  <c r="BY4" i="4"/>
  <c r="BX4" i="4"/>
  <c r="CR4" i="4" s="1"/>
  <c r="AP4" i="4"/>
  <c r="AO4" i="4"/>
  <c r="AN4" i="4"/>
  <c r="AM4" i="4"/>
  <c r="AL4" i="4"/>
  <c r="AK4" i="4"/>
  <c r="AJ4" i="4"/>
  <c r="AI4" i="4"/>
  <c r="AH4" i="4"/>
  <c r="AG4" i="4"/>
  <c r="AF4" i="4"/>
  <c r="AT4" i="4" s="1"/>
  <c r="AE4" i="4"/>
  <c r="AS4" i="4" s="1"/>
  <c r="AD4" i="4"/>
  <c r="AR4" i="4" s="1"/>
  <c r="P4" i="4"/>
  <c r="DJ3" i="4"/>
  <c r="DJ5" i="4" s="1"/>
  <c r="CV3" i="4"/>
  <c r="CQ3" i="4"/>
  <c r="CJ3" i="4"/>
  <c r="CF3" i="4"/>
  <c r="CS3" i="4" s="1"/>
  <c r="CE3" i="4"/>
  <c r="CR3" i="4" s="1"/>
  <c r="CC3" i="4"/>
  <c r="CP3" i="4" s="1"/>
  <c r="CB3" i="4"/>
  <c r="CA3" i="4"/>
  <c r="BZ3" i="4"/>
  <c r="CM3" i="4" s="1"/>
  <c r="BY3" i="4"/>
  <c r="CL3" i="4" s="1"/>
  <c r="BX3" i="4"/>
  <c r="CK3" i="4" s="1"/>
  <c r="AP3" i="4"/>
  <c r="AO3" i="4"/>
  <c r="AN3" i="4"/>
  <c r="AM3" i="4"/>
  <c r="AL3" i="4"/>
  <c r="AK3" i="4"/>
  <c r="AJ3" i="4"/>
  <c r="AI3" i="4"/>
  <c r="AH3" i="4"/>
  <c r="AG3" i="4"/>
  <c r="AF3" i="4"/>
  <c r="AT3" i="4" s="1"/>
  <c r="AE3" i="4"/>
  <c r="AS3" i="4" s="1"/>
  <c r="AD3" i="4"/>
  <c r="BF3" i="4" s="1"/>
  <c r="DJ2" i="4"/>
  <c r="DI2" i="4"/>
  <c r="DH2" i="4"/>
  <c r="DG2" i="4"/>
  <c r="DF2" i="4"/>
  <c r="CU2" i="4"/>
  <c r="CT2" i="4"/>
  <c r="CS2" i="4"/>
  <c r="CR2" i="4"/>
  <c r="CQ2" i="4"/>
  <c r="CH2" i="4"/>
  <c r="CG2" i="4"/>
  <c r="CF2" i="4"/>
  <c r="CE2" i="4"/>
  <c r="BR2" i="4"/>
  <c r="BQ2" i="4"/>
  <c r="BP2" i="4"/>
  <c r="BO2" i="4"/>
  <c r="BN2" i="4"/>
  <c r="BD2" i="4"/>
  <c r="BC2" i="4"/>
  <c r="BB2" i="4"/>
  <c r="BA2" i="4"/>
  <c r="AL2" i="4"/>
  <c r="CD2" i="4" s="1"/>
  <c r="AF2" i="4" a="1"/>
  <c r="AF2" i="4" s="1"/>
  <c r="AK2" i="4" s="1"/>
  <c r="AE2" i="4"/>
  <c r="BW2" i="4" s="1"/>
  <c r="AD2" i="4"/>
  <c r="BV2" i="4" s="1"/>
  <c r="AB2" i="4"/>
  <c r="AA2" i="4"/>
  <c r="Z2" i="4"/>
  <c r="Y2" i="4"/>
  <c r="CD3" i="3"/>
  <c r="CE3" i="3"/>
  <c r="CF3" i="3"/>
  <c r="CG3" i="3"/>
  <c r="CD4" i="3"/>
  <c r="CE4" i="3"/>
  <c r="CF4" i="3"/>
  <c r="CG4" i="3"/>
  <c r="CD5" i="3"/>
  <c r="CE5" i="3"/>
  <c r="CF5" i="3"/>
  <c r="CG5" i="3"/>
  <c r="CD6" i="3"/>
  <c r="CQ6" i="3" s="1"/>
  <c r="CE6" i="3"/>
  <c r="CR6" i="3" s="1"/>
  <c r="CF6" i="3"/>
  <c r="CS6" i="3" s="1"/>
  <c r="CG6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X33" i="3"/>
  <c r="W33" i="3"/>
  <c r="V33" i="3"/>
  <c r="U33" i="3"/>
  <c r="T33" i="3"/>
  <c r="S33" i="3"/>
  <c r="R33" i="3"/>
  <c r="P33" i="3"/>
  <c r="AP22" i="3"/>
  <c r="AO22" i="3"/>
  <c r="AN22" i="3"/>
  <c r="BB22" i="3" s="1"/>
  <c r="AM22" i="3"/>
  <c r="AL22" i="3"/>
  <c r="AK22" i="3"/>
  <c r="AJ22" i="3"/>
  <c r="AI22" i="3"/>
  <c r="AH22" i="3"/>
  <c r="AG22" i="3"/>
  <c r="AF22" i="3"/>
  <c r="AT22" i="3" s="1"/>
  <c r="AE22" i="3"/>
  <c r="BG22" i="3" s="1"/>
  <c r="AD22" i="3"/>
  <c r="BF22" i="3" s="1"/>
  <c r="Q22" i="3"/>
  <c r="CT21" i="3"/>
  <c r="CS21" i="3"/>
  <c r="CR21" i="3"/>
  <c r="CQ21" i="3"/>
  <c r="CP21" i="3"/>
  <c r="CO21" i="3"/>
  <c r="CN21" i="3"/>
  <c r="CM21" i="3"/>
  <c r="CL21" i="3"/>
  <c r="CK21" i="3"/>
  <c r="CJ21" i="3"/>
  <c r="BG21" i="3"/>
  <c r="AT21" i="3"/>
  <c r="AP21" i="3"/>
  <c r="BD21" i="3" s="1"/>
  <c r="AO21" i="3"/>
  <c r="AN21" i="3"/>
  <c r="BB21" i="3" s="1"/>
  <c r="AM21" i="3"/>
  <c r="BA21" i="3" s="1"/>
  <c r="AL21" i="3"/>
  <c r="AZ21" i="3" s="1"/>
  <c r="AK21" i="3"/>
  <c r="AY21" i="3" s="1"/>
  <c r="AJ21" i="3"/>
  <c r="AI21" i="3"/>
  <c r="AW21" i="3" s="1"/>
  <c r="AH21" i="3"/>
  <c r="AV21" i="3" s="1"/>
  <c r="AG21" i="3"/>
  <c r="AF21" i="3"/>
  <c r="AE21" i="3"/>
  <c r="AS21" i="3" s="1"/>
  <c r="AD21" i="3"/>
  <c r="P21" i="3" s="1"/>
  <c r="Q21" i="3"/>
  <c r="CT20" i="3"/>
  <c r="CS20" i="3"/>
  <c r="CR20" i="3"/>
  <c r="CQ20" i="3"/>
  <c r="CP20" i="3"/>
  <c r="CO20" i="3"/>
  <c r="CN20" i="3"/>
  <c r="CM20" i="3"/>
  <c r="CL20" i="3"/>
  <c r="CK20" i="3"/>
  <c r="CJ20" i="3"/>
  <c r="AP20" i="3"/>
  <c r="AO20" i="3"/>
  <c r="AN20" i="3"/>
  <c r="AM20" i="3"/>
  <c r="BA20" i="3" s="1"/>
  <c r="AL20" i="3"/>
  <c r="AK20" i="3"/>
  <c r="AJ20" i="3"/>
  <c r="AI20" i="3"/>
  <c r="AH20" i="3"/>
  <c r="AG20" i="3"/>
  <c r="AF20" i="3"/>
  <c r="AT20" i="3" s="1"/>
  <c r="AE20" i="3"/>
  <c r="AS20" i="3" s="1"/>
  <c r="AD20" i="3"/>
  <c r="P20" i="3" s="1"/>
  <c r="CT19" i="3"/>
  <c r="CS19" i="3"/>
  <c r="CR19" i="3"/>
  <c r="CQ19" i="3"/>
  <c r="CP19" i="3"/>
  <c r="CO19" i="3"/>
  <c r="CN19" i="3"/>
  <c r="CM19" i="3"/>
  <c r="CL19" i="3"/>
  <c r="CK19" i="3"/>
  <c r="CJ19" i="3"/>
  <c r="AP19" i="3"/>
  <c r="AO19" i="3"/>
  <c r="AN19" i="3"/>
  <c r="BB19" i="3" s="1"/>
  <c r="AM19" i="3"/>
  <c r="BA19" i="3" s="1"/>
  <c r="AL19" i="3"/>
  <c r="AK19" i="3"/>
  <c r="AJ19" i="3"/>
  <c r="AI19" i="3"/>
  <c r="AH19" i="3"/>
  <c r="AG19" i="3"/>
  <c r="AF19" i="3"/>
  <c r="AT19" i="3" s="1"/>
  <c r="AE19" i="3"/>
  <c r="AS19" i="3" s="1"/>
  <c r="AD19" i="3"/>
  <c r="CT18" i="3"/>
  <c r="CS18" i="3"/>
  <c r="CR18" i="3"/>
  <c r="CQ18" i="3"/>
  <c r="CP18" i="3"/>
  <c r="CO18" i="3"/>
  <c r="CN18" i="3"/>
  <c r="CM18" i="3"/>
  <c r="CL18" i="3"/>
  <c r="CK18" i="3"/>
  <c r="CJ18" i="3"/>
  <c r="AS18" i="3"/>
  <c r="AR18" i="3"/>
  <c r="AP18" i="3"/>
  <c r="AO18" i="3"/>
  <c r="AN18" i="3"/>
  <c r="BB18" i="3" s="1"/>
  <c r="AM18" i="3"/>
  <c r="AL18" i="3"/>
  <c r="AK18" i="3"/>
  <c r="AJ18" i="3"/>
  <c r="AX18" i="3" s="1"/>
  <c r="AI18" i="3"/>
  <c r="AW18" i="3" s="1"/>
  <c r="AH18" i="3"/>
  <c r="AV18" i="3" s="1"/>
  <c r="AG18" i="3"/>
  <c r="AF18" i="3"/>
  <c r="AE18" i="3"/>
  <c r="AD18" i="3"/>
  <c r="BF18" i="3" s="1"/>
  <c r="P18" i="3"/>
  <c r="CT17" i="3"/>
  <c r="CS17" i="3"/>
  <c r="CR17" i="3"/>
  <c r="CQ17" i="3"/>
  <c r="CP17" i="3"/>
  <c r="CO17" i="3"/>
  <c r="CN17" i="3"/>
  <c r="CM17" i="3"/>
  <c r="CL17" i="3"/>
  <c r="CK17" i="3"/>
  <c r="CJ17" i="3"/>
  <c r="AP17" i="3"/>
  <c r="AO17" i="3"/>
  <c r="BC17" i="3" s="1"/>
  <c r="AN17" i="3"/>
  <c r="AM17" i="3"/>
  <c r="BA17" i="3" s="1"/>
  <c r="AL17" i="3"/>
  <c r="AK17" i="3"/>
  <c r="AJ17" i="3"/>
  <c r="AI17" i="3"/>
  <c r="AH17" i="3"/>
  <c r="AG17" i="3"/>
  <c r="AF17" i="3"/>
  <c r="AT17" i="3" s="1"/>
  <c r="AE17" i="3"/>
  <c r="AD17" i="3"/>
  <c r="P17" i="3" s="1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Q16" i="3" s="1"/>
  <c r="AD16" i="3"/>
  <c r="P16" i="3" s="1"/>
  <c r="CV15" i="3"/>
  <c r="CU15" i="3"/>
  <c r="CT15" i="3"/>
  <c r="CS15" i="3"/>
  <c r="CR15" i="3"/>
  <c r="CK15" i="3"/>
  <c r="CJ15" i="3"/>
  <c r="AP15" i="3"/>
  <c r="AO15" i="3"/>
  <c r="AN15" i="3"/>
  <c r="AM15" i="3"/>
  <c r="AL15" i="3"/>
  <c r="AK15" i="3"/>
  <c r="AJ15" i="3"/>
  <c r="AI15" i="3"/>
  <c r="AH15" i="3"/>
  <c r="AG15" i="3"/>
  <c r="AF15" i="3"/>
  <c r="AT15" i="3" s="1"/>
  <c r="AE15" i="3"/>
  <c r="BG15" i="3" s="1"/>
  <c r="AD15" i="3"/>
  <c r="AR15" i="3" s="1"/>
  <c r="CV14" i="3"/>
  <c r="CU14" i="3"/>
  <c r="CT14" i="3"/>
  <c r="CS14" i="3"/>
  <c r="CR14" i="3"/>
  <c r="CK14" i="3"/>
  <c r="CJ14" i="3"/>
  <c r="AP14" i="3"/>
  <c r="AO14" i="3"/>
  <c r="AN14" i="3"/>
  <c r="AM14" i="3"/>
  <c r="AL14" i="3"/>
  <c r="AK14" i="3"/>
  <c r="AJ14" i="3"/>
  <c r="AI14" i="3"/>
  <c r="AH14" i="3"/>
  <c r="AG14" i="3"/>
  <c r="AF14" i="3"/>
  <c r="AT14" i="3" s="1"/>
  <c r="AE14" i="3"/>
  <c r="BG14" i="3" s="1"/>
  <c r="AD14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BG13" i="3" s="1"/>
  <c r="AD13" i="3"/>
  <c r="AR13" i="3" s="1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AP12" i="3"/>
  <c r="AO12" i="3"/>
  <c r="AN12" i="3"/>
  <c r="AM12" i="3"/>
  <c r="AL12" i="3"/>
  <c r="AZ12" i="3" s="1"/>
  <c r="AK12" i="3"/>
  <c r="AJ12" i="3"/>
  <c r="AI12" i="3"/>
  <c r="AH12" i="3"/>
  <c r="AG12" i="3"/>
  <c r="AF12" i="3"/>
  <c r="AT12" i="3" s="1"/>
  <c r="AE12" i="3"/>
  <c r="AD12" i="3"/>
  <c r="BF12" i="3" s="1"/>
  <c r="P12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AT11" i="3"/>
  <c r="AR11" i="3"/>
  <c r="AP11" i="3"/>
  <c r="BD11" i="3" s="1"/>
  <c r="AO11" i="3"/>
  <c r="AN11" i="3"/>
  <c r="AM11" i="3"/>
  <c r="BA11" i="3" s="1"/>
  <c r="AL11" i="3"/>
  <c r="AK11" i="3"/>
  <c r="AY11" i="3" s="1"/>
  <c r="AJ11" i="3"/>
  <c r="AX11" i="3" s="1"/>
  <c r="AI11" i="3"/>
  <c r="AW11" i="3" s="1"/>
  <c r="AH11" i="3"/>
  <c r="AV11" i="3" s="1"/>
  <c r="AG11" i="3"/>
  <c r="AF11" i="3"/>
  <c r="AE11" i="3"/>
  <c r="BG11" i="3" s="1"/>
  <c r="AD11" i="3"/>
  <c r="BF11" i="3" s="1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AP10" i="3"/>
  <c r="AO10" i="3"/>
  <c r="AN10" i="3"/>
  <c r="AM10" i="3"/>
  <c r="AL10" i="3"/>
  <c r="AK10" i="3"/>
  <c r="AJ10" i="3"/>
  <c r="AI10" i="3"/>
  <c r="AH10" i="3"/>
  <c r="AG10" i="3"/>
  <c r="AF10" i="3"/>
  <c r="AT10" i="3" s="1"/>
  <c r="AE10" i="3"/>
  <c r="BG10" i="3" s="1"/>
  <c r="AD10" i="3"/>
  <c r="BF10" i="3" s="1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AP9" i="3"/>
  <c r="AO9" i="3"/>
  <c r="AN9" i="3"/>
  <c r="AM9" i="3"/>
  <c r="AL9" i="3"/>
  <c r="AK9" i="3"/>
  <c r="AJ9" i="3"/>
  <c r="AI9" i="3"/>
  <c r="AH9" i="3"/>
  <c r="AG9" i="3"/>
  <c r="AF9" i="3"/>
  <c r="AT9" i="3" s="1"/>
  <c r="AE9" i="3"/>
  <c r="BG9" i="3" s="1"/>
  <c r="AD9" i="3"/>
  <c r="AR9" i="3" s="1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AS8" i="3"/>
  <c r="AP8" i="3"/>
  <c r="AO8" i="3"/>
  <c r="AN8" i="3"/>
  <c r="BB8" i="3" s="1"/>
  <c r="AM8" i="3"/>
  <c r="AL8" i="3"/>
  <c r="AK8" i="3"/>
  <c r="AJ8" i="3"/>
  <c r="AI8" i="3"/>
  <c r="AH8" i="3"/>
  <c r="AG8" i="3"/>
  <c r="AF8" i="3"/>
  <c r="AT8" i="3" s="1"/>
  <c r="AE8" i="3"/>
  <c r="BG8" i="3" s="1"/>
  <c r="AD8" i="3"/>
  <c r="BF8" i="3" s="1"/>
  <c r="P8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AP7" i="3"/>
  <c r="AO7" i="3"/>
  <c r="AN7" i="3"/>
  <c r="AM7" i="3"/>
  <c r="AL7" i="3"/>
  <c r="AK7" i="3"/>
  <c r="AJ7" i="3"/>
  <c r="AI7" i="3"/>
  <c r="AH7" i="3"/>
  <c r="AG7" i="3"/>
  <c r="AF7" i="3"/>
  <c r="AE7" i="3"/>
  <c r="AS7" i="3" s="1"/>
  <c r="AD7" i="3"/>
  <c r="BF7" i="3" s="1"/>
  <c r="CV6" i="3"/>
  <c r="CJ6" i="3"/>
  <c r="CC6" i="3"/>
  <c r="CP6" i="3" s="1"/>
  <c r="CB6" i="3"/>
  <c r="CO6" i="3" s="1"/>
  <c r="CA6" i="3"/>
  <c r="CN6" i="3" s="1"/>
  <c r="BZ6" i="3"/>
  <c r="BY6" i="3"/>
  <c r="CL6" i="3" s="1"/>
  <c r="BX6" i="3"/>
  <c r="AP6" i="3"/>
  <c r="AO6" i="3"/>
  <c r="AN6" i="3"/>
  <c r="AM6" i="3"/>
  <c r="AL6" i="3"/>
  <c r="AK6" i="3"/>
  <c r="AJ6" i="3"/>
  <c r="AI6" i="3"/>
  <c r="AH6" i="3"/>
  <c r="AG6" i="3"/>
  <c r="AF6" i="3"/>
  <c r="BC6" i="3" s="1"/>
  <c r="AE6" i="3"/>
  <c r="BG6" i="3" s="1"/>
  <c r="AD6" i="3"/>
  <c r="P6" i="3" s="1"/>
  <c r="CV5" i="3"/>
  <c r="CJ5" i="3"/>
  <c r="CC5" i="3"/>
  <c r="CB5" i="3"/>
  <c r="CA5" i="3"/>
  <c r="BZ5" i="3"/>
  <c r="CM5" i="3" s="1"/>
  <c r="BY5" i="3"/>
  <c r="CL5" i="3" s="1"/>
  <c r="BX5" i="3"/>
  <c r="AP5" i="3"/>
  <c r="AO5" i="3"/>
  <c r="AN5" i="3"/>
  <c r="AM5" i="3"/>
  <c r="AL5" i="3"/>
  <c r="AZ5" i="3" s="1"/>
  <c r="AK5" i="3"/>
  <c r="AJ5" i="3"/>
  <c r="AI5" i="3"/>
  <c r="AH5" i="3"/>
  <c r="AG5" i="3"/>
  <c r="AF5" i="3"/>
  <c r="AE5" i="3"/>
  <c r="BG5" i="3" s="1"/>
  <c r="AD5" i="3"/>
  <c r="P5" i="3" s="1"/>
  <c r="CV4" i="3"/>
  <c r="CQ4" i="3"/>
  <c r="CJ4" i="3"/>
  <c r="CC4" i="3"/>
  <c r="CB4" i="3"/>
  <c r="CA4" i="3"/>
  <c r="BZ4" i="3"/>
  <c r="BY4" i="3"/>
  <c r="BX4" i="3"/>
  <c r="AP4" i="3"/>
  <c r="BD4" i="3" s="1"/>
  <c r="AO4" i="3"/>
  <c r="BC4" i="3" s="1"/>
  <c r="AN4" i="3"/>
  <c r="AM4" i="3"/>
  <c r="BA4" i="3" s="1"/>
  <c r="AL4" i="3"/>
  <c r="AK4" i="3"/>
  <c r="AJ4" i="3"/>
  <c r="AI4" i="3"/>
  <c r="AH4" i="3"/>
  <c r="AV4" i="3" s="1"/>
  <c r="AG4" i="3"/>
  <c r="AU4" i="3" s="1"/>
  <c r="AF4" i="3"/>
  <c r="AT4" i="3" s="1"/>
  <c r="AE4" i="3"/>
  <c r="AS4" i="3" s="1"/>
  <c r="AD4" i="3"/>
  <c r="AR4" i="3" s="1"/>
  <c r="CV3" i="3"/>
  <c r="DJ3" i="3" s="1"/>
  <c r="DJ5" i="3" s="1"/>
  <c r="CJ3" i="3"/>
  <c r="CC3" i="3"/>
  <c r="CB3" i="3"/>
  <c r="CA3" i="3"/>
  <c r="BZ3" i="3"/>
  <c r="BY3" i="3"/>
  <c r="BX3" i="3"/>
  <c r="AP3" i="3"/>
  <c r="AO3" i="3"/>
  <c r="AN3" i="3"/>
  <c r="AM3" i="3"/>
  <c r="AL3" i="3"/>
  <c r="AK3" i="3"/>
  <c r="AJ3" i="3"/>
  <c r="AI3" i="3"/>
  <c r="AH3" i="3"/>
  <c r="AG3" i="3"/>
  <c r="AF3" i="3"/>
  <c r="AT3" i="3" s="1"/>
  <c r="AE3" i="3"/>
  <c r="AS3" i="3" s="1"/>
  <c r="AD3" i="3"/>
  <c r="AR3" i="3" s="1"/>
  <c r="AF2" i="3" a="1"/>
  <c r="AF2" i="3" s="1"/>
  <c r="AE2" i="3"/>
  <c r="BW2" i="3" s="1"/>
  <c r="AD2" i="3"/>
  <c r="BV2" i="3" s="1"/>
  <c r="CB3" i="2"/>
  <c r="CC3" i="2"/>
  <c r="CB4" i="2"/>
  <c r="CC4" i="2"/>
  <c r="CB5" i="2"/>
  <c r="CC5" i="2"/>
  <c r="CB6" i="2"/>
  <c r="CC6" i="2"/>
  <c r="AP42" i="2"/>
  <c r="CH6" i="2" s="1"/>
  <c r="CU6" i="2" s="1"/>
  <c r="AO42" i="2"/>
  <c r="CG6" i="2" s="1"/>
  <c r="AN42" i="2"/>
  <c r="AM42" i="2"/>
  <c r="AL42" i="2"/>
  <c r="AK42" i="2"/>
  <c r="AJ42" i="2"/>
  <c r="AI42" i="2"/>
  <c r="AH42" i="2"/>
  <c r="AG42" i="2"/>
  <c r="AF42" i="2"/>
  <c r="AE42" i="2"/>
  <c r="AD42" i="2"/>
  <c r="AP41" i="2"/>
  <c r="CH5" i="2" s="1"/>
  <c r="AO41" i="2"/>
  <c r="CG5" i="2" s="1"/>
  <c r="AN41" i="2"/>
  <c r="CF5" i="2" s="1"/>
  <c r="AM41" i="2"/>
  <c r="CE5" i="2" s="1"/>
  <c r="AL41" i="2"/>
  <c r="AK41" i="2"/>
  <c r="AJ41" i="2"/>
  <c r="AI41" i="2"/>
  <c r="AH41" i="2"/>
  <c r="AG41" i="2"/>
  <c r="AF41" i="2"/>
  <c r="AE41" i="2"/>
  <c r="AD41" i="2"/>
  <c r="AP40" i="2"/>
  <c r="CH4" i="2" s="1"/>
  <c r="AO40" i="2"/>
  <c r="AN40" i="2"/>
  <c r="CF4" i="2" s="1"/>
  <c r="AM40" i="2"/>
  <c r="CE4" i="2" s="1"/>
  <c r="AL40" i="2"/>
  <c r="AK40" i="2"/>
  <c r="AJ40" i="2"/>
  <c r="AI40" i="2"/>
  <c r="AH40" i="2"/>
  <c r="AG40" i="2"/>
  <c r="AF40" i="2"/>
  <c r="AE40" i="2"/>
  <c r="AD40" i="2"/>
  <c r="AP39" i="2"/>
  <c r="CH3" i="2" s="1"/>
  <c r="CU3" i="2" s="1"/>
  <c r="AO39" i="2"/>
  <c r="CG3" i="2" s="1"/>
  <c r="AN39" i="2"/>
  <c r="CF3" i="2" s="1"/>
  <c r="AM39" i="2"/>
  <c r="CE3" i="2" s="1"/>
  <c r="AL39" i="2"/>
  <c r="AK39" i="2"/>
  <c r="AJ39" i="2"/>
  <c r="AI39" i="2"/>
  <c r="AH39" i="2"/>
  <c r="AG39" i="2"/>
  <c r="AF39" i="2"/>
  <c r="AE39" i="2"/>
  <c r="AD39" i="2"/>
  <c r="X33" i="2"/>
  <c r="W33" i="2"/>
  <c r="V33" i="2"/>
  <c r="U33" i="2"/>
  <c r="T33" i="2"/>
  <c r="S33" i="2"/>
  <c r="R33" i="2"/>
  <c r="P33" i="2"/>
  <c r="AX22" i="2"/>
  <c r="AP22" i="2"/>
  <c r="BD22" i="2" s="1"/>
  <c r="AO22" i="2"/>
  <c r="BC22" i="2" s="1"/>
  <c r="AN22" i="2"/>
  <c r="AM22" i="2"/>
  <c r="BA22" i="2" s="1"/>
  <c r="AL22" i="2"/>
  <c r="AZ22" i="2" s="1"/>
  <c r="AK22" i="2"/>
  <c r="AY22" i="2" s="1"/>
  <c r="AJ22" i="2"/>
  <c r="AI22" i="2"/>
  <c r="AH22" i="2"/>
  <c r="AV22" i="2" s="1"/>
  <c r="AG22" i="2"/>
  <c r="AU22" i="2" s="1"/>
  <c r="AF22" i="2"/>
  <c r="AT22" i="2" s="1"/>
  <c r="AE22" i="2"/>
  <c r="AD22" i="2"/>
  <c r="CT21" i="2"/>
  <c r="CS21" i="2"/>
  <c r="CR21" i="2"/>
  <c r="CQ21" i="2"/>
  <c r="CP21" i="2"/>
  <c r="CO21" i="2"/>
  <c r="CN21" i="2"/>
  <c r="CM21" i="2"/>
  <c r="CL21" i="2"/>
  <c r="CK21" i="2"/>
  <c r="CJ21" i="2"/>
  <c r="AP21" i="2"/>
  <c r="AO21" i="2"/>
  <c r="AN21" i="2"/>
  <c r="AM21" i="2"/>
  <c r="BA21" i="2" s="1"/>
  <c r="AL21" i="2"/>
  <c r="AK21" i="2"/>
  <c r="AJ21" i="2"/>
  <c r="BG21" i="2"/>
  <c r="BF21" i="2"/>
  <c r="CT20" i="2"/>
  <c r="CS20" i="2"/>
  <c r="CR20" i="2"/>
  <c r="CQ20" i="2"/>
  <c r="CP20" i="2"/>
  <c r="CO20" i="2"/>
  <c r="CN20" i="2"/>
  <c r="CM20" i="2"/>
  <c r="CL20" i="2"/>
  <c r="CK20" i="2"/>
  <c r="CJ20" i="2"/>
  <c r="AU20" i="2"/>
  <c r="AP20" i="2"/>
  <c r="BD20" i="2" s="1"/>
  <c r="AO20" i="2"/>
  <c r="BC20" i="2" s="1"/>
  <c r="AN20" i="2"/>
  <c r="AM20" i="2"/>
  <c r="AL20" i="2"/>
  <c r="AZ20" i="2" s="1"/>
  <c r="AK20" i="2"/>
  <c r="AY20" i="2" s="1"/>
  <c r="AJ20" i="2"/>
  <c r="AX20" i="2" s="1"/>
  <c r="AV20" i="2"/>
  <c r="AT20" i="2"/>
  <c r="AS20" i="2"/>
  <c r="CT19" i="2"/>
  <c r="CS19" i="2"/>
  <c r="CR19" i="2"/>
  <c r="CQ19" i="2"/>
  <c r="CP19" i="2"/>
  <c r="CO19" i="2"/>
  <c r="CN19" i="2"/>
  <c r="CM19" i="2"/>
  <c r="CL19" i="2"/>
  <c r="CK19" i="2"/>
  <c r="CJ19" i="2"/>
  <c r="AT19" i="2"/>
  <c r="AP19" i="2"/>
  <c r="AO19" i="2"/>
  <c r="AN19" i="2"/>
  <c r="AM19" i="2"/>
  <c r="BA19" i="2" s="1"/>
  <c r="AL19" i="2"/>
  <c r="AK19" i="2"/>
  <c r="AJ19" i="2"/>
  <c r="AW19" i="2"/>
  <c r="AU19" i="2"/>
  <c r="BC19" i="2"/>
  <c r="BG19" i="2"/>
  <c r="BF19" i="2"/>
  <c r="CT18" i="2"/>
  <c r="CS18" i="2"/>
  <c r="CR18" i="2"/>
  <c r="CQ18" i="2"/>
  <c r="CP18" i="2"/>
  <c r="CO18" i="2"/>
  <c r="CN18" i="2"/>
  <c r="CM18" i="2"/>
  <c r="CL18" i="2"/>
  <c r="CK18" i="2"/>
  <c r="CJ18" i="2"/>
  <c r="AP18" i="2"/>
  <c r="AO18" i="2"/>
  <c r="AN18" i="2"/>
  <c r="AM18" i="2"/>
  <c r="AL18" i="2"/>
  <c r="AZ18" i="2" s="1"/>
  <c r="AK18" i="2"/>
  <c r="AJ18" i="2"/>
  <c r="AW18" i="2"/>
  <c r="AV18" i="2"/>
  <c r="AT18" i="2"/>
  <c r="CT17" i="2"/>
  <c r="CS17" i="2"/>
  <c r="CR17" i="2"/>
  <c r="CQ17" i="2"/>
  <c r="CP17" i="2"/>
  <c r="CO17" i="2"/>
  <c r="CN17" i="2"/>
  <c r="CM17" i="2"/>
  <c r="CL17" i="2"/>
  <c r="CK17" i="2"/>
  <c r="CJ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R17" i="2" s="1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AP16" i="2"/>
  <c r="AO16" i="2"/>
  <c r="AN16" i="2"/>
  <c r="AM16" i="2"/>
  <c r="AL16" i="2"/>
  <c r="AK16" i="2"/>
  <c r="AJ16" i="2"/>
  <c r="AI16" i="2"/>
  <c r="AH16" i="2"/>
  <c r="AG16" i="2"/>
  <c r="AF16" i="2"/>
  <c r="AT16" i="2" s="1"/>
  <c r="AE16" i="2"/>
  <c r="BG16" i="2" s="1"/>
  <c r="AD16" i="2"/>
  <c r="AR16" i="2" s="1"/>
  <c r="CV15" i="2"/>
  <c r="CU15" i="2"/>
  <c r="CT15" i="2"/>
  <c r="CS15" i="2"/>
  <c r="CR15" i="2"/>
  <c r="CK15" i="2"/>
  <c r="CJ15" i="2"/>
  <c r="AP15" i="2"/>
  <c r="AO15" i="2"/>
  <c r="AN15" i="2"/>
  <c r="AM15" i="2"/>
  <c r="AL15" i="2"/>
  <c r="AK15" i="2"/>
  <c r="AY15" i="2" s="1"/>
  <c r="AJ15" i="2"/>
  <c r="AI15" i="2"/>
  <c r="AH15" i="2"/>
  <c r="AG15" i="2"/>
  <c r="AU15" i="2" s="1"/>
  <c r="AF15" i="2"/>
  <c r="AT15" i="2" s="1"/>
  <c r="AE15" i="2"/>
  <c r="AS15" i="2" s="1"/>
  <c r="AD15" i="2"/>
  <c r="BF15" i="2" s="1"/>
  <c r="Q15" i="2"/>
  <c r="CV14" i="2"/>
  <c r="CU14" i="2"/>
  <c r="CT14" i="2"/>
  <c r="CS14" i="2"/>
  <c r="CR14" i="2"/>
  <c r="CK14" i="2"/>
  <c r="CJ14" i="2"/>
  <c r="BF14" i="2"/>
  <c r="AR14" i="2"/>
  <c r="AP14" i="2"/>
  <c r="AO14" i="2"/>
  <c r="AN14" i="2"/>
  <c r="AM14" i="2"/>
  <c r="AL14" i="2"/>
  <c r="AK14" i="2"/>
  <c r="AJ14" i="2"/>
  <c r="AI14" i="2"/>
  <c r="AH14" i="2"/>
  <c r="AG14" i="2"/>
  <c r="AF14" i="2"/>
  <c r="AT14" i="2" s="1"/>
  <c r="AE14" i="2"/>
  <c r="AS14" i="2" s="1"/>
  <c r="AD14" i="2"/>
  <c r="P14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AP13" i="2"/>
  <c r="AO13" i="2"/>
  <c r="AN13" i="2"/>
  <c r="BB13" i="2" s="1"/>
  <c r="AM13" i="2"/>
  <c r="AL13" i="2"/>
  <c r="AZ13" i="2" s="1"/>
  <c r="AK13" i="2"/>
  <c r="AJ13" i="2"/>
  <c r="AI13" i="2"/>
  <c r="AH13" i="2"/>
  <c r="AG13" i="2"/>
  <c r="AF13" i="2"/>
  <c r="AE13" i="2"/>
  <c r="AS13" i="2" s="1"/>
  <c r="AD13" i="2"/>
  <c r="AR13" i="2" s="1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AP12" i="2"/>
  <c r="AO12" i="2"/>
  <c r="AN12" i="2"/>
  <c r="AM12" i="2"/>
  <c r="AL12" i="2"/>
  <c r="AK12" i="2"/>
  <c r="AJ12" i="2"/>
  <c r="AI12" i="2"/>
  <c r="AH12" i="2"/>
  <c r="AG12" i="2"/>
  <c r="AF12" i="2"/>
  <c r="AW12" i="2" s="1"/>
  <c r="AE12" i="2"/>
  <c r="Q12" i="2" s="1"/>
  <c r="AD12" i="2"/>
  <c r="AR12" i="2" s="1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BD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Q11" i="2" s="1"/>
  <c r="AD11" i="2"/>
  <c r="AR11" i="2" s="1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AP10" i="2"/>
  <c r="AO10" i="2"/>
  <c r="AN10" i="2"/>
  <c r="BB10" i="2" s="1"/>
  <c r="AM10" i="2"/>
  <c r="AL10" i="2"/>
  <c r="AK10" i="2"/>
  <c r="AJ10" i="2"/>
  <c r="AI10" i="2"/>
  <c r="AH10" i="2"/>
  <c r="AG10" i="2"/>
  <c r="AF10" i="2"/>
  <c r="AX10" i="2" s="1"/>
  <c r="AE10" i="2"/>
  <c r="AD10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AP9" i="2"/>
  <c r="BD9" i="2" s="1"/>
  <c r="AO9" i="2"/>
  <c r="AN9" i="2"/>
  <c r="AM9" i="2"/>
  <c r="AL9" i="2"/>
  <c r="AK9" i="2"/>
  <c r="AJ9" i="2"/>
  <c r="AI9" i="2"/>
  <c r="AH9" i="2"/>
  <c r="AG9" i="2"/>
  <c r="AF9" i="2"/>
  <c r="AE9" i="2"/>
  <c r="AD9" i="2"/>
  <c r="AR9" i="2" s="1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AP8" i="2"/>
  <c r="BD8" i="2" s="1"/>
  <c r="AO8" i="2"/>
  <c r="BC8" i="2" s="1"/>
  <c r="AN8" i="2"/>
  <c r="AM8" i="2"/>
  <c r="AL8" i="2"/>
  <c r="AK8" i="2"/>
  <c r="AJ8" i="2"/>
  <c r="AI8" i="2"/>
  <c r="AH8" i="2"/>
  <c r="AV8" i="2" s="1"/>
  <c r="AG8" i="2"/>
  <c r="AU8" i="2" s="1"/>
  <c r="AF8" i="2"/>
  <c r="AT8" i="2" s="1"/>
  <c r="AE8" i="2"/>
  <c r="BG8" i="2" s="1"/>
  <c r="AD8" i="2"/>
  <c r="P8" i="2" s="1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AP7" i="2"/>
  <c r="AO7" i="2"/>
  <c r="AN7" i="2"/>
  <c r="AM7" i="2"/>
  <c r="BA7" i="2" s="1"/>
  <c r="AL7" i="2"/>
  <c r="AK7" i="2"/>
  <c r="AJ7" i="2"/>
  <c r="AI7" i="2"/>
  <c r="AH7" i="2"/>
  <c r="AG7" i="2"/>
  <c r="AF7" i="2"/>
  <c r="AE7" i="2"/>
  <c r="AD7" i="2"/>
  <c r="AR7" i="2" s="1"/>
  <c r="CV6" i="2"/>
  <c r="CQ6" i="2"/>
  <c r="CJ6" i="2"/>
  <c r="CF6" i="2"/>
  <c r="CE6" i="2"/>
  <c r="CR6" i="2" s="1"/>
  <c r="CA6" i="2"/>
  <c r="BZ6" i="2"/>
  <c r="BY6" i="2"/>
  <c r="BX6" i="2"/>
  <c r="CK6" i="2" s="1"/>
  <c r="AP6" i="2"/>
  <c r="BD6" i="2" s="1"/>
  <c r="AO6" i="2"/>
  <c r="AN6" i="2"/>
  <c r="AM6" i="2"/>
  <c r="AL6" i="2"/>
  <c r="AK6" i="2"/>
  <c r="AJ6" i="2"/>
  <c r="AI6" i="2"/>
  <c r="AH6" i="2"/>
  <c r="AG6" i="2"/>
  <c r="AF6" i="2"/>
  <c r="AE6" i="2"/>
  <c r="AD6" i="2"/>
  <c r="BF6" i="2" s="1"/>
  <c r="CV5" i="2"/>
  <c r="CQ5" i="2"/>
  <c r="CJ5" i="2"/>
  <c r="CA5" i="2"/>
  <c r="BZ5" i="2"/>
  <c r="BY5" i="2"/>
  <c r="BX5" i="2"/>
  <c r="CK5" i="2" s="1"/>
  <c r="AP5" i="2"/>
  <c r="BD5" i="2" s="1"/>
  <c r="AO5" i="2"/>
  <c r="AN5" i="2"/>
  <c r="AM5" i="2"/>
  <c r="AL5" i="2"/>
  <c r="AK5" i="2"/>
  <c r="AJ5" i="2"/>
  <c r="AI5" i="2"/>
  <c r="AH5" i="2"/>
  <c r="AG5" i="2"/>
  <c r="AF5" i="2"/>
  <c r="AE5" i="2"/>
  <c r="AD5" i="2"/>
  <c r="AR5" i="2" s="1"/>
  <c r="CV4" i="2"/>
  <c r="CQ4" i="2"/>
  <c r="CJ4" i="2"/>
  <c r="CG4" i="2"/>
  <c r="CA4" i="2"/>
  <c r="BZ4" i="2"/>
  <c r="BY4" i="2"/>
  <c r="BX4" i="2"/>
  <c r="AP4" i="2"/>
  <c r="AO4" i="2"/>
  <c r="AN4" i="2"/>
  <c r="AM4" i="2"/>
  <c r="BA4" i="2" s="1"/>
  <c r="AL4" i="2"/>
  <c r="AZ4" i="2" s="1"/>
  <c r="AK4" i="2"/>
  <c r="AJ4" i="2"/>
  <c r="AI4" i="2"/>
  <c r="AH4" i="2"/>
  <c r="AG4" i="2"/>
  <c r="AF4" i="2"/>
  <c r="AT4" i="2" s="1"/>
  <c r="AE4" i="2"/>
  <c r="Q4" i="2" s="1"/>
  <c r="AD4" i="2"/>
  <c r="BF4" i="2" s="1"/>
  <c r="DJ3" i="2"/>
  <c r="DJ5" i="2" s="1"/>
  <c r="CV3" i="2"/>
  <c r="CQ3" i="2"/>
  <c r="CJ3" i="2"/>
  <c r="CA3" i="2"/>
  <c r="BZ3" i="2"/>
  <c r="BY3" i="2"/>
  <c r="CL3" i="2" s="1"/>
  <c r="BX3" i="2"/>
  <c r="AP3" i="2"/>
  <c r="AO3" i="2"/>
  <c r="AN3" i="2"/>
  <c r="BB3" i="2" s="1"/>
  <c r="AM3" i="2"/>
  <c r="AL3" i="2"/>
  <c r="AZ3" i="2" s="1"/>
  <c r="AK3" i="2"/>
  <c r="AY3" i="2" s="1"/>
  <c r="AJ3" i="2"/>
  <c r="AI3" i="2"/>
  <c r="AH3" i="2"/>
  <c r="AG3" i="2"/>
  <c r="AF3" i="2"/>
  <c r="AT3" i="2" s="1"/>
  <c r="AE3" i="2"/>
  <c r="BG3" i="2" s="1"/>
  <c r="AD3" i="2"/>
  <c r="BF3" i="2" s="1"/>
  <c r="Q3" i="2"/>
  <c r="DJ2" i="2"/>
  <c r="DI2" i="2"/>
  <c r="DH2" i="2"/>
  <c r="DG2" i="2"/>
  <c r="DF2" i="2"/>
  <c r="CU2" i="2"/>
  <c r="CT2" i="2"/>
  <c r="CS2" i="2"/>
  <c r="CR2" i="2"/>
  <c r="CH2" i="2"/>
  <c r="CG2" i="2"/>
  <c r="CF2" i="2"/>
  <c r="CE2" i="2"/>
  <c r="BV2" i="2"/>
  <c r="BR2" i="2"/>
  <c r="BQ2" i="2"/>
  <c r="BP2" i="2"/>
  <c r="BO2" i="2"/>
  <c r="BD2" i="2"/>
  <c r="BC2" i="2"/>
  <c r="BB2" i="2"/>
  <c r="BA2" i="2"/>
  <c r="AR2" i="2"/>
  <c r="BF2" i="2" s="1"/>
  <c r="AL2" i="2"/>
  <c r="CQ2" i="2" s="1"/>
  <c r="AF2" i="2" a="1"/>
  <c r="AF2" i="2" s="1"/>
  <c r="AE2" i="2"/>
  <c r="BW2" i="2" s="1"/>
  <c r="AD2" i="2"/>
  <c r="P2" i="2" s="1"/>
  <c r="AB2" i="2"/>
  <c r="AA2" i="2"/>
  <c r="Z2" i="2"/>
  <c r="Y2" i="2"/>
  <c r="BX4" i="1"/>
  <c r="BY4" i="1"/>
  <c r="BZ4" i="1"/>
  <c r="CA4" i="1"/>
  <c r="CB4" i="1"/>
  <c r="CC4" i="1"/>
  <c r="BX5" i="1"/>
  <c r="BY5" i="1"/>
  <c r="BZ5" i="1"/>
  <c r="CA5" i="1"/>
  <c r="CB5" i="1"/>
  <c r="CC5" i="1"/>
  <c r="BX6" i="1"/>
  <c r="BY6" i="1"/>
  <c r="BZ6" i="1"/>
  <c r="CA6" i="1"/>
  <c r="CB6" i="1"/>
  <c r="CC6" i="1"/>
  <c r="BY3" i="1"/>
  <c r="BZ3" i="1"/>
  <c r="CA3" i="1"/>
  <c r="CB3" i="1"/>
  <c r="CC3" i="1"/>
  <c r="BX3" i="1"/>
  <c r="CY22" i="36" l="1" a="1"/>
  <c r="CY22" i="42" a="1"/>
  <c r="CY27" i="28" a="1"/>
  <c r="CY67" i="36" a="1"/>
  <c r="CY18" i="36" a="1"/>
  <c r="CY20" i="36" s="1"/>
  <c r="CY18" i="28" a="1"/>
  <c r="CZ18" i="28" s="1"/>
  <c r="CY57" i="36" a="1"/>
  <c r="CY27" i="42" a="1"/>
  <c r="CY90" i="36" a="1"/>
  <c r="CY33" i="42" a="1"/>
  <c r="CY36" i="42" s="1"/>
  <c r="CY18" i="42" a="1"/>
  <c r="CY48" i="36" a="1"/>
  <c r="CY78" i="42" a="1"/>
  <c r="DI80" i="42" s="1"/>
  <c r="CY57" i="42" a="1"/>
  <c r="DC58" i="42" s="1"/>
  <c r="CY78" i="36" a="1"/>
  <c r="DI83" i="36" s="1"/>
  <c r="CY40" i="42" a="1"/>
  <c r="CY48" i="42" a="1"/>
  <c r="CY67" i="42" a="1"/>
  <c r="CZ73" i="42" s="1"/>
  <c r="CY40" i="36" a="1"/>
  <c r="CY27" i="36" a="1"/>
  <c r="DA28" i="36" s="1"/>
  <c r="CY90" i="42" a="1"/>
  <c r="DI91" i="42" s="1"/>
  <c r="CY33" i="36" a="1"/>
  <c r="DC37" i="36" s="1"/>
  <c r="CY90" i="37" a="1"/>
  <c r="Q13" i="12"/>
  <c r="AS13" i="12"/>
  <c r="BG17" i="12"/>
  <c r="Q17" i="12"/>
  <c r="AS17" i="12"/>
  <c r="CN3" i="3"/>
  <c r="CU3" i="3"/>
  <c r="BB8" i="4"/>
  <c r="BB9" i="6"/>
  <c r="BD17" i="4"/>
  <c r="BD22" i="4"/>
  <c r="AU7" i="6"/>
  <c r="BC9" i="6"/>
  <c r="AV11" i="6"/>
  <c r="AV22" i="6"/>
  <c r="BG3" i="7"/>
  <c r="Q3" i="7"/>
  <c r="AU5" i="7"/>
  <c r="Q2" i="11"/>
  <c r="AS2" i="11"/>
  <c r="BG2" i="11" s="1"/>
  <c r="BA17" i="12"/>
  <c r="AT17" i="12"/>
  <c r="BB17" i="12"/>
  <c r="BC17" i="4"/>
  <c r="AV17" i="4"/>
  <c r="BF9" i="2"/>
  <c r="Q8" i="3"/>
  <c r="CN4" i="4"/>
  <c r="CK4" i="4"/>
  <c r="AU5" i="4"/>
  <c r="BC5" i="4"/>
  <c r="CQ3" i="6"/>
  <c r="BB4" i="6"/>
  <c r="CN4" i="6"/>
  <c r="AU11" i="6"/>
  <c r="BG14" i="6"/>
  <c r="AS14" i="6"/>
  <c r="AU15" i="6"/>
  <c r="AW16" i="6"/>
  <c r="AW22" i="6"/>
  <c r="AV5" i="7"/>
  <c r="BD5" i="7"/>
  <c r="BG13" i="7"/>
  <c r="Q13" i="7"/>
  <c r="AT12" i="10"/>
  <c r="AZ12" i="10"/>
  <c r="BF6" i="12"/>
  <c r="AR6" i="12"/>
  <c r="Q8" i="12"/>
  <c r="AS8" i="12"/>
  <c r="AU17" i="4"/>
  <c r="BC22" i="4"/>
  <c r="BC7" i="2"/>
  <c r="AZ11" i="2"/>
  <c r="AU13" i="2"/>
  <c r="BC4" i="2"/>
  <c r="BF5" i="2"/>
  <c r="AV7" i="2"/>
  <c r="P9" i="2"/>
  <c r="AV13" i="2"/>
  <c r="CS4" i="2"/>
  <c r="AZ3" i="3"/>
  <c r="AW9" i="3"/>
  <c r="AZ11" i="3"/>
  <c r="AU21" i="3"/>
  <c r="BC21" i="3"/>
  <c r="P22" i="3"/>
  <c r="AX22" i="3"/>
  <c r="CO4" i="4"/>
  <c r="BG8" i="4"/>
  <c r="BB9" i="4"/>
  <c r="AZ10" i="4"/>
  <c r="AU11" i="4"/>
  <c r="BC11" i="4"/>
  <c r="BA12" i="4"/>
  <c r="AX17" i="4"/>
  <c r="AW10" i="5"/>
  <c r="BB11" i="5"/>
  <c r="AX13" i="5"/>
  <c r="BC4" i="6"/>
  <c r="AT7" i="6"/>
  <c r="AS12" i="6"/>
  <c r="Q12" i="6"/>
  <c r="AX22" i="6"/>
  <c r="BA22" i="6"/>
  <c r="CR5" i="7"/>
  <c r="DF3" i="7" s="1"/>
  <c r="BC8" i="9"/>
  <c r="AT8" i="9"/>
  <c r="AR22" i="10"/>
  <c r="BF22" i="10"/>
  <c r="P22" i="10"/>
  <c r="BB12" i="11"/>
  <c r="AT12" i="11"/>
  <c r="BG15" i="11"/>
  <c r="AS15" i="11"/>
  <c r="BB9" i="12"/>
  <c r="BG13" i="12"/>
  <c r="Q22" i="12"/>
  <c r="AS22" i="12"/>
  <c r="BG22" i="13"/>
  <c r="Q22" i="13"/>
  <c r="AS22" i="13"/>
  <c r="AU15" i="4"/>
  <c r="AW11" i="2"/>
  <c r="AW16" i="2"/>
  <c r="AR5" i="3"/>
  <c r="AR6" i="3"/>
  <c r="AY22" i="3"/>
  <c r="CP4" i="4"/>
  <c r="AR5" i="4"/>
  <c r="AR6" i="4"/>
  <c r="AX15" i="4"/>
  <c r="AY17" i="4"/>
  <c r="AS9" i="5"/>
  <c r="Q9" i="5"/>
  <c r="BG22" i="5"/>
  <c r="Q22" i="5"/>
  <c r="AV7" i="6"/>
  <c r="BG8" i="6"/>
  <c r="Q8" i="6"/>
  <c r="AY11" i="6"/>
  <c r="AR15" i="6"/>
  <c r="AY22" i="6"/>
  <c r="CU5" i="7"/>
  <c r="CS5" i="7"/>
  <c r="AW10" i="7"/>
  <c r="BG3" i="10"/>
  <c r="Q3" i="10"/>
  <c r="BG22" i="10"/>
  <c r="Q22" i="10"/>
  <c r="AS22" i="10"/>
  <c r="AU12" i="11"/>
  <c r="BC12" i="11"/>
  <c r="BB22" i="13"/>
  <c r="AY4" i="14"/>
  <c r="AU22" i="4"/>
  <c r="AU9" i="3"/>
  <c r="AY5" i="2"/>
  <c r="AV16" i="2"/>
  <c r="AW17" i="2"/>
  <c r="BB3" i="3"/>
  <c r="AS6" i="3"/>
  <c r="AX20" i="3"/>
  <c r="AZ22" i="3"/>
  <c r="AS6" i="4"/>
  <c r="Q8" i="4"/>
  <c r="AY8" i="4"/>
  <c r="P7" i="5"/>
  <c r="BF7" i="5"/>
  <c r="Q10" i="5"/>
  <c r="AS15" i="5"/>
  <c r="Q15" i="5"/>
  <c r="AZ22" i="5"/>
  <c r="AT22" i="5"/>
  <c r="AY7" i="6"/>
  <c r="BF11" i="6"/>
  <c r="P11" i="6"/>
  <c r="AZ11" i="6"/>
  <c r="AU12" i="6"/>
  <c r="AR3" i="7"/>
  <c r="Q5" i="7"/>
  <c r="AY5" i="7"/>
  <c r="AS7" i="7"/>
  <c r="Q7" i="7"/>
  <c r="BB4" i="14"/>
  <c r="AU3" i="6"/>
  <c r="AW6" i="2"/>
  <c r="AS5" i="3"/>
  <c r="Q14" i="3"/>
  <c r="P3" i="2"/>
  <c r="AX3" i="2"/>
  <c r="CO3" i="2"/>
  <c r="AW15" i="2"/>
  <c r="BG15" i="2"/>
  <c r="Q16" i="2"/>
  <c r="AY16" i="2"/>
  <c r="CS3" i="2"/>
  <c r="CN4" i="3"/>
  <c r="CU4" i="3"/>
  <c r="AY5" i="3"/>
  <c r="CK5" i="3"/>
  <c r="CU5" i="3"/>
  <c r="Q6" i="3"/>
  <c r="CK6" i="3"/>
  <c r="CU6" i="3"/>
  <c r="Q7" i="3"/>
  <c r="AX12" i="3"/>
  <c r="AR17" i="3"/>
  <c r="AZ19" i="3"/>
  <c r="AX21" i="3"/>
  <c r="AV4" i="4"/>
  <c r="BD4" i="4"/>
  <c r="CS4" i="4"/>
  <c r="AV7" i="4"/>
  <c r="AW9" i="4"/>
  <c r="AU10" i="4"/>
  <c r="BA4" i="5"/>
  <c r="BG6" i="5"/>
  <c r="Q6" i="5"/>
  <c r="BF10" i="5"/>
  <c r="P10" i="5"/>
  <c r="P15" i="6"/>
  <c r="AY15" i="6"/>
  <c r="AS3" i="7"/>
  <c r="AX7" i="7"/>
  <c r="AV9" i="7"/>
  <c r="BD9" i="7"/>
  <c r="BA11" i="7"/>
  <c r="AR13" i="7"/>
  <c r="CS5" i="9"/>
  <c r="P8" i="12"/>
  <c r="AR8" i="12"/>
  <c r="CK3" i="13"/>
  <c r="CT3" i="13"/>
  <c r="CS5" i="4"/>
  <c r="CP3" i="5"/>
  <c r="BC5" i="5"/>
  <c r="AY13" i="5"/>
  <c r="AY22" i="5"/>
  <c r="AW6" i="6"/>
  <c r="AY12" i="6"/>
  <c r="CR3" i="7"/>
  <c r="AY7" i="7"/>
  <c r="BA9" i="7"/>
  <c r="AX12" i="7"/>
  <c r="AY13" i="7"/>
  <c r="BC14" i="7"/>
  <c r="AZ16" i="7"/>
  <c r="AR17" i="7"/>
  <c r="CO3" i="9"/>
  <c r="AZ4" i="9"/>
  <c r="CL6" i="9"/>
  <c r="CZ3" i="9" s="1"/>
  <c r="AU8" i="9"/>
  <c r="P9" i="9"/>
  <c r="AY9" i="9"/>
  <c r="AR10" i="9"/>
  <c r="AW11" i="9"/>
  <c r="AR22" i="9"/>
  <c r="AS5" i="10"/>
  <c r="AV7" i="10"/>
  <c r="BD7" i="10"/>
  <c r="AS9" i="10"/>
  <c r="BA13" i="10"/>
  <c r="AU15" i="10"/>
  <c r="AY17" i="10"/>
  <c r="AS4" i="11"/>
  <c r="CO6" i="11"/>
  <c r="AZ10" i="11"/>
  <c r="AV12" i="11"/>
  <c r="BD12" i="11"/>
  <c r="BA15" i="11"/>
  <c r="Q22" i="11"/>
  <c r="CQ4" i="12"/>
  <c r="Q7" i="12"/>
  <c r="AV9" i="12"/>
  <c r="BB13" i="12"/>
  <c r="AV14" i="12"/>
  <c r="AZ15" i="12"/>
  <c r="AW5" i="13"/>
  <c r="AR5" i="13"/>
  <c r="CQ6" i="13"/>
  <c r="AV10" i="13"/>
  <c r="BA11" i="13"/>
  <c r="AZ16" i="13"/>
  <c r="AU22" i="13"/>
  <c r="BC22" i="13"/>
  <c r="CM3" i="14"/>
  <c r="CQ4" i="14"/>
  <c r="AZ5" i="14"/>
  <c r="AY9" i="14"/>
  <c r="AV16" i="9"/>
  <c r="AW7" i="10"/>
  <c r="AV15" i="10"/>
  <c r="BD5" i="11"/>
  <c r="AW12" i="11"/>
  <c r="AW16" i="11"/>
  <c r="CR2" i="12"/>
  <c r="CT5" i="12"/>
  <c r="AW9" i="12"/>
  <c r="AR9" i="12"/>
  <c r="P2" i="13"/>
  <c r="BA3" i="13"/>
  <c r="P4" i="13"/>
  <c r="P9" i="13"/>
  <c r="AW10" i="13"/>
  <c r="BA16" i="13"/>
  <c r="AV22" i="13"/>
  <c r="BD22" i="13"/>
  <c r="CR6" i="13"/>
  <c r="CN3" i="14"/>
  <c r="BA12" i="14"/>
  <c r="AZ22" i="7"/>
  <c r="AZ5" i="9"/>
  <c r="AW8" i="9"/>
  <c r="AX17" i="9"/>
  <c r="CO4" i="10"/>
  <c r="DC3" i="10" s="1"/>
  <c r="AX7" i="10"/>
  <c r="Q9" i="10"/>
  <c r="AW9" i="11"/>
  <c r="AX12" i="11"/>
  <c r="AZ14" i="11"/>
  <c r="AX9" i="12"/>
  <c r="CN4" i="13"/>
  <c r="AU11" i="13"/>
  <c r="BC11" i="13"/>
  <c r="CO3" i="14"/>
  <c r="AX4" i="14"/>
  <c r="AU16" i="7"/>
  <c r="BC16" i="7"/>
  <c r="BA22" i="7"/>
  <c r="AV3" i="9"/>
  <c r="BC4" i="9"/>
  <c r="AX3" i="10"/>
  <c r="CP4" i="10"/>
  <c r="P12" i="10"/>
  <c r="BC17" i="10"/>
  <c r="AX9" i="11"/>
  <c r="AY12" i="11"/>
  <c r="AY16" i="11"/>
  <c r="CL4" i="12"/>
  <c r="AX5" i="12"/>
  <c r="AX17" i="12"/>
  <c r="CO4" i="13"/>
  <c r="AX22" i="13"/>
  <c r="AU12" i="14"/>
  <c r="AU8" i="15"/>
  <c r="AY8" i="9"/>
  <c r="AY3" i="10"/>
  <c r="AZ12" i="11"/>
  <c r="AY17" i="12"/>
  <c r="CP4" i="13"/>
  <c r="CM6" i="13"/>
  <c r="AW8" i="13"/>
  <c r="AY22" i="13"/>
  <c r="CQ3" i="14"/>
  <c r="CM4" i="14"/>
  <c r="CK4" i="14"/>
  <c r="AV5" i="14"/>
  <c r="AV12" i="14"/>
  <c r="BD12" i="14"/>
  <c r="AZ4" i="5"/>
  <c r="AZ5" i="5"/>
  <c r="AW17" i="5"/>
  <c r="AX4" i="6"/>
  <c r="AX7" i="6"/>
  <c r="AX15" i="6"/>
  <c r="AZ22" i="6"/>
  <c r="CQ5" i="7"/>
  <c r="AZ6" i="7"/>
  <c r="AX9" i="7"/>
  <c r="AW16" i="7"/>
  <c r="AX3" i="9"/>
  <c r="BB6" i="9"/>
  <c r="AZ8" i="9"/>
  <c r="AV9" i="9"/>
  <c r="AS17" i="9"/>
  <c r="AW6" i="10"/>
  <c r="AZ5" i="11"/>
  <c r="CL6" i="11"/>
  <c r="AX7" i="11"/>
  <c r="AV8" i="11"/>
  <c r="AW10" i="11"/>
  <c r="BA12" i="11"/>
  <c r="AS2" i="12"/>
  <c r="BG2" i="12" s="1"/>
  <c r="AU10" i="12"/>
  <c r="AR12" i="12"/>
  <c r="AY13" i="12"/>
  <c r="CT4" i="12"/>
  <c r="AR2" i="13"/>
  <c r="BF2" i="13" s="1"/>
  <c r="AR3" i="13"/>
  <c r="CQ4" i="13"/>
  <c r="BB5" i="13"/>
  <c r="CN6" i="13"/>
  <c r="AZ13" i="13"/>
  <c r="AZ22" i="13"/>
  <c r="CT6" i="13"/>
  <c r="AW3" i="14"/>
  <c r="CN4" i="14"/>
  <c r="AY8" i="14"/>
  <c r="BB10" i="14"/>
  <c r="AV17" i="14"/>
  <c r="CS3" i="15"/>
  <c r="BB10" i="21"/>
  <c r="BB22" i="25"/>
  <c r="BD22" i="25"/>
  <c r="AU12" i="17"/>
  <c r="AU3" i="18"/>
  <c r="AU12" i="18"/>
  <c r="BC12" i="18"/>
  <c r="AU3" i="19"/>
  <c r="BC3" i="19"/>
  <c r="BA15" i="23"/>
  <c r="BC5" i="25"/>
  <c r="BB17" i="25"/>
  <c r="AV12" i="17"/>
  <c r="AV3" i="18"/>
  <c r="AV3" i="19"/>
  <c r="BD3" i="19"/>
  <c r="AU6" i="19"/>
  <c r="BC6" i="19"/>
  <c r="BD7" i="19"/>
  <c r="AU14" i="19"/>
  <c r="BC14" i="19"/>
  <c r="CL3" i="20"/>
  <c r="CT3" i="20"/>
  <c r="Q5" i="20"/>
  <c r="CQ6" i="20"/>
  <c r="AV4" i="21"/>
  <c r="AV10" i="21"/>
  <c r="AZ3" i="23"/>
  <c r="Q6" i="23"/>
  <c r="Q22" i="23"/>
  <c r="Q13" i="24"/>
  <c r="BC16" i="24"/>
  <c r="P17" i="24"/>
  <c r="AV7" i="25"/>
  <c r="AU17" i="25"/>
  <c r="BC17" i="25"/>
  <c r="AV22" i="25"/>
  <c r="CS6" i="25"/>
  <c r="CP6" i="14"/>
  <c r="Q11" i="14"/>
  <c r="AY14" i="14"/>
  <c r="AU15" i="14"/>
  <c r="BC15" i="14"/>
  <c r="AU17" i="14"/>
  <c r="AY22" i="14"/>
  <c r="AY4" i="15"/>
  <c r="BG14" i="15"/>
  <c r="BA4" i="16"/>
  <c r="AR8" i="16"/>
  <c r="AW12" i="16"/>
  <c r="AR12" i="16"/>
  <c r="P13" i="16"/>
  <c r="BA6" i="17"/>
  <c r="AW8" i="17"/>
  <c r="AR8" i="17"/>
  <c r="BB15" i="17"/>
  <c r="CR3" i="18"/>
  <c r="AS8" i="18"/>
  <c r="BA13" i="18"/>
  <c r="BF14" i="18"/>
  <c r="AW3" i="19"/>
  <c r="AV9" i="19"/>
  <c r="AY10" i="19"/>
  <c r="AV11" i="19"/>
  <c r="AV17" i="19"/>
  <c r="BA7" i="20"/>
  <c r="AU8" i="21"/>
  <c r="BA3" i="23"/>
  <c r="AW10" i="23"/>
  <c r="CR6" i="24"/>
  <c r="BA10" i="24"/>
  <c r="P3" i="25"/>
  <c r="AW5" i="25"/>
  <c r="AT7" i="25"/>
  <c r="AV17" i="25"/>
  <c r="BD17" i="25"/>
  <c r="AW22" i="25"/>
  <c r="AV15" i="14"/>
  <c r="AW16" i="15"/>
  <c r="AY9" i="16"/>
  <c r="AX10" i="16"/>
  <c r="AX12" i="16"/>
  <c r="AZ9" i="19"/>
  <c r="AW17" i="19"/>
  <c r="AY22" i="19"/>
  <c r="CS6" i="20"/>
  <c r="AX10" i="23"/>
  <c r="AS15" i="23"/>
  <c r="CU3" i="24"/>
  <c r="AS9" i="24"/>
  <c r="AX5" i="25"/>
  <c r="AT5" i="25"/>
  <c r="CM6" i="25"/>
  <c r="AW7" i="25"/>
  <c r="AW17" i="25"/>
  <c r="AX22" i="25"/>
  <c r="AZ6" i="14"/>
  <c r="AY12" i="14"/>
  <c r="BA22" i="14"/>
  <c r="BC3" i="15"/>
  <c r="CP3" i="15"/>
  <c r="AX13" i="15"/>
  <c r="AX16" i="15"/>
  <c r="AX3" i="16"/>
  <c r="AU4" i="16"/>
  <c r="AY10" i="16"/>
  <c r="AV11" i="16"/>
  <c r="Q12" i="16"/>
  <c r="AY12" i="16"/>
  <c r="AY4" i="17"/>
  <c r="BA7" i="17"/>
  <c r="BB9" i="17"/>
  <c r="AW16" i="17"/>
  <c r="BG16" i="17"/>
  <c r="BA22" i="17"/>
  <c r="BA5" i="18"/>
  <c r="CM6" i="18"/>
  <c r="AS7" i="18"/>
  <c r="AW10" i="18"/>
  <c r="AU13" i="18"/>
  <c r="AX22" i="18"/>
  <c r="CM3" i="19"/>
  <c r="AW7" i="19"/>
  <c r="AR7" i="19"/>
  <c r="AZ8" i="19"/>
  <c r="BA3" i="20"/>
  <c r="AW9" i="20"/>
  <c r="BG9" i="20"/>
  <c r="AZ11" i="20"/>
  <c r="BA17" i="20"/>
  <c r="CN3" i="21"/>
  <c r="AV5" i="21"/>
  <c r="BD5" i="21"/>
  <c r="AW8" i="21"/>
  <c r="AY12" i="21"/>
  <c r="AV13" i="21"/>
  <c r="BD13" i="21"/>
  <c r="AU3" i="23"/>
  <c r="CR4" i="23"/>
  <c r="AW5" i="23"/>
  <c r="AS5" i="23"/>
  <c r="P8" i="23"/>
  <c r="AY10" i="23"/>
  <c r="BA16" i="23"/>
  <c r="AS17" i="23"/>
  <c r="AS22" i="23"/>
  <c r="AS3" i="24"/>
  <c r="AX4" i="24"/>
  <c r="CP4" i="24"/>
  <c r="AW5" i="24"/>
  <c r="AR5" i="24"/>
  <c r="P9" i="24"/>
  <c r="P14" i="24"/>
  <c r="AX16" i="24"/>
  <c r="BA22" i="24"/>
  <c r="Q2" i="25"/>
  <c r="CO3" i="25"/>
  <c r="AY5" i="25"/>
  <c r="BB6" i="25"/>
  <c r="AY7" i="25"/>
  <c r="AS10" i="25"/>
  <c r="AX17" i="25"/>
  <c r="AS17" i="25"/>
  <c r="AY22" i="25"/>
  <c r="BA6" i="14"/>
  <c r="AZ12" i="14"/>
  <c r="AS6" i="15"/>
  <c r="AS2" i="16"/>
  <c r="BG2" i="16" s="1"/>
  <c r="AY3" i="16"/>
  <c r="AR11" i="16"/>
  <c r="AZ12" i="16"/>
  <c r="CS5" i="16"/>
  <c r="AR3" i="17"/>
  <c r="AZ4" i="17"/>
  <c r="CQ6" i="17"/>
  <c r="AZ12" i="17"/>
  <c r="AS15" i="17"/>
  <c r="AX10" i="18"/>
  <c r="AZ12" i="18"/>
  <c r="AV13" i="18"/>
  <c r="AZ3" i="19"/>
  <c r="AY9" i="19"/>
  <c r="Q17" i="19"/>
  <c r="AY17" i="19"/>
  <c r="CP3" i="20"/>
  <c r="AW17" i="20"/>
  <c r="AS22" i="20"/>
  <c r="AV9" i="21"/>
  <c r="BD9" i="21"/>
  <c r="AZ12" i="21"/>
  <c r="AX5" i="23"/>
  <c r="AT5" i="23"/>
  <c r="AR7" i="23"/>
  <c r="Q15" i="23"/>
  <c r="AX3" i="24"/>
  <c r="AY4" i="24"/>
  <c r="Q9" i="24"/>
  <c r="DE2" i="25"/>
  <c r="AZ4" i="25"/>
  <c r="AZ5" i="25"/>
  <c r="P10" i="25"/>
  <c r="AX10" i="25"/>
  <c r="AT10" i="25"/>
  <c r="P12" i="25"/>
  <c r="AY12" i="25"/>
  <c r="AU16" i="25"/>
  <c r="P17" i="25"/>
  <c r="AY17" i="25"/>
  <c r="AZ22" i="25"/>
  <c r="AY17" i="14"/>
  <c r="BD13" i="15"/>
  <c r="AV22" i="15"/>
  <c r="BD22" i="15"/>
  <c r="BA8" i="16"/>
  <c r="AR9" i="16"/>
  <c r="BA12" i="16"/>
  <c r="AU22" i="16"/>
  <c r="CR5" i="16"/>
  <c r="AS3" i="17"/>
  <c r="AW6" i="17"/>
  <c r="AR6" i="17"/>
  <c r="BD14" i="17"/>
  <c r="AX15" i="17"/>
  <c r="CR4" i="18"/>
  <c r="BA12" i="18"/>
  <c r="BA3" i="19"/>
  <c r="CO3" i="19"/>
  <c r="CR4" i="19"/>
  <c r="AZ6" i="19"/>
  <c r="AU10" i="19"/>
  <c r="BC10" i="19"/>
  <c r="AR16" i="19"/>
  <c r="AW22" i="19"/>
  <c r="AR22" i="19"/>
  <c r="DE2" i="20"/>
  <c r="AX4" i="20"/>
  <c r="AV8" i="20"/>
  <c r="Q9" i="20"/>
  <c r="Q12" i="20"/>
  <c r="AY12" i="20"/>
  <c r="BD13" i="20"/>
  <c r="AW15" i="20"/>
  <c r="AS15" i="20"/>
  <c r="P22" i="20"/>
  <c r="AX22" i="20"/>
  <c r="CP3" i="21"/>
  <c r="AW9" i="21"/>
  <c r="AR9" i="21"/>
  <c r="BA10" i="21"/>
  <c r="Q5" i="23"/>
  <c r="AY5" i="23"/>
  <c r="CR5" i="23"/>
  <c r="AX7" i="23"/>
  <c r="AS7" i="23"/>
  <c r="AS9" i="23"/>
  <c r="BD13" i="23"/>
  <c r="AU16" i="23"/>
  <c r="BC16" i="23"/>
  <c r="Q3" i="24"/>
  <c r="AY3" i="24"/>
  <c r="CR3" i="24"/>
  <c r="AZ4" i="24"/>
  <c r="P5" i="24"/>
  <c r="AW10" i="24"/>
  <c r="CO4" i="25"/>
  <c r="AV6" i="25"/>
  <c r="BD6" i="25"/>
  <c r="Q10" i="25"/>
  <c r="AZ12" i="25"/>
  <c r="AR13" i="25"/>
  <c r="BC15" i="25"/>
  <c r="BG17" i="25"/>
  <c r="BA22" i="25"/>
  <c r="CU5" i="25"/>
  <c r="AO2" i="3"/>
  <c r="AP2" i="3"/>
  <c r="AK2" i="3"/>
  <c r="BM2" i="3" s="1"/>
  <c r="Q6" i="9"/>
  <c r="AS6" i="9"/>
  <c r="BA6" i="9"/>
  <c r="AT11" i="10"/>
  <c r="BD11" i="10"/>
  <c r="BB6" i="11"/>
  <c r="AS4" i="12"/>
  <c r="Q4" i="12"/>
  <c r="BG11" i="12"/>
  <c r="Q11" i="12"/>
  <c r="AS11" i="12"/>
  <c r="AT4" i="13"/>
  <c r="AU4" i="13"/>
  <c r="BB9" i="13"/>
  <c r="P11" i="15"/>
  <c r="AR11" i="15"/>
  <c r="BF11" i="15"/>
  <c r="BG8" i="16"/>
  <c r="Q8" i="16"/>
  <c r="AS8" i="16"/>
  <c r="AT17" i="16"/>
  <c r="AY17" i="16"/>
  <c r="BB17" i="16"/>
  <c r="AU17" i="6"/>
  <c r="BG14" i="7"/>
  <c r="BV2" i="10"/>
  <c r="AR2" i="10"/>
  <c r="BF2" i="10" s="1"/>
  <c r="BF4" i="11"/>
  <c r="AR4" i="11"/>
  <c r="CQ5" i="11"/>
  <c r="CK5" i="11"/>
  <c r="AU6" i="11"/>
  <c r="AX4" i="12"/>
  <c r="AU4" i="12"/>
  <c r="AT11" i="12"/>
  <c r="AY11" i="12"/>
  <c r="P22" i="12"/>
  <c r="AR22" i="12"/>
  <c r="BC9" i="13"/>
  <c r="BW2" i="14"/>
  <c r="AS2" i="14"/>
  <c r="BG2" i="14" s="1"/>
  <c r="Q2" i="14"/>
  <c r="CQ3" i="3"/>
  <c r="AU9" i="4"/>
  <c r="CM5" i="5"/>
  <c r="AU8" i="7"/>
  <c r="BB3" i="9"/>
  <c r="BB9" i="10"/>
  <c r="BA9" i="10"/>
  <c r="AT9" i="10"/>
  <c r="BF22" i="11"/>
  <c r="P22" i="11"/>
  <c r="AR22" i="11"/>
  <c r="BB6" i="13"/>
  <c r="AT7" i="14"/>
  <c r="AV7" i="14"/>
  <c r="AS15" i="14"/>
  <c r="Q15" i="14"/>
  <c r="BC8" i="15"/>
  <c r="AU12" i="2"/>
  <c r="BC8" i="7"/>
  <c r="AR17" i="9"/>
  <c r="P17" i="9"/>
  <c r="AV6" i="11"/>
  <c r="BG6" i="12"/>
  <c r="AS6" i="12"/>
  <c r="BA3" i="2"/>
  <c r="AU4" i="2"/>
  <c r="CN4" i="2"/>
  <c r="CL5" i="2"/>
  <c r="BA9" i="2"/>
  <c r="AV10" i="2"/>
  <c r="AS12" i="2"/>
  <c r="BB22" i="2"/>
  <c r="BA3" i="3"/>
  <c r="Q5" i="3"/>
  <c r="CQ5" i="3"/>
  <c r="AW6" i="3"/>
  <c r="AV7" i="3"/>
  <c r="BB7" i="3"/>
  <c r="AW8" i="3"/>
  <c r="AR8" i="3"/>
  <c r="P9" i="3"/>
  <c r="P11" i="3"/>
  <c r="BA12" i="3"/>
  <c r="AV17" i="3"/>
  <c r="BD17" i="3"/>
  <c r="BA22" i="3"/>
  <c r="AW5" i="4"/>
  <c r="P7" i="4"/>
  <c r="AV9" i="4"/>
  <c r="BD9" i="4"/>
  <c r="Q10" i="4"/>
  <c r="AU13" i="4"/>
  <c r="AW14" i="4"/>
  <c r="BF22" i="4"/>
  <c r="AY4" i="5"/>
  <c r="BA5" i="5"/>
  <c r="AW6" i="5"/>
  <c r="P13" i="5"/>
  <c r="Q16" i="5"/>
  <c r="CQ4" i="6"/>
  <c r="AZ7" i="6"/>
  <c r="AZ10" i="6"/>
  <c r="BA11" i="6"/>
  <c r="AU13" i="6"/>
  <c r="BC13" i="6"/>
  <c r="Q14" i="6"/>
  <c r="Q15" i="6"/>
  <c r="AZ16" i="6"/>
  <c r="P22" i="6"/>
  <c r="P3" i="7"/>
  <c r="BA4" i="7"/>
  <c r="CM4" i="7"/>
  <c r="CU4" i="7"/>
  <c r="BC5" i="7"/>
  <c r="CL5" i="7"/>
  <c r="BA6" i="7"/>
  <c r="Q9" i="7"/>
  <c r="BA15" i="7"/>
  <c r="CQ4" i="9"/>
  <c r="CK5" i="9"/>
  <c r="CQ5" i="9"/>
  <c r="Q8" i="9"/>
  <c r="BA14" i="9"/>
  <c r="AU9" i="10"/>
  <c r="BC9" i="10"/>
  <c r="CL3" i="11"/>
  <c r="P8" i="11"/>
  <c r="AR8" i="11"/>
  <c r="BF3" i="12"/>
  <c r="AR3" i="12"/>
  <c r="AZ3" i="12"/>
  <c r="BC6" i="12"/>
  <c r="AT6" i="12"/>
  <c r="BB6" i="12"/>
  <c r="BD22" i="12"/>
  <c r="AV22" i="12"/>
  <c r="AT22" i="12"/>
  <c r="AW9" i="13"/>
  <c r="AU7" i="14"/>
  <c r="BC7" i="14"/>
  <c r="AU14" i="2"/>
  <c r="AU6" i="4"/>
  <c r="AV5" i="4"/>
  <c r="AV17" i="6"/>
  <c r="CN3" i="2"/>
  <c r="CO4" i="2"/>
  <c r="AX6" i="3"/>
  <c r="AX8" i="3"/>
  <c r="AS10" i="3"/>
  <c r="BB12" i="3"/>
  <c r="BB14" i="3"/>
  <c r="AW17" i="3"/>
  <c r="AV19" i="3"/>
  <c r="AX6" i="4"/>
  <c r="AX14" i="4"/>
  <c r="CS3" i="5"/>
  <c r="BA8" i="5"/>
  <c r="CR4" i="6"/>
  <c r="BB11" i="6"/>
  <c r="CN4" i="7"/>
  <c r="AX6" i="7"/>
  <c r="AT8" i="7"/>
  <c r="AV14" i="7"/>
  <c r="BD14" i="7"/>
  <c r="AV22" i="7"/>
  <c r="AX14" i="9"/>
  <c r="AV9" i="10"/>
  <c r="BD9" i="10"/>
  <c r="CM3" i="11"/>
  <c r="P16" i="11"/>
  <c r="AR16" i="11"/>
  <c r="CT4" i="15"/>
  <c r="BC14" i="2"/>
  <c r="AU15" i="5"/>
  <c r="AU9" i="6"/>
  <c r="AV14" i="2"/>
  <c r="CQ5" i="5"/>
  <c r="DE3" i="5" s="1"/>
  <c r="AY6" i="2"/>
  <c r="AU3" i="3"/>
  <c r="AY8" i="3"/>
  <c r="AX9" i="4"/>
  <c r="AR13" i="4"/>
  <c r="AY14" i="4"/>
  <c r="AW16" i="4"/>
  <c r="BB8" i="5"/>
  <c r="AY9" i="5"/>
  <c r="AY11" i="5"/>
  <c r="BF14" i="5"/>
  <c r="BB22" i="5"/>
  <c r="CN3" i="6"/>
  <c r="AY6" i="6"/>
  <c r="BB7" i="6"/>
  <c r="AY9" i="6"/>
  <c r="AW13" i="6"/>
  <c r="AY17" i="6"/>
  <c r="BF22" i="6"/>
  <c r="BO2" i="7"/>
  <c r="AU4" i="7"/>
  <c r="BC4" i="7"/>
  <c r="CO4" i="7"/>
  <c r="CK4" i="7"/>
  <c r="CN5" i="7"/>
  <c r="AX8" i="7"/>
  <c r="AV8" i="7"/>
  <c r="AW14" i="7"/>
  <c r="AS14" i="7"/>
  <c r="AU15" i="7"/>
  <c r="BC15" i="7"/>
  <c r="AS16" i="7"/>
  <c r="AX22" i="7"/>
  <c r="AS12" i="9"/>
  <c r="BG4" i="10"/>
  <c r="Q4" i="10"/>
  <c r="AS4" i="10"/>
  <c r="AS5" i="11"/>
  <c r="Q5" i="11"/>
  <c r="BB3" i="12"/>
  <c r="CS5" i="12"/>
  <c r="AV11" i="5"/>
  <c r="BD4" i="2"/>
  <c r="BC3" i="2"/>
  <c r="AY6" i="3"/>
  <c r="AU14" i="3"/>
  <c r="AX19" i="3"/>
  <c r="AU22" i="3"/>
  <c r="CJ2" i="2"/>
  <c r="AV3" i="2"/>
  <c r="BD3" i="2"/>
  <c r="AU5" i="2"/>
  <c r="AZ6" i="2"/>
  <c r="CL6" i="2"/>
  <c r="AV11" i="2"/>
  <c r="AU16" i="2"/>
  <c r="BC16" i="2"/>
  <c r="AV3" i="3"/>
  <c r="CT3" i="3"/>
  <c r="BB4" i="3"/>
  <c r="BC5" i="3"/>
  <c r="BB5" i="3"/>
  <c r="CN5" i="3"/>
  <c r="AZ6" i="3"/>
  <c r="BG7" i="3"/>
  <c r="AZ8" i="3"/>
  <c r="Q10" i="3"/>
  <c r="BB11" i="3"/>
  <c r="AV12" i="3"/>
  <c r="Q13" i="3"/>
  <c r="BD14" i="3"/>
  <c r="AY17" i="3"/>
  <c r="AV22" i="3"/>
  <c r="BD22" i="3"/>
  <c r="CN3" i="4"/>
  <c r="CL4" i="4"/>
  <c r="CU4" i="4"/>
  <c r="AX7" i="4"/>
  <c r="Q9" i="4"/>
  <c r="AU12" i="4"/>
  <c r="CM3" i="5"/>
  <c r="CQ3" i="5"/>
  <c r="CS4" i="5"/>
  <c r="BB7" i="5"/>
  <c r="AU8" i="5"/>
  <c r="AZ9" i="5"/>
  <c r="AX14" i="5"/>
  <c r="AZ15" i="5"/>
  <c r="AU22" i="5"/>
  <c r="BC22" i="5"/>
  <c r="AV3" i="6"/>
  <c r="AV4" i="6"/>
  <c r="BD4" i="6"/>
  <c r="CL4" i="6"/>
  <c r="AX5" i="6"/>
  <c r="AZ6" i="6"/>
  <c r="AZ9" i="6"/>
  <c r="AV12" i="6"/>
  <c r="BD12" i="6"/>
  <c r="AX13" i="6"/>
  <c r="AV4" i="7"/>
  <c r="CP4" i="7"/>
  <c r="AT5" i="7"/>
  <c r="CO5" i="7"/>
  <c r="CK5" i="7"/>
  <c r="AV6" i="7"/>
  <c r="AU10" i="7"/>
  <c r="AX14" i="7"/>
  <c r="AT14" i="7"/>
  <c r="AY6" i="9"/>
  <c r="BF14" i="9"/>
  <c r="AR14" i="9"/>
  <c r="AZ14" i="9"/>
  <c r="P3" i="10"/>
  <c r="BB4" i="10"/>
  <c r="AT4" i="10"/>
  <c r="AR11" i="10"/>
  <c r="P11" i="10"/>
  <c r="BF17" i="10"/>
  <c r="AR17" i="10"/>
  <c r="BC3" i="11"/>
  <c r="AT3" i="11"/>
  <c r="BB3" i="11"/>
  <c r="AV14" i="11"/>
  <c r="BD14" i="11"/>
  <c r="DF2" i="12"/>
  <c r="Y2" i="12"/>
  <c r="BA2" i="12"/>
  <c r="BC15" i="15"/>
  <c r="BD15" i="15"/>
  <c r="AV15" i="15"/>
  <c r="AU15" i="15"/>
  <c r="AT15" i="15"/>
  <c r="BB15" i="15"/>
  <c r="AV6" i="2"/>
  <c r="BC9" i="4"/>
  <c r="AV4" i="2"/>
  <c r="AU3" i="2"/>
  <c r="AX5" i="2"/>
  <c r="BC3" i="3"/>
  <c r="AX17" i="3"/>
  <c r="AZ17" i="3"/>
  <c r="BB20" i="3"/>
  <c r="BC22" i="3"/>
  <c r="AY6" i="4"/>
  <c r="AT6" i="4"/>
  <c r="AY4" i="2"/>
  <c r="BG4" i="2"/>
  <c r="AZ10" i="2"/>
  <c r="AS11" i="2"/>
  <c r="BD3" i="3"/>
  <c r="BA8" i="3"/>
  <c r="AR12" i="3"/>
  <c r="AS14" i="3"/>
  <c r="Q15" i="3"/>
  <c r="AY15" i="3"/>
  <c r="Q19" i="3"/>
  <c r="AY19" i="3"/>
  <c r="AW22" i="3"/>
  <c r="CO3" i="4"/>
  <c r="CM4" i="4"/>
  <c r="P8" i="4"/>
  <c r="AX8" i="4"/>
  <c r="AT8" i="4"/>
  <c r="AZ9" i="4"/>
  <c r="AX11" i="4"/>
  <c r="AV12" i="4"/>
  <c r="BD12" i="4"/>
  <c r="BF13" i="4"/>
  <c r="AZ3" i="5"/>
  <c r="AW5" i="5"/>
  <c r="BC7" i="5"/>
  <c r="AV8" i="5"/>
  <c r="BA11" i="5"/>
  <c r="Q14" i="5"/>
  <c r="P17" i="5"/>
  <c r="AY17" i="5"/>
  <c r="AV22" i="5"/>
  <c r="BD22" i="5"/>
  <c r="AW4" i="6"/>
  <c r="AW8" i="6"/>
  <c r="AR8" i="6"/>
  <c r="BA9" i="6"/>
  <c r="AW12" i="6"/>
  <c r="AR12" i="6"/>
  <c r="Q13" i="6"/>
  <c r="BC15" i="6"/>
  <c r="AW3" i="7"/>
  <c r="AR4" i="7"/>
  <c r="CQ4" i="7"/>
  <c r="CP5" i="7"/>
  <c r="AW6" i="7"/>
  <c r="AR6" i="7"/>
  <c r="AU9" i="7"/>
  <c r="AV10" i="7"/>
  <c r="AY14" i="7"/>
  <c r="BG17" i="7"/>
  <c r="Q17" i="7"/>
  <c r="AY22" i="7"/>
  <c r="CO5" i="9"/>
  <c r="AX9" i="9"/>
  <c r="AW8" i="10"/>
  <c r="AT8" i="10"/>
  <c r="BA11" i="10"/>
  <c r="BG17" i="10"/>
  <c r="AS17" i="10"/>
  <c r="BO2" i="11"/>
  <c r="DF2" i="11"/>
  <c r="BA2" i="11"/>
  <c r="AU5" i="11"/>
  <c r="BA6" i="11"/>
  <c r="BG22" i="11"/>
  <c r="AZ4" i="12"/>
  <c r="BA22" i="12"/>
  <c r="BG4" i="13"/>
  <c r="Q4" i="13"/>
  <c r="AS4" i="13"/>
  <c r="BA4" i="13"/>
  <c r="BB11" i="14"/>
  <c r="BA11" i="14"/>
  <c r="AT11" i="14"/>
  <c r="BG3" i="20"/>
  <c r="Q3" i="20"/>
  <c r="AS3" i="20"/>
  <c r="BA17" i="21"/>
  <c r="AT17" i="21"/>
  <c r="BB17" i="21"/>
  <c r="P4" i="23"/>
  <c r="AR4" i="23"/>
  <c r="BF4" i="23"/>
  <c r="CS4" i="16"/>
  <c r="AU5" i="16"/>
  <c r="BC5" i="16"/>
  <c r="BC8" i="16"/>
  <c r="AT8" i="16"/>
  <c r="BB8" i="16"/>
  <c r="CR4" i="16"/>
  <c r="AT3" i="20"/>
  <c r="AZ3" i="20"/>
  <c r="BB15" i="23"/>
  <c r="BB12" i="24"/>
  <c r="AU14" i="24"/>
  <c r="BB14" i="13"/>
  <c r="BD7" i="14"/>
  <c r="AU13" i="14"/>
  <c r="AU3" i="15"/>
  <c r="BG9" i="15"/>
  <c r="AS9" i="15"/>
  <c r="AT17" i="15"/>
  <c r="AW17" i="15"/>
  <c r="CL4" i="16"/>
  <c r="BB6" i="16"/>
  <c r="AU8" i="16"/>
  <c r="CK6" i="17"/>
  <c r="CP6" i="17"/>
  <c r="BD17" i="17"/>
  <c r="BD3" i="21"/>
  <c r="AU3" i="21"/>
  <c r="BB4" i="23"/>
  <c r="AU17" i="23"/>
  <c r="BC17" i="23"/>
  <c r="AU9" i="24"/>
  <c r="AR10" i="24"/>
  <c r="P10" i="24"/>
  <c r="AY3" i="9"/>
  <c r="CL5" i="9"/>
  <c r="AW7" i="9"/>
  <c r="AW12" i="9"/>
  <c r="AU14" i="9"/>
  <c r="BC14" i="9"/>
  <c r="DF2" i="10"/>
  <c r="AY6" i="10"/>
  <c r="CT6" i="10"/>
  <c r="AU8" i="10"/>
  <c r="BC8" i="10"/>
  <c r="AW9" i="10"/>
  <c r="AU11" i="10"/>
  <c r="BC11" i="10"/>
  <c r="AY12" i="10"/>
  <c r="AV13" i="10"/>
  <c r="AU3" i="11"/>
  <c r="CN5" i="11"/>
  <c r="AS9" i="11"/>
  <c r="AY13" i="11"/>
  <c r="AW14" i="11"/>
  <c r="AY17" i="11"/>
  <c r="CL5" i="12"/>
  <c r="AU6" i="12"/>
  <c r="BF13" i="12"/>
  <c r="P13" i="12"/>
  <c r="BC22" i="12"/>
  <c r="BC4" i="13"/>
  <c r="BF7" i="13"/>
  <c r="AR8" i="13"/>
  <c r="P8" i="13"/>
  <c r="AU14" i="13"/>
  <c r="AY17" i="13"/>
  <c r="AS4" i="14"/>
  <c r="Q4" i="14"/>
  <c r="BB6" i="14"/>
  <c r="AU17" i="15"/>
  <c r="BC17" i="15"/>
  <c r="AU14" i="16"/>
  <c r="CK4" i="18"/>
  <c r="CS4" i="18"/>
  <c r="CT4" i="18"/>
  <c r="CE2" i="20"/>
  <c r="BO2" i="20"/>
  <c r="CR2" i="20"/>
  <c r="BG6" i="20"/>
  <c r="AS6" i="20"/>
  <c r="P9" i="20"/>
  <c r="BF9" i="20"/>
  <c r="AR9" i="20"/>
  <c r="Q22" i="21"/>
  <c r="AS22" i="21"/>
  <c r="AV17" i="23"/>
  <c r="BD17" i="23"/>
  <c r="BF6" i="25"/>
  <c r="AR6" i="25"/>
  <c r="AU22" i="7"/>
  <c r="BC22" i="7"/>
  <c r="AZ3" i="9"/>
  <c r="CM3" i="9"/>
  <c r="AU12" i="9"/>
  <c r="P13" i="9"/>
  <c r="AV14" i="9"/>
  <c r="AU16" i="9"/>
  <c r="AZ5" i="10"/>
  <c r="AZ7" i="10"/>
  <c r="AX9" i="10"/>
  <c r="BA16" i="10"/>
  <c r="AU17" i="10"/>
  <c r="AZ22" i="10"/>
  <c r="AV3" i="11"/>
  <c r="BC4" i="11"/>
  <c r="CO5" i="11"/>
  <c r="AW6" i="11"/>
  <c r="P9" i="11"/>
  <c r="AU10" i="11"/>
  <c r="BC10" i="11"/>
  <c r="AZ17" i="11"/>
  <c r="CM5" i="12"/>
  <c r="AW11" i="12"/>
  <c r="BF17" i="12"/>
  <c r="AR17" i="12"/>
  <c r="AZ17" i="12"/>
  <c r="CR3" i="13"/>
  <c r="BA5" i="13"/>
  <c r="CR5" i="13"/>
  <c r="AX9" i="13"/>
  <c r="BF12" i="13"/>
  <c r="AR12" i="13"/>
  <c r="CO6" i="14"/>
  <c r="AX7" i="14"/>
  <c r="AX11" i="14"/>
  <c r="BG12" i="14"/>
  <c r="AS12" i="14"/>
  <c r="CR2" i="15"/>
  <c r="BO2" i="15"/>
  <c r="AW3" i="15"/>
  <c r="AX8" i="15"/>
  <c r="AX15" i="15"/>
  <c r="BF22" i="15"/>
  <c r="P22" i="15"/>
  <c r="AR22" i="15"/>
  <c r="AZ11" i="16"/>
  <c r="AW11" i="16"/>
  <c r="BB11" i="16"/>
  <c r="AV14" i="16"/>
  <c r="BD14" i="16"/>
  <c r="BG22" i="16"/>
  <c r="Q22" i="16"/>
  <c r="AS22" i="16"/>
  <c r="AT5" i="17"/>
  <c r="AY5" i="17"/>
  <c r="BB5" i="17"/>
  <c r="AS13" i="17"/>
  <c r="Q13" i="17"/>
  <c r="AT22" i="18"/>
  <c r="AV22" i="18"/>
  <c r="BB22" i="18"/>
  <c r="P7" i="20"/>
  <c r="BF7" i="20"/>
  <c r="AT22" i="21"/>
  <c r="AZ22" i="21"/>
  <c r="AT14" i="23"/>
  <c r="AW14" i="23"/>
  <c r="BA3" i="9"/>
  <c r="CP4" i="9"/>
  <c r="CN5" i="9"/>
  <c r="AX6" i="9"/>
  <c r="AY11" i="9"/>
  <c r="AW14" i="9"/>
  <c r="AY22" i="9"/>
  <c r="CO3" i="10"/>
  <c r="AW4" i="10"/>
  <c r="CM6" i="10"/>
  <c r="AY9" i="10"/>
  <c r="BA12" i="10"/>
  <c r="AV17" i="10"/>
  <c r="AW3" i="11"/>
  <c r="CO3" i="11"/>
  <c r="AV10" i="11"/>
  <c r="BD10" i="11"/>
  <c r="BA17" i="11"/>
  <c r="AW3" i="12"/>
  <c r="AW6" i="12"/>
  <c r="BA7" i="12"/>
  <c r="BD8" i="12"/>
  <c r="AX11" i="12"/>
  <c r="P7" i="13"/>
  <c r="AW14" i="13"/>
  <c r="BA15" i="13"/>
  <c r="BA17" i="13"/>
  <c r="BA3" i="14"/>
  <c r="BC8" i="14"/>
  <c r="AY11" i="14"/>
  <c r="BD11" i="15"/>
  <c r="AY15" i="15"/>
  <c r="AV17" i="15"/>
  <c r="AS22" i="15"/>
  <c r="BG22" i="15"/>
  <c r="CK3" i="16"/>
  <c r="CS3" i="16"/>
  <c r="CR3" i="16"/>
  <c r="BA13" i="17"/>
  <c r="AV13" i="17"/>
  <c r="BA7" i="18"/>
  <c r="AT7" i="18"/>
  <c r="BB7" i="18"/>
  <c r="AW3" i="21"/>
  <c r="CS6" i="21"/>
  <c r="CQ6" i="21"/>
  <c r="AU14" i="23"/>
  <c r="BC14" i="23"/>
  <c r="BB13" i="25"/>
  <c r="AX4" i="10"/>
  <c r="AX8" i="10"/>
  <c r="AX11" i="10"/>
  <c r="CP3" i="11"/>
  <c r="CC2" i="12"/>
  <c r="DD2" i="12"/>
  <c r="AX6" i="12"/>
  <c r="BB7" i="12"/>
  <c r="AT7" i="12"/>
  <c r="AX22" i="12"/>
  <c r="AX4" i="13"/>
  <c r="AZ6" i="13"/>
  <c r="BF11" i="13"/>
  <c r="P11" i="13"/>
  <c r="AR11" i="13"/>
  <c r="BB17" i="13"/>
  <c r="AZ11" i="14"/>
  <c r="CQ4" i="15"/>
  <c r="AW6" i="15"/>
  <c r="AW12" i="15"/>
  <c r="AZ15" i="15"/>
  <c r="AX17" i="15"/>
  <c r="CL3" i="16"/>
  <c r="BC22" i="16"/>
  <c r="CL4" i="17"/>
  <c r="BF7" i="17"/>
  <c r="AR7" i="17"/>
  <c r="AU13" i="17"/>
  <c r="BC13" i="17"/>
  <c r="AR17" i="17"/>
  <c r="P17" i="17"/>
  <c r="AZ17" i="17"/>
  <c r="BF5" i="20"/>
  <c r="AR5" i="20"/>
  <c r="AV22" i="21"/>
  <c r="BF10" i="23"/>
  <c r="AR10" i="23"/>
  <c r="BG11" i="25"/>
  <c r="Q11" i="25"/>
  <c r="AS11" i="25"/>
  <c r="AU13" i="25"/>
  <c r="BC13" i="25"/>
  <c r="AU3" i="9"/>
  <c r="CN3" i="9"/>
  <c r="BD5" i="9"/>
  <c r="CP5" i="9"/>
  <c r="AZ6" i="9"/>
  <c r="AX8" i="9"/>
  <c r="AZ9" i="9"/>
  <c r="AZ13" i="9"/>
  <c r="AY14" i="9"/>
  <c r="AW16" i="9"/>
  <c r="AT3" i="10"/>
  <c r="CS4" i="10"/>
  <c r="BC5" i="10"/>
  <c r="CO5" i="10"/>
  <c r="AU6" i="10"/>
  <c r="BC6" i="10"/>
  <c r="CO6" i="10"/>
  <c r="AY11" i="10"/>
  <c r="AU12" i="10"/>
  <c r="BC12" i="10"/>
  <c r="AX15" i="10"/>
  <c r="AX17" i="10"/>
  <c r="BN2" i="11"/>
  <c r="AW4" i="11"/>
  <c r="AY5" i="11"/>
  <c r="AZ6" i="11"/>
  <c r="CQ6" i="11"/>
  <c r="AX10" i="11"/>
  <c r="BA14" i="11"/>
  <c r="AX16" i="11"/>
  <c r="BM2" i="12"/>
  <c r="CP2" i="12"/>
  <c r="AY3" i="12"/>
  <c r="AY4" i="12"/>
  <c r="AY5" i="12"/>
  <c r="BB5" i="12"/>
  <c r="CM6" i="12"/>
  <c r="BC7" i="12"/>
  <c r="AX8" i="12"/>
  <c r="AS16" i="12"/>
  <c r="Q16" i="12"/>
  <c r="AU17" i="12"/>
  <c r="BC17" i="12"/>
  <c r="AY22" i="12"/>
  <c r="CN5" i="13"/>
  <c r="BG6" i="13"/>
  <c r="Q6" i="13"/>
  <c r="BA6" i="13"/>
  <c r="Q7" i="13"/>
  <c r="AS7" i="13"/>
  <c r="BG9" i="13"/>
  <c r="Q9" i="13"/>
  <c r="BA9" i="13"/>
  <c r="BG11" i="13"/>
  <c r="AS11" i="13"/>
  <c r="AT4" i="14"/>
  <c r="BC6" i="14"/>
  <c r="BA7" i="14"/>
  <c r="AV8" i="14"/>
  <c r="BD8" i="14"/>
  <c r="AW14" i="14"/>
  <c r="CS4" i="15"/>
  <c r="CM3" i="16"/>
  <c r="BA5" i="16"/>
  <c r="BF10" i="16"/>
  <c r="AR10" i="16"/>
  <c r="BA17" i="16"/>
  <c r="Q4" i="17"/>
  <c r="CM4" i="17"/>
  <c r="BD13" i="17"/>
  <c r="AS17" i="17"/>
  <c r="Q17" i="17"/>
  <c r="P10" i="19"/>
  <c r="AR10" i="19"/>
  <c r="BF10" i="19"/>
  <c r="BF13" i="19"/>
  <c r="AR13" i="19"/>
  <c r="CK6" i="21"/>
  <c r="BG17" i="21"/>
  <c r="Q17" i="21"/>
  <c r="AS17" i="21"/>
  <c r="CU5" i="23"/>
  <c r="BD11" i="24"/>
  <c r="DF2" i="25"/>
  <c r="CE2" i="25"/>
  <c r="BA2" i="25"/>
  <c r="BO2" i="25"/>
  <c r="Y2" i="25"/>
  <c r="CR2" i="25"/>
  <c r="AU3" i="25"/>
  <c r="BA5" i="12"/>
  <c r="AV6" i="12"/>
  <c r="BD6" i="12"/>
  <c r="AW8" i="12"/>
  <c r="AZ3" i="13"/>
  <c r="BA7" i="13"/>
  <c r="BB7" i="13"/>
  <c r="BB11" i="13"/>
  <c r="BB12" i="13"/>
  <c r="AZ15" i="13"/>
  <c r="AZ17" i="13"/>
  <c r="AV4" i="14"/>
  <c r="BD4" i="14"/>
  <c r="AU6" i="14"/>
  <c r="AV13" i="14"/>
  <c r="BD17" i="14"/>
  <c r="AV3" i="15"/>
  <c r="AW8" i="15"/>
  <c r="BA11" i="15"/>
  <c r="AV12" i="15"/>
  <c r="BA15" i="15"/>
  <c r="BA3" i="16"/>
  <c r="BD4" i="16"/>
  <c r="BB4" i="16"/>
  <c r="AV5" i="16"/>
  <c r="BD5" i="16"/>
  <c r="AZ7" i="16"/>
  <c r="AW9" i="16"/>
  <c r="P12" i="16"/>
  <c r="CN4" i="17"/>
  <c r="AZ16" i="17"/>
  <c r="AU17" i="17"/>
  <c r="BC17" i="17"/>
  <c r="BA6" i="18"/>
  <c r="AW14" i="18"/>
  <c r="BB16" i="18"/>
  <c r="BD22" i="18"/>
  <c r="BB6" i="19"/>
  <c r="AZ22" i="19"/>
  <c r="BC22" i="19"/>
  <c r="BC5" i="20"/>
  <c r="AT10" i="21"/>
  <c r="BC10" i="21"/>
  <c r="AS16" i="21"/>
  <c r="Q16" i="21"/>
  <c r="AU22" i="21"/>
  <c r="P7" i="23"/>
  <c r="BG7" i="23"/>
  <c r="BG10" i="23"/>
  <c r="Q10" i="23"/>
  <c r="AW11" i="23"/>
  <c r="BC12" i="23"/>
  <c r="AW17" i="23"/>
  <c r="AU12" i="24"/>
  <c r="BC12" i="24"/>
  <c r="BD14" i="24"/>
  <c r="CT3" i="25"/>
  <c r="BG12" i="25"/>
  <c r="Q12" i="25"/>
  <c r="AW13" i="25"/>
  <c r="BB16" i="25"/>
  <c r="BA16" i="25"/>
  <c r="AZ16" i="25"/>
  <c r="CY22" i="39" a="1"/>
  <c r="DB24" i="39" s="1"/>
  <c r="BB3" i="16"/>
  <c r="CN4" i="16"/>
  <c r="AW8" i="16"/>
  <c r="AX9" i="16"/>
  <c r="AV22" i="16"/>
  <c r="BD22" i="16"/>
  <c r="AW5" i="17"/>
  <c r="AV17" i="17"/>
  <c r="BB6" i="18"/>
  <c r="AX7" i="18"/>
  <c r="AX14" i="18"/>
  <c r="BF4" i="19"/>
  <c r="P4" i="19"/>
  <c r="AV5" i="19"/>
  <c r="AX10" i="20"/>
  <c r="CO6" i="21"/>
  <c r="BA12" i="21"/>
  <c r="AT12" i="21"/>
  <c r="AX15" i="21"/>
  <c r="BD22" i="21"/>
  <c r="AX17" i="23"/>
  <c r="AV7" i="24"/>
  <c r="AX9" i="24"/>
  <c r="P15" i="24"/>
  <c r="AR15" i="24"/>
  <c r="BB12" i="25"/>
  <c r="AT12" i="25"/>
  <c r="AX13" i="25"/>
  <c r="CS3" i="25"/>
  <c r="CL3" i="15"/>
  <c r="CN4" i="15"/>
  <c r="AU5" i="15"/>
  <c r="BC5" i="15"/>
  <c r="AY7" i="15"/>
  <c r="AU3" i="16"/>
  <c r="CP3" i="16"/>
  <c r="CO4" i="16"/>
  <c r="AX8" i="16"/>
  <c r="AW22" i="16"/>
  <c r="CP4" i="17"/>
  <c r="CN6" i="17"/>
  <c r="AU10" i="17"/>
  <c r="BB11" i="18"/>
  <c r="CN4" i="19"/>
  <c r="CR5" i="19"/>
  <c r="AY14" i="19"/>
  <c r="AU15" i="19"/>
  <c r="AU16" i="19"/>
  <c r="BC16" i="19"/>
  <c r="CO5" i="20"/>
  <c r="AX6" i="20"/>
  <c r="CP6" i="21"/>
  <c r="Q9" i="21"/>
  <c r="AS9" i="21"/>
  <c r="AW22" i="21"/>
  <c r="CN6" i="23"/>
  <c r="AW7" i="24"/>
  <c r="AU8" i="24"/>
  <c r="BC8" i="24"/>
  <c r="AY4" i="25"/>
  <c r="BB4" i="25"/>
  <c r="AY13" i="25"/>
  <c r="AU3" i="12"/>
  <c r="CO4" i="12"/>
  <c r="AV5" i="12"/>
  <c r="CQ5" i="12"/>
  <c r="AY6" i="12"/>
  <c r="AZ7" i="12"/>
  <c r="BG9" i="12"/>
  <c r="AZ14" i="12"/>
  <c r="AV17" i="12"/>
  <c r="BD17" i="12"/>
  <c r="CS4" i="13"/>
  <c r="CK4" i="13"/>
  <c r="CL5" i="13"/>
  <c r="AX6" i="13"/>
  <c r="AY9" i="13"/>
  <c r="AW11" i="13"/>
  <c r="BC17" i="13"/>
  <c r="P3" i="14"/>
  <c r="AY3" i="14"/>
  <c r="CU3" i="14"/>
  <c r="AX5" i="14"/>
  <c r="AZ8" i="14"/>
  <c r="AW12" i="14"/>
  <c r="AW15" i="14"/>
  <c r="AT17" i="14"/>
  <c r="AX22" i="14"/>
  <c r="CM3" i="15"/>
  <c r="AU4" i="15"/>
  <c r="BC4" i="15"/>
  <c r="CO4" i="15"/>
  <c r="CL6" i="15"/>
  <c r="AW9" i="15"/>
  <c r="AY10" i="15"/>
  <c r="AV11" i="15"/>
  <c r="AW13" i="15"/>
  <c r="AZ17" i="15"/>
  <c r="AW22" i="15"/>
  <c r="AV3" i="16"/>
  <c r="CQ3" i="16"/>
  <c r="AT4" i="16"/>
  <c r="AY8" i="16"/>
  <c r="AZ14" i="16"/>
  <c r="AX22" i="16"/>
  <c r="AX4" i="17"/>
  <c r="CQ4" i="17"/>
  <c r="AW7" i="17"/>
  <c r="AV9" i="17"/>
  <c r="BD9" i="17"/>
  <c r="AY13" i="17"/>
  <c r="AU16" i="17"/>
  <c r="AX17" i="17"/>
  <c r="CL3" i="18"/>
  <c r="CO4" i="18"/>
  <c r="CO6" i="19"/>
  <c r="BB7" i="19"/>
  <c r="AU22" i="19"/>
  <c r="AX3" i="20"/>
  <c r="AT5" i="20"/>
  <c r="AY6" i="20"/>
  <c r="AU12" i="20"/>
  <c r="BB9" i="21"/>
  <c r="AT9" i="21"/>
  <c r="BF13" i="21"/>
  <c r="AR13" i="21"/>
  <c r="AX17" i="21"/>
  <c r="BV2" i="23"/>
  <c r="CJ2" i="23"/>
  <c r="AR2" i="23"/>
  <c r="BF2" i="23" s="1"/>
  <c r="CP5" i="23"/>
  <c r="AY14" i="23"/>
  <c r="AS17" i="24"/>
  <c r="BG17" i="24"/>
  <c r="Q22" i="24"/>
  <c r="BG22" i="24"/>
  <c r="BM2" i="25"/>
  <c r="DD2" i="25"/>
  <c r="CP3" i="25"/>
  <c r="AR9" i="25"/>
  <c r="BF9" i="25"/>
  <c r="AZ13" i="25"/>
  <c r="AV3" i="12"/>
  <c r="BD3" i="12"/>
  <c r="CP4" i="12"/>
  <c r="AZ6" i="12"/>
  <c r="BA8" i="12"/>
  <c r="AZ13" i="12"/>
  <c r="AW17" i="12"/>
  <c r="AW22" i="12"/>
  <c r="AZ4" i="13"/>
  <c r="AV5" i="13"/>
  <c r="BD5" i="13"/>
  <c r="AY6" i="13"/>
  <c r="AZ9" i="13"/>
  <c r="AX11" i="13"/>
  <c r="AX12" i="13"/>
  <c r="AY16" i="13"/>
  <c r="AW22" i="13"/>
  <c r="AZ3" i="14"/>
  <c r="AZ4" i="14"/>
  <c r="AY6" i="14"/>
  <c r="AZ7" i="14"/>
  <c r="AX9" i="14"/>
  <c r="AW11" i="14"/>
  <c r="AS11" i="14"/>
  <c r="AX12" i="14"/>
  <c r="AT12" i="14"/>
  <c r="AZ13" i="14"/>
  <c r="AX17" i="14"/>
  <c r="CP4" i="15"/>
  <c r="CU5" i="15"/>
  <c r="AV7" i="15"/>
  <c r="BA8" i="15"/>
  <c r="AX9" i="15"/>
  <c r="AT9" i="15"/>
  <c r="AW11" i="15"/>
  <c r="AW15" i="15"/>
  <c r="AS15" i="15"/>
  <c r="BA17" i="15"/>
  <c r="AX22" i="15"/>
  <c r="BW2" i="16"/>
  <c r="CL5" i="16"/>
  <c r="AZ8" i="16"/>
  <c r="BA11" i="16"/>
  <c r="BB12" i="16"/>
  <c r="BA14" i="16"/>
  <c r="BB16" i="16"/>
  <c r="AZ17" i="16"/>
  <c r="AY22" i="16"/>
  <c r="AZ5" i="17"/>
  <c r="AS9" i="17"/>
  <c r="AW10" i="17"/>
  <c r="AS10" i="17"/>
  <c r="AX12" i="17"/>
  <c r="AZ13" i="17"/>
  <c r="AU14" i="17"/>
  <c r="AV16" i="17"/>
  <c r="BD16" i="17"/>
  <c r="AY17" i="17"/>
  <c r="CM3" i="18"/>
  <c r="CP4" i="18"/>
  <c r="AT6" i="18"/>
  <c r="AV11" i="18"/>
  <c r="CL6" i="19"/>
  <c r="AU7" i="19"/>
  <c r="BC7" i="19"/>
  <c r="AU9" i="19"/>
  <c r="BF17" i="19"/>
  <c r="P17" i="19"/>
  <c r="AY3" i="20"/>
  <c r="CQ3" i="20"/>
  <c r="CK3" i="20"/>
  <c r="CN6" i="20"/>
  <c r="CK6" i="20"/>
  <c r="BA10" i="20"/>
  <c r="AV12" i="20"/>
  <c r="AU22" i="20"/>
  <c r="CU3" i="20"/>
  <c r="AW6" i="21"/>
  <c r="CR6" i="21"/>
  <c r="BG13" i="21"/>
  <c r="Q13" i="21"/>
  <c r="AS13" i="21"/>
  <c r="AY17" i="21"/>
  <c r="AS2" i="23"/>
  <c r="BG2" i="23" s="1"/>
  <c r="Q2" i="23"/>
  <c r="AY4" i="23"/>
  <c r="CQ5" i="23"/>
  <c r="BB6" i="23"/>
  <c r="BA11" i="23"/>
  <c r="AY12" i="23"/>
  <c r="AZ14" i="23"/>
  <c r="BF3" i="24"/>
  <c r="P3" i="24"/>
  <c r="CS3" i="24"/>
  <c r="CK4" i="24"/>
  <c r="CT4" i="24"/>
  <c r="AZ14" i="24"/>
  <c r="AS3" i="25"/>
  <c r="Q3" i="25"/>
  <c r="CQ3" i="25"/>
  <c r="AS12" i="25"/>
  <c r="AX16" i="25"/>
  <c r="AT16" i="25"/>
  <c r="AZ22" i="17"/>
  <c r="AR3" i="18"/>
  <c r="CQ3" i="18"/>
  <c r="CQ4" i="18"/>
  <c r="AY10" i="18"/>
  <c r="AU11" i="18"/>
  <c r="AY12" i="18"/>
  <c r="BC13" i="18"/>
  <c r="AR15" i="18"/>
  <c r="AZ16" i="18"/>
  <c r="AY4" i="19"/>
  <c r="BA6" i="19"/>
  <c r="BA9" i="19"/>
  <c r="AU11" i="19"/>
  <c r="AS13" i="19"/>
  <c r="BA14" i="19"/>
  <c r="AV15" i="19"/>
  <c r="AV16" i="19"/>
  <c r="AS17" i="19"/>
  <c r="AV22" i="19"/>
  <c r="BD22" i="19"/>
  <c r="AZ2" i="20"/>
  <c r="AS8" i="20"/>
  <c r="AX9" i="20"/>
  <c r="BC7" i="21"/>
  <c r="AU10" i="21"/>
  <c r="AV14" i="21"/>
  <c r="AY16" i="21"/>
  <c r="BB3" i="23"/>
  <c r="BA4" i="23"/>
  <c r="AZ6" i="23"/>
  <c r="BA12" i="23"/>
  <c r="CQ4" i="24"/>
  <c r="DE3" i="24" s="1"/>
  <c r="AZ6" i="24"/>
  <c r="AU7" i="24"/>
  <c r="BA8" i="24"/>
  <c r="AV9" i="24"/>
  <c r="BD9" i="24"/>
  <c r="BA14" i="24"/>
  <c r="CQ2" i="25"/>
  <c r="BC3" i="25"/>
  <c r="BA11" i="25"/>
  <c r="AV13" i="25"/>
  <c r="BD13" i="25"/>
  <c r="AV16" i="25"/>
  <c r="BD16" i="25"/>
  <c r="AU22" i="17"/>
  <c r="BC22" i="17"/>
  <c r="CS5" i="17"/>
  <c r="CL4" i="18"/>
  <c r="AW5" i="18"/>
  <c r="AX6" i="18"/>
  <c r="AY7" i="18"/>
  <c r="BC10" i="18"/>
  <c r="P14" i="18"/>
  <c r="AU22" i="18"/>
  <c r="BC22" i="18"/>
  <c r="CO4" i="19"/>
  <c r="CP6" i="19"/>
  <c r="AY7" i="19"/>
  <c r="AV10" i="19"/>
  <c r="BD10" i="19"/>
  <c r="CM3" i="20"/>
  <c r="CP6" i="20"/>
  <c r="AY22" i="20"/>
  <c r="AX9" i="21"/>
  <c r="AX22" i="21"/>
  <c r="AV4" i="23"/>
  <c r="BD4" i="23"/>
  <c r="CN4" i="23"/>
  <c r="CL5" i="23"/>
  <c r="BC6" i="23"/>
  <c r="BB7" i="23"/>
  <c r="BD12" i="23"/>
  <c r="AU15" i="23"/>
  <c r="BC15" i="23"/>
  <c r="AW16" i="23"/>
  <c r="CM5" i="24"/>
  <c r="CU5" i="24"/>
  <c r="AU6" i="24"/>
  <c r="BC6" i="24"/>
  <c r="AV8" i="24"/>
  <c r="AX11" i="24"/>
  <c r="AV14" i="24"/>
  <c r="AU17" i="24"/>
  <c r="BC17" i="24"/>
  <c r="AV22" i="24"/>
  <c r="AU10" i="25"/>
  <c r="AW11" i="25"/>
  <c r="AX12" i="25"/>
  <c r="AY16" i="25"/>
  <c r="AV22" i="17"/>
  <c r="BD22" i="17"/>
  <c r="BA4" i="18"/>
  <c r="AU5" i="18"/>
  <c r="AY6" i="18"/>
  <c r="CR6" i="18"/>
  <c r="AZ7" i="18"/>
  <c r="AW10" i="19"/>
  <c r="AZ15" i="19"/>
  <c r="BN2" i="20"/>
  <c r="CN3" i="20"/>
  <c r="AW5" i="20"/>
  <c r="BA11" i="20"/>
  <c r="BA13" i="20"/>
  <c r="AZ22" i="20"/>
  <c r="BF22" i="20"/>
  <c r="AX5" i="21"/>
  <c r="AY9" i="21"/>
  <c r="AW12" i="21"/>
  <c r="AS12" i="21"/>
  <c r="AX13" i="21"/>
  <c r="AU16" i="21"/>
  <c r="AV17" i="21"/>
  <c r="BD17" i="21"/>
  <c r="AY22" i="21"/>
  <c r="AY3" i="23"/>
  <c r="CM5" i="23"/>
  <c r="AU10" i="23"/>
  <c r="BC10" i="23"/>
  <c r="AW12" i="23"/>
  <c r="BC13" i="23"/>
  <c r="AV15" i="23"/>
  <c r="BD15" i="23"/>
  <c r="AZ17" i="23"/>
  <c r="CT5" i="23"/>
  <c r="BB3" i="24"/>
  <c r="CM3" i="24"/>
  <c r="CM4" i="24"/>
  <c r="CU4" i="24"/>
  <c r="AV6" i="24"/>
  <c r="BD6" i="24"/>
  <c r="CO6" i="24"/>
  <c r="AZ9" i="24"/>
  <c r="AW14" i="24"/>
  <c r="AV17" i="24"/>
  <c r="AU22" i="24"/>
  <c r="AY3" i="25"/>
  <c r="BA6" i="25"/>
  <c r="BA3" i="18"/>
  <c r="BB3" i="18"/>
  <c r="CN3" i="18"/>
  <c r="BC4" i="18"/>
  <c r="BB4" i="18"/>
  <c r="AV5" i="18"/>
  <c r="AZ6" i="18"/>
  <c r="AZ11" i="18"/>
  <c r="AW16" i="18"/>
  <c r="BD17" i="18"/>
  <c r="AX3" i="19"/>
  <c r="AX6" i="19"/>
  <c r="BA7" i="19"/>
  <c r="AX9" i="19"/>
  <c r="AX10" i="19"/>
  <c r="BA15" i="19"/>
  <c r="AU17" i="19"/>
  <c r="BA22" i="19"/>
  <c r="AW3" i="20"/>
  <c r="AR3" i="20"/>
  <c r="CO3" i="20"/>
  <c r="CO4" i="20"/>
  <c r="AX5" i="20"/>
  <c r="BD8" i="20"/>
  <c r="AR10" i="20"/>
  <c r="AY14" i="20"/>
  <c r="AW4" i="21"/>
  <c r="CN6" i="21"/>
  <c r="AZ11" i="21"/>
  <c r="AY13" i="21"/>
  <c r="AT13" i="21"/>
  <c r="AW17" i="21"/>
  <c r="AR17" i="21"/>
  <c r="AX4" i="23"/>
  <c r="AS4" i="23"/>
  <c r="CN5" i="23"/>
  <c r="AZ9" i="23"/>
  <c r="BB9" i="23"/>
  <c r="AX12" i="23"/>
  <c r="AR15" i="23"/>
  <c r="BA17" i="23"/>
  <c r="AY22" i="23"/>
  <c r="AR22" i="23"/>
  <c r="CN4" i="24"/>
  <c r="AW6" i="24"/>
  <c r="AZ7" i="24"/>
  <c r="AX8" i="24"/>
  <c r="AU16" i="24"/>
  <c r="BB16" i="24"/>
  <c r="AW17" i="24"/>
  <c r="P2" i="25"/>
  <c r="AZ3" i="25"/>
  <c r="AX4" i="25"/>
  <c r="CQ5" i="25"/>
  <c r="AU6" i="25"/>
  <c r="BC6" i="25"/>
  <c r="CQ6" i="25"/>
  <c r="AU7" i="25"/>
  <c r="AU9" i="25"/>
  <c r="AW10" i="25"/>
  <c r="AR10" i="25"/>
  <c r="BA13" i="25"/>
  <c r="BA14" i="25"/>
  <c r="AZ17" i="25"/>
  <c r="CZ69" i="42"/>
  <c r="DD75" i="42"/>
  <c r="DC72" i="42"/>
  <c r="DA72" i="42"/>
  <c r="DD72" i="42"/>
  <c r="DE68" i="42"/>
  <c r="CY75" i="42"/>
  <c r="CZ67" i="42"/>
  <c r="DD73" i="42"/>
  <c r="DE69" i="42"/>
  <c r="CY76" i="42"/>
  <c r="CZ72" i="42"/>
  <c r="DE74" i="42"/>
  <c r="DE90" i="42"/>
  <c r="DA91" i="42"/>
  <c r="DI95" i="42"/>
  <c r="DE96" i="42"/>
  <c r="DA101" i="42"/>
  <c r="DI101" i="42"/>
  <c r="DF94" i="42"/>
  <c r="DB95" i="42"/>
  <c r="DJ99" i="42"/>
  <c r="DF100" i="42"/>
  <c r="DG92" i="42"/>
  <c r="DC93" i="42"/>
  <c r="CY98" i="42"/>
  <c r="DG98" i="42"/>
  <c r="DD91" i="42"/>
  <c r="CZ92" i="42"/>
  <c r="DH96" i="42"/>
  <c r="DD97" i="42"/>
  <c r="DA90" i="42"/>
  <c r="DI90" i="42"/>
  <c r="DE95" i="42"/>
  <c r="DA96" i="42"/>
  <c r="DI100" i="42"/>
  <c r="DE101" i="42"/>
  <c r="DB94" i="42"/>
  <c r="DJ94" i="42"/>
  <c r="DF99" i="42"/>
  <c r="DB100" i="42"/>
  <c r="CY93" i="42"/>
  <c r="DG93" i="42"/>
  <c r="DC98" i="42"/>
  <c r="CY99" i="42"/>
  <c r="DD92" i="42"/>
  <c r="DH97" i="42"/>
  <c r="CZ95" i="42"/>
  <c r="DD100" i="42"/>
  <c r="CZ27" i="42"/>
  <c r="DA29" i="42"/>
  <c r="CY31" i="42"/>
  <c r="DA27" i="42"/>
  <c r="CY28" i="42"/>
  <c r="DB29" i="42"/>
  <c r="CZ31" i="42"/>
  <c r="DB27" i="42"/>
  <c r="CZ28" i="42"/>
  <c r="DC29" i="42"/>
  <c r="DA31" i="42"/>
  <c r="DC27" i="42"/>
  <c r="DA28" i="42"/>
  <c r="CY30" i="42"/>
  <c r="DB31" i="42"/>
  <c r="DC28" i="42"/>
  <c r="DA30" i="42"/>
  <c r="CY29" i="42"/>
  <c r="DB30" i="42"/>
  <c r="CY27" i="42"/>
  <c r="CZ29" i="42"/>
  <c r="DC30" i="42"/>
  <c r="CZ30" i="42"/>
  <c r="DC31" i="42"/>
  <c r="DB28" i="42"/>
  <c r="CZ22" i="42"/>
  <c r="CZ24" i="42"/>
  <c r="CY25" i="42"/>
  <c r="DA22" i="42"/>
  <c r="DA24" i="42"/>
  <c r="CZ25" i="42"/>
  <c r="DB22" i="42"/>
  <c r="DB24" i="42"/>
  <c r="DA25" i="42"/>
  <c r="CY23" i="42"/>
  <c r="DB25" i="42"/>
  <c r="DA23" i="42"/>
  <c r="DB23" i="42"/>
  <c r="CY22" i="42"/>
  <c r="CY24" i="42"/>
  <c r="CZ23" i="42"/>
  <c r="DB33" i="42"/>
  <c r="CZ38" i="42"/>
  <c r="DA35" i="42"/>
  <c r="DA36" i="42"/>
  <c r="CY19" i="42"/>
  <c r="CZ19" i="42"/>
  <c r="DA19" i="42"/>
  <c r="CY18" i="42"/>
  <c r="CY20" i="42"/>
  <c r="CZ18" i="42"/>
  <c r="CZ20" i="42"/>
  <c r="DA18" i="42"/>
  <c r="DA20" i="42"/>
  <c r="DD79" i="42"/>
  <c r="DA80" i="42"/>
  <c r="DB85" i="42"/>
  <c r="CY86" i="42"/>
  <c r="DE79" i="42"/>
  <c r="DB80" i="42"/>
  <c r="DC85" i="42"/>
  <c r="CZ86" i="42"/>
  <c r="DC80" i="42"/>
  <c r="CZ81" i="42"/>
  <c r="DA86" i="42"/>
  <c r="DI86" i="42"/>
  <c r="DA81" i="42"/>
  <c r="DI81" i="42"/>
  <c r="CY87" i="42"/>
  <c r="DG87" i="42"/>
  <c r="CY82" i="42"/>
  <c r="DG82" i="42"/>
  <c r="DH87" i="42"/>
  <c r="DE88" i="42"/>
  <c r="DH82" i="42"/>
  <c r="DE83" i="42"/>
  <c r="DF88" i="42"/>
  <c r="DE78" i="42"/>
  <c r="DF83" i="42"/>
  <c r="DC84" i="42"/>
  <c r="DC79" i="42"/>
  <c r="DA85" i="42"/>
  <c r="DB82" i="42"/>
  <c r="CZ88" i="42"/>
  <c r="DD57" i="42"/>
  <c r="DB60" i="42"/>
  <c r="DB58" i="42"/>
  <c r="DG65" i="42"/>
  <c r="DD60" i="42"/>
  <c r="DE59" i="42"/>
  <c r="CZ60" i="42"/>
  <c r="DE62" i="42"/>
  <c r="DG61" i="42"/>
  <c r="CY61" i="42"/>
  <c r="DB40" i="42"/>
  <c r="DB42" i="42"/>
  <c r="DC43" i="42"/>
  <c r="DD44" i="42"/>
  <c r="DE45" i="42"/>
  <c r="DC40" i="42"/>
  <c r="CY41" i="42"/>
  <c r="DC42" i="42"/>
  <c r="DD43" i="42"/>
  <c r="DE44" i="42"/>
  <c r="CY46" i="42"/>
  <c r="CY40" i="42"/>
  <c r="DC41" i="42"/>
  <c r="CY42" i="42"/>
  <c r="CZ43" i="42"/>
  <c r="DA44" i="42"/>
  <c r="DB45" i="42"/>
  <c r="DC46" i="42"/>
  <c r="DA40" i="42"/>
  <c r="DE41" i="42"/>
  <c r="DA42" i="42"/>
  <c r="DB43" i="42"/>
  <c r="DC44" i="42"/>
  <c r="DD45" i="42"/>
  <c r="DE46" i="42"/>
  <c r="DE40" i="42"/>
  <c r="DB41" i="42"/>
  <c r="DD42" i="42"/>
  <c r="CY45" i="42"/>
  <c r="CZ42" i="42"/>
  <c r="DD41" i="42"/>
  <c r="DE42" i="42"/>
  <c r="CZ45" i="42"/>
  <c r="DD40" i="42"/>
  <c r="DB44" i="42"/>
  <c r="DD46" i="42"/>
  <c r="CY43" i="42"/>
  <c r="DA45" i="42"/>
  <c r="DA43" i="42"/>
  <c r="DC45" i="42"/>
  <c r="DA41" i="42"/>
  <c r="DE43" i="42"/>
  <c r="CZ46" i="42"/>
  <c r="CY44" i="42"/>
  <c r="DA46" i="42"/>
  <c r="CZ40" i="42"/>
  <c r="CZ41" i="42"/>
  <c r="CZ44" i="42"/>
  <c r="DB46" i="42"/>
  <c r="CY48" i="42"/>
  <c r="CY49" i="42"/>
  <c r="CY50" i="42"/>
  <c r="CY51" i="42"/>
  <c r="CY52" i="42"/>
  <c r="CY53" i="42"/>
  <c r="CY54" i="42"/>
  <c r="CY55" i="42"/>
  <c r="DC48" i="42"/>
  <c r="DC49" i="42"/>
  <c r="DC50" i="42"/>
  <c r="DC51" i="42"/>
  <c r="DC52" i="42"/>
  <c r="DC53" i="42"/>
  <c r="DC54" i="42"/>
  <c r="DC55" i="42"/>
  <c r="DE48" i="42"/>
  <c r="DE49" i="42"/>
  <c r="DE50" i="42"/>
  <c r="DE51" i="42"/>
  <c r="DE52" i="42"/>
  <c r="DE53" i="42"/>
  <c r="DE54" i="42"/>
  <c r="DE55" i="42"/>
  <c r="CZ48" i="42"/>
  <c r="DD49" i="42"/>
  <c r="DA51" i="42"/>
  <c r="DF52" i="42"/>
  <c r="DB54" i="42"/>
  <c r="DA48" i="42"/>
  <c r="DF49" i="42"/>
  <c r="DB51" i="42"/>
  <c r="CZ53" i="42"/>
  <c r="DD54" i="42"/>
  <c r="DB49" i="42"/>
  <c r="DA54" i="42"/>
  <c r="DF55" i="42"/>
  <c r="DB48" i="42"/>
  <c r="CZ50" i="42"/>
  <c r="DD51" i="42"/>
  <c r="DA53" i="42"/>
  <c r="DF54" i="42"/>
  <c r="DD48" i="42"/>
  <c r="DA50" i="42"/>
  <c r="DF51" i="42"/>
  <c r="DB53" i="42"/>
  <c r="CZ55" i="42"/>
  <c r="DD52" i="42"/>
  <c r="DF48" i="42"/>
  <c r="DB50" i="42"/>
  <c r="CZ52" i="42"/>
  <c r="DD53" i="42"/>
  <c r="DA55" i="42"/>
  <c r="CZ49" i="42"/>
  <c r="DD50" i="42"/>
  <c r="DA52" i="42"/>
  <c r="DF53" i="42"/>
  <c r="DB55" i="42"/>
  <c r="DA49" i="42"/>
  <c r="DF50" i="42"/>
  <c r="DB52" i="42"/>
  <c r="CZ54" i="42"/>
  <c r="DD55" i="42"/>
  <c r="CZ51" i="42"/>
  <c r="CY18" i="39" a="1"/>
  <c r="DA19" i="39" s="1"/>
  <c r="CY33" i="37" a="1"/>
  <c r="DC33" i="37" s="1"/>
  <c r="CY90" i="32" a="1"/>
  <c r="DJ97" i="32" s="1"/>
  <c r="CY27" i="37" a="1"/>
  <c r="DB31" i="37" s="1"/>
  <c r="CY40" i="39" a="1"/>
  <c r="DB46" i="39" s="1"/>
  <c r="CY90" i="39" a="1"/>
  <c r="DF98" i="39" s="1"/>
  <c r="CY27" i="39" a="1"/>
  <c r="CY48" i="39" a="1"/>
  <c r="CY78" i="39" a="1"/>
  <c r="CY27" i="32" a="1"/>
  <c r="CY29" i="32" s="1"/>
  <c r="CY18" i="37" a="1"/>
  <c r="DA18" i="37" s="1"/>
  <c r="CY33" i="39" a="1"/>
  <c r="CY57" i="39" a="1"/>
  <c r="CY57" i="30" a="1"/>
  <c r="DB62" i="30" s="1"/>
  <c r="CY22" i="37" a="1"/>
  <c r="CZ24" i="37" s="1"/>
  <c r="CY67" i="39" a="1"/>
  <c r="CY67" i="37" a="1"/>
  <c r="DC72" i="37" s="1"/>
  <c r="CY40" i="37" a="1"/>
  <c r="CZ45" i="37" s="1"/>
  <c r="CY57" i="38" a="1"/>
  <c r="CY18" i="38" a="1"/>
  <c r="CY78" i="38" a="1"/>
  <c r="CY22" i="38" a="1"/>
  <c r="CY48" i="38" a="1"/>
  <c r="CY27" i="38" a="1"/>
  <c r="CY40" i="38" a="1"/>
  <c r="CY90" i="38" a="1"/>
  <c r="CY67" i="38" a="1"/>
  <c r="CY33" i="38" a="1"/>
  <c r="CY48" i="37" a="1"/>
  <c r="CZ48" i="37" s="1"/>
  <c r="CY78" i="37" a="1"/>
  <c r="DF84" i="37" s="1"/>
  <c r="CY57" i="37" a="1"/>
  <c r="CZ64" i="37" s="1"/>
  <c r="DA34" i="37"/>
  <c r="DJ101" i="37"/>
  <c r="DB101" i="37"/>
  <c r="DF100" i="37"/>
  <c r="DJ99" i="37"/>
  <c r="DB99" i="37"/>
  <c r="DF98" i="37"/>
  <c r="DJ97" i="37"/>
  <c r="DB97" i="37"/>
  <c r="DF96" i="37"/>
  <c r="DJ95" i="37"/>
  <c r="DB95" i="37"/>
  <c r="DF94" i="37"/>
  <c r="DJ93" i="37"/>
  <c r="DB93" i="37"/>
  <c r="DF92" i="37"/>
  <c r="DJ91" i="37"/>
  <c r="DB91" i="37"/>
  <c r="DF90" i="37"/>
  <c r="DI101" i="37"/>
  <c r="DA101" i="37"/>
  <c r="DE100" i="37"/>
  <c r="DI99" i="37"/>
  <c r="DA99" i="37"/>
  <c r="DE98" i="37"/>
  <c r="DI97" i="37"/>
  <c r="DA97" i="37"/>
  <c r="DE96" i="37"/>
  <c r="DI95" i="37"/>
  <c r="DA95" i="37"/>
  <c r="DE94" i="37"/>
  <c r="DI93" i="37"/>
  <c r="DA93" i="37"/>
  <c r="DE92" i="37"/>
  <c r="DI91" i="37"/>
  <c r="DA91" i="37"/>
  <c r="DE90" i="37"/>
  <c r="DH101" i="37"/>
  <c r="CZ101" i="37"/>
  <c r="DD100" i="37"/>
  <c r="DH99" i="37"/>
  <c r="CZ99" i="37"/>
  <c r="DD98" i="37"/>
  <c r="DH97" i="37"/>
  <c r="CZ97" i="37"/>
  <c r="DD96" i="37"/>
  <c r="DH95" i="37"/>
  <c r="CZ95" i="37"/>
  <c r="DD94" i="37"/>
  <c r="DH93" i="37"/>
  <c r="CZ93" i="37"/>
  <c r="DD92" i="37"/>
  <c r="DH91" i="37"/>
  <c r="CZ91" i="37"/>
  <c r="DD90" i="37"/>
  <c r="DG101" i="37"/>
  <c r="CY101" i="37"/>
  <c r="DC100" i="37"/>
  <c r="DG99" i="37"/>
  <c r="CY99" i="37"/>
  <c r="DC98" i="37"/>
  <c r="DG97" i="37"/>
  <c r="CY97" i="37"/>
  <c r="DC96" i="37"/>
  <c r="DG95" i="37"/>
  <c r="CY95" i="37"/>
  <c r="DC94" i="37"/>
  <c r="DG93" i="37"/>
  <c r="CY93" i="37"/>
  <c r="DC92" i="37"/>
  <c r="DG91" i="37"/>
  <c r="CY91" i="37"/>
  <c r="DC90" i="37"/>
  <c r="DF101" i="37"/>
  <c r="DB100" i="37"/>
  <c r="DJ98" i="37"/>
  <c r="DF97" i="37"/>
  <c r="DB96" i="37"/>
  <c r="DJ94" i="37"/>
  <c r="DF93" i="37"/>
  <c r="DB92" i="37"/>
  <c r="DJ90" i="37"/>
  <c r="DE101" i="37"/>
  <c r="DA100" i="37"/>
  <c r="DI98" i="37"/>
  <c r="DE97" i="37"/>
  <c r="DA96" i="37"/>
  <c r="DI94" i="37"/>
  <c r="DE93" i="37"/>
  <c r="DA92" i="37"/>
  <c r="DI90" i="37"/>
  <c r="DD101" i="37"/>
  <c r="CZ100" i="37"/>
  <c r="DH98" i="37"/>
  <c r="DD97" i="37"/>
  <c r="CZ96" i="37"/>
  <c r="DH94" i="37"/>
  <c r="DD93" i="37"/>
  <c r="CZ92" i="37"/>
  <c r="DH90" i="37"/>
  <c r="DC101" i="37"/>
  <c r="CY100" i="37"/>
  <c r="DG98" i="37"/>
  <c r="DC97" i="37"/>
  <c r="CY96" i="37"/>
  <c r="DG94" i="37"/>
  <c r="DC93" i="37"/>
  <c r="CY92" i="37"/>
  <c r="DG90" i="37"/>
  <c r="DJ100" i="37"/>
  <c r="DF99" i="37"/>
  <c r="DB98" i="37"/>
  <c r="DJ96" i="37"/>
  <c r="DF95" i="37"/>
  <c r="DB94" i="37"/>
  <c r="DJ92" i="37"/>
  <c r="DF91" i="37"/>
  <c r="DB90" i="37"/>
  <c r="DI100" i="37"/>
  <c r="CY98" i="37"/>
  <c r="CZ94" i="37"/>
  <c r="DA90" i="37"/>
  <c r="DH100" i="37"/>
  <c r="DI96" i="37"/>
  <c r="CY94" i="37"/>
  <c r="CZ90" i="37"/>
  <c r="DG100" i="37"/>
  <c r="DH96" i="37"/>
  <c r="DI92" i="37"/>
  <c r="CY90" i="37"/>
  <c r="DE99" i="37"/>
  <c r="DG96" i="37"/>
  <c r="DH92" i="37"/>
  <c r="DD99" i="37"/>
  <c r="DE95" i="37"/>
  <c r="DG92" i="37"/>
  <c r="DC99" i="37"/>
  <c r="DC91" i="37"/>
  <c r="DA98" i="37"/>
  <c r="CZ98" i="37"/>
  <c r="DA94" i="37"/>
  <c r="DE91" i="37"/>
  <c r="DD95" i="37"/>
  <c r="DD91" i="37"/>
  <c r="DC95" i="37"/>
  <c r="CY90" i="33" a="1"/>
  <c r="DH93" i="33" s="1"/>
  <c r="CZ19" i="37"/>
  <c r="DA45" i="37"/>
  <c r="DE42" i="37"/>
  <c r="DE44" i="37"/>
  <c r="DD43" i="37"/>
  <c r="DC42" i="37"/>
  <c r="CZ40" i="37"/>
  <c r="DA42" i="37"/>
  <c r="DA41" i="37"/>
  <c r="CZ55" i="36"/>
  <c r="CZ54" i="36"/>
  <c r="CZ53" i="36"/>
  <c r="CZ52" i="36"/>
  <c r="CZ51" i="36"/>
  <c r="CZ50" i="36"/>
  <c r="CZ49" i="36"/>
  <c r="CZ48" i="36"/>
  <c r="CY55" i="36"/>
  <c r="CY54" i="36"/>
  <c r="CY53" i="36"/>
  <c r="CY52" i="36"/>
  <c r="CY51" i="36"/>
  <c r="CY50" i="36"/>
  <c r="CY49" i="36"/>
  <c r="CY48" i="36"/>
  <c r="DF55" i="36"/>
  <c r="DF54" i="36"/>
  <c r="DF53" i="36"/>
  <c r="DF52" i="36"/>
  <c r="DF51" i="36"/>
  <c r="DF50" i="36"/>
  <c r="DF49" i="36"/>
  <c r="DF48" i="36"/>
  <c r="DE55" i="36"/>
  <c r="DE54" i="36"/>
  <c r="DE53" i="36"/>
  <c r="DE52" i="36"/>
  <c r="DE51" i="36"/>
  <c r="DE50" i="36"/>
  <c r="DE49" i="36"/>
  <c r="DE48" i="36"/>
  <c r="DD55" i="36"/>
  <c r="DD54" i="36"/>
  <c r="DD53" i="36"/>
  <c r="DD52" i="36"/>
  <c r="DD51" i="36"/>
  <c r="DD50" i="36"/>
  <c r="DD49" i="36"/>
  <c r="DD48" i="36"/>
  <c r="DC55" i="36"/>
  <c r="DA53" i="36"/>
  <c r="DB50" i="36"/>
  <c r="DB55" i="36"/>
  <c r="DC52" i="36"/>
  <c r="DA50" i="36"/>
  <c r="DA55" i="36"/>
  <c r="DB52" i="36"/>
  <c r="DC49" i="36"/>
  <c r="DC54" i="36"/>
  <c r="DA52" i="36"/>
  <c r="DB49" i="36"/>
  <c r="DB54" i="36"/>
  <c r="DC51" i="36"/>
  <c r="DA49" i="36"/>
  <c r="DC53" i="36"/>
  <c r="DB53" i="36"/>
  <c r="DB51" i="36"/>
  <c r="DA51" i="36"/>
  <c r="DC50" i="36"/>
  <c r="DC48" i="36"/>
  <c r="DB48" i="36"/>
  <c r="DA48" i="36"/>
  <c r="DA54" i="36"/>
  <c r="DC74" i="29"/>
  <c r="DE87" i="36"/>
  <c r="DG81" i="36"/>
  <c r="DD87" i="36"/>
  <c r="DF81" i="36"/>
  <c r="DC87" i="36"/>
  <c r="DE81" i="36"/>
  <c r="DE86" i="36"/>
  <c r="DG80" i="36"/>
  <c r="DG85" i="36"/>
  <c r="DI79" i="36"/>
  <c r="DC78" i="36"/>
  <c r="DF85" i="36"/>
  <c r="DH81" i="36"/>
  <c r="DE80" i="36"/>
  <c r="DD88" i="36"/>
  <c r="DD67" i="29"/>
  <c r="DG65" i="36"/>
  <c r="CY65" i="36"/>
  <c r="CZ64" i="36"/>
  <c r="DA63" i="36"/>
  <c r="DB62" i="36"/>
  <c r="DC61" i="36"/>
  <c r="DD60" i="36"/>
  <c r="DE59" i="36"/>
  <c r="DF58" i="36"/>
  <c r="DG57" i="36"/>
  <c r="CY57" i="36"/>
  <c r="DF65" i="36"/>
  <c r="DG64" i="36"/>
  <c r="CY64" i="36"/>
  <c r="CZ63" i="36"/>
  <c r="DA62" i="36"/>
  <c r="DB61" i="36"/>
  <c r="DC60" i="36"/>
  <c r="DD59" i="36"/>
  <c r="DE58" i="36"/>
  <c r="DF57" i="36"/>
  <c r="DE65" i="36"/>
  <c r="DF64" i="36"/>
  <c r="DG63" i="36"/>
  <c r="CY63" i="36"/>
  <c r="CZ62" i="36"/>
  <c r="DA61" i="36"/>
  <c r="DB60" i="36"/>
  <c r="DC59" i="36"/>
  <c r="DD58" i="36"/>
  <c r="DE57" i="36"/>
  <c r="DD65" i="36"/>
  <c r="DE64" i="36"/>
  <c r="DF63" i="36"/>
  <c r="DG62" i="36"/>
  <c r="CY62" i="36"/>
  <c r="CZ61" i="36"/>
  <c r="DA60" i="36"/>
  <c r="DB59" i="36"/>
  <c r="DC58" i="36"/>
  <c r="DD57" i="36"/>
  <c r="DC65" i="36"/>
  <c r="DD64" i="36"/>
  <c r="DE63" i="36"/>
  <c r="DF62" i="36"/>
  <c r="DG61" i="36"/>
  <c r="CY61" i="36"/>
  <c r="CZ60" i="36"/>
  <c r="DA59" i="36"/>
  <c r="DB58" i="36"/>
  <c r="DC57" i="36"/>
  <c r="DD63" i="36"/>
  <c r="DD61" i="36"/>
  <c r="CY59" i="36"/>
  <c r="DC63" i="36"/>
  <c r="DG60" i="36"/>
  <c r="DG58" i="36"/>
  <c r="DB65" i="36"/>
  <c r="DB63" i="36"/>
  <c r="DF60" i="36"/>
  <c r="DA58" i="36"/>
  <c r="DA65" i="36"/>
  <c r="DE62" i="36"/>
  <c r="DE60" i="36"/>
  <c r="CZ58" i="36"/>
  <c r="CZ65" i="36"/>
  <c r="DD62" i="36"/>
  <c r="CY60" i="36"/>
  <c r="CY58" i="36"/>
  <c r="DE61" i="36"/>
  <c r="DG59" i="36"/>
  <c r="DF59" i="36"/>
  <c r="DC64" i="36"/>
  <c r="CZ59" i="36"/>
  <c r="DB64" i="36"/>
  <c r="DB57" i="36"/>
  <c r="DA64" i="36"/>
  <c r="DC62" i="36"/>
  <c r="CZ57" i="36"/>
  <c r="DF61" i="36"/>
  <c r="DA57" i="36"/>
  <c r="DB46" i="36"/>
  <c r="DA45" i="36"/>
  <c r="CZ44" i="36"/>
  <c r="CY43" i="36"/>
  <c r="DE41" i="36"/>
  <c r="DD40" i="36"/>
  <c r="DA46" i="36"/>
  <c r="CZ45" i="36"/>
  <c r="CY44" i="36"/>
  <c r="DE42" i="36"/>
  <c r="DD41" i="36"/>
  <c r="DC40" i="36"/>
  <c r="CZ46" i="36"/>
  <c r="CY45" i="36"/>
  <c r="DE43" i="36"/>
  <c r="DD42" i="36"/>
  <c r="DC41" i="36"/>
  <c r="DB40" i="36"/>
  <c r="CY46" i="36"/>
  <c r="DE44" i="36"/>
  <c r="DD43" i="36"/>
  <c r="DC42" i="36"/>
  <c r="DB41" i="36"/>
  <c r="DA40" i="36"/>
  <c r="DE45" i="36"/>
  <c r="DD44" i="36"/>
  <c r="DC43" i="36"/>
  <c r="DB42" i="36"/>
  <c r="DA41" i="36"/>
  <c r="CZ40" i="36"/>
  <c r="DC44" i="36"/>
  <c r="CY42" i="36"/>
  <c r="DB44" i="36"/>
  <c r="CZ41" i="36"/>
  <c r="DE46" i="36"/>
  <c r="DA44" i="36"/>
  <c r="CY41" i="36"/>
  <c r="DD46" i="36"/>
  <c r="DB43" i="36"/>
  <c r="DE40" i="36"/>
  <c r="DC46" i="36"/>
  <c r="DA43" i="36"/>
  <c r="CY40" i="36"/>
  <c r="DD45" i="36"/>
  <c r="DC45" i="36"/>
  <c r="DB45" i="36"/>
  <c r="CZ42" i="36"/>
  <c r="CZ43" i="36"/>
  <c r="DA42" i="36"/>
  <c r="CZ28" i="36"/>
  <c r="CZ29" i="36"/>
  <c r="CZ30" i="36"/>
  <c r="DD34" i="36"/>
  <c r="CZ37" i="36"/>
  <c r="CY33" i="36"/>
  <c r="DD33" i="36"/>
  <c r="DJ101" i="36"/>
  <c r="DB101" i="36"/>
  <c r="DF100" i="36"/>
  <c r="DJ99" i="36"/>
  <c r="DB99" i="36"/>
  <c r="DF98" i="36"/>
  <c r="DJ97" i="36"/>
  <c r="DB97" i="36"/>
  <c r="DF96" i="36"/>
  <c r="DJ95" i="36"/>
  <c r="DB95" i="36"/>
  <c r="DF94" i="36"/>
  <c r="DJ93" i="36"/>
  <c r="DB93" i="36"/>
  <c r="DF92" i="36"/>
  <c r="DJ91" i="36"/>
  <c r="DB91" i="36"/>
  <c r="DF90" i="36"/>
  <c r="DI101" i="36"/>
  <c r="DA101" i="36"/>
  <c r="DE100" i="36"/>
  <c r="DI99" i="36"/>
  <c r="DA99" i="36"/>
  <c r="DE98" i="36"/>
  <c r="DI97" i="36"/>
  <c r="DA97" i="36"/>
  <c r="DE96" i="36"/>
  <c r="DI95" i="36"/>
  <c r="DA95" i="36"/>
  <c r="DE94" i="36"/>
  <c r="DI93" i="36"/>
  <c r="DA93" i="36"/>
  <c r="DE92" i="36"/>
  <c r="DI91" i="36"/>
  <c r="DA91" i="36"/>
  <c r="DE90" i="36"/>
  <c r="DH101" i="36"/>
  <c r="CZ101" i="36"/>
  <c r="DD100" i="36"/>
  <c r="DH99" i="36"/>
  <c r="CZ99" i="36"/>
  <c r="DD98" i="36"/>
  <c r="DH97" i="36"/>
  <c r="CZ97" i="36"/>
  <c r="DD96" i="36"/>
  <c r="DH95" i="36"/>
  <c r="CZ95" i="36"/>
  <c r="DD94" i="36"/>
  <c r="DH93" i="36"/>
  <c r="CZ93" i="36"/>
  <c r="DD92" i="36"/>
  <c r="DH91" i="36"/>
  <c r="CZ91" i="36"/>
  <c r="DD90" i="36"/>
  <c r="DG101" i="36"/>
  <c r="CY101" i="36"/>
  <c r="DC100" i="36"/>
  <c r="DG99" i="36"/>
  <c r="CY99" i="36"/>
  <c r="DC98" i="36"/>
  <c r="DG97" i="36"/>
  <c r="CY97" i="36"/>
  <c r="DC96" i="36"/>
  <c r="DG95" i="36"/>
  <c r="CY95" i="36"/>
  <c r="DC94" i="36"/>
  <c r="DG93" i="36"/>
  <c r="CY93" i="36"/>
  <c r="DC92" i="36"/>
  <c r="DG91" i="36"/>
  <c r="CY91" i="36"/>
  <c r="DC90" i="36"/>
  <c r="DF101" i="36"/>
  <c r="DJ100" i="36"/>
  <c r="DB100" i="36"/>
  <c r="DF99" i="36"/>
  <c r="DJ98" i="36"/>
  <c r="DB98" i="36"/>
  <c r="DF97" i="36"/>
  <c r="DJ96" i="36"/>
  <c r="DB96" i="36"/>
  <c r="DF95" i="36"/>
  <c r="DJ94" i="36"/>
  <c r="DB94" i="36"/>
  <c r="DF93" i="36"/>
  <c r="DJ92" i="36"/>
  <c r="DB92" i="36"/>
  <c r="DF91" i="36"/>
  <c r="DJ90" i="36"/>
  <c r="DB90" i="36"/>
  <c r="DE101" i="36"/>
  <c r="CY100" i="36"/>
  <c r="CZ98" i="36"/>
  <c r="DA96" i="36"/>
  <c r="DG94" i="36"/>
  <c r="DH92" i="36"/>
  <c r="DI90" i="36"/>
  <c r="DD101" i="36"/>
  <c r="DE99" i="36"/>
  <c r="CY98" i="36"/>
  <c r="CZ96" i="36"/>
  <c r="DA94" i="36"/>
  <c r="DG92" i="36"/>
  <c r="DH90" i="36"/>
  <c r="DC101" i="36"/>
  <c r="DD99" i="36"/>
  <c r="DE97" i="36"/>
  <c r="CY96" i="36"/>
  <c r="CZ94" i="36"/>
  <c r="DA92" i="36"/>
  <c r="DG90" i="36"/>
  <c r="DI100" i="36"/>
  <c r="DC99" i="36"/>
  <c r="DD97" i="36"/>
  <c r="DE95" i="36"/>
  <c r="CY94" i="36"/>
  <c r="CZ92" i="36"/>
  <c r="DA90" i="36"/>
  <c r="DH100" i="36"/>
  <c r="DI98" i="36"/>
  <c r="DC97" i="36"/>
  <c r="DD95" i="36"/>
  <c r="DE93" i="36"/>
  <c r="CY92" i="36"/>
  <c r="CZ90" i="36"/>
  <c r="DG100" i="36"/>
  <c r="DG96" i="36"/>
  <c r="DD91" i="36"/>
  <c r="DA100" i="36"/>
  <c r="DC95" i="36"/>
  <c r="DC91" i="36"/>
  <c r="CZ100" i="36"/>
  <c r="DI94" i="36"/>
  <c r="CY90" i="36"/>
  <c r="DH98" i="36"/>
  <c r="DH94" i="36"/>
  <c r="DG98" i="36"/>
  <c r="DD93" i="36"/>
  <c r="DA98" i="36"/>
  <c r="DI96" i="36"/>
  <c r="DH96" i="36"/>
  <c r="DC93" i="36"/>
  <c r="DI92" i="36"/>
  <c r="DE91" i="36"/>
  <c r="DC76" i="36"/>
  <c r="DE75" i="36"/>
  <c r="DG74" i="36"/>
  <c r="CY74" i="36"/>
  <c r="DA73" i="36"/>
  <c r="DC72" i="36"/>
  <c r="DE71" i="36"/>
  <c r="DG70" i="36"/>
  <c r="CY70" i="36"/>
  <c r="DA69" i="36"/>
  <c r="DC68" i="36"/>
  <c r="DE67" i="36"/>
  <c r="DB76" i="36"/>
  <c r="DD75" i="36"/>
  <c r="DF74" i="36"/>
  <c r="DH73" i="36"/>
  <c r="CZ73" i="36"/>
  <c r="DB72" i="36"/>
  <c r="DD71" i="36"/>
  <c r="DF70" i="36"/>
  <c r="DH69" i="36"/>
  <c r="CZ69" i="36"/>
  <c r="DB68" i="36"/>
  <c r="DD67" i="36"/>
  <c r="DA76" i="36"/>
  <c r="DC75" i="36"/>
  <c r="DE74" i="36"/>
  <c r="DG73" i="36"/>
  <c r="CY73" i="36"/>
  <c r="DA72" i="36"/>
  <c r="DC71" i="36"/>
  <c r="DE70" i="36"/>
  <c r="DG69" i="36"/>
  <c r="CY69" i="36"/>
  <c r="DA68" i="36"/>
  <c r="DC67" i="36"/>
  <c r="DH76" i="36"/>
  <c r="CZ76" i="36"/>
  <c r="DB75" i="36"/>
  <c r="DD74" i="36"/>
  <c r="DF73" i="36"/>
  <c r="DH72" i="36"/>
  <c r="CZ72" i="36"/>
  <c r="DB71" i="36"/>
  <c r="DD70" i="36"/>
  <c r="DF69" i="36"/>
  <c r="DH68" i="36"/>
  <c r="CZ68" i="36"/>
  <c r="DB67" i="36"/>
  <c r="DG76" i="36"/>
  <c r="CY76" i="36"/>
  <c r="DA75" i="36"/>
  <c r="DC74" i="36"/>
  <c r="DE73" i="36"/>
  <c r="DG72" i="36"/>
  <c r="CY72" i="36"/>
  <c r="DA71" i="36"/>
  <c r="DC70" i="36"/>
  <c r="DE69" i="36"/>
  <c r="DG68" i="36"/>
  <c r="CY68" i="36"/>
  <c r="DA67" i="36"/>
  <c r="DF75" i="36"/>
  <c r="DC73" i="36"/>
  <c r="CZ71" i="36"/>
  <c r="DB69" i="36"/>
  <c r="CY67" i="36"/>
  <c r="CZ75" i="36"/>
  <c r="DB73" i="36"/>
  <c r="CY71" i="36"/>
  <c r="DF68" i="36"/>
  <c r="CY75" i="36"/>
  <c r="DF72" i="36"/>
  <c r="DH70" i="36"/>
  <c r="DE68" i="36"/>
  <c r="DF76" i="36"/>
  <c r="DH74" i="36"/>
  <c r="DE72" i="36"/>
  <c r="DB70" i="36"/>
  <c r="DD68" i="36"/>
  <c r="DE76" i="36"/>
  <c r="DB74" i="36"/>
  <c r="DD72" i="36"/>
  <c r="DA70" i="36"/>
  <c r="DH67" i="36"/>
  <c r="CZ74" i="36"/>
  <c r="DG67" i="36"/>
  <c r="DD73" i="36"/>
  <c r="DF67" i="36"/>
  <c r="DH71" i="36"/>
  <c r="CZ67" i="36"/>
  <c r="DG71" i="36"/>
  <c r="DD76" i="36"/>
  <c r="DF71" i="36"/>
  <c r="DD69" i="36"/>
  <c r="DA74" i="36"/>
  <c r="DC69" i="36"/>
  <c r="CZ70" i="36"/>
  <c r="DH75" i="36"/>
  <c r="DG75" i="36"/>
  <c r="CY18" i="36"/>
  <c r="DA20" i="36"/>
  <c r="DA24" i="36"/>
  <c r="CZ24" i="36"/>
  <c r="CY24" i="36"/>
  <c r="DB25" i="36"/>
  <c r="DB23" i="36"/>
  <c r="DB24" i="36"/>
  <c r="DA23" i="36"/>
  <c r="CZ23" i="36"/>
  <c r="CY23" i="36"/>
  <c r="CY22" i="36"/>
  <c r="DA25" i="36"/>
  <c r="CZ25" i="36"/>
  <c r="CY25" i="36"/>
  <c r="DB22" i="36"/>
  <c r="DA22" i="36"/>
  <c r="CZ22" i="36"/>
  <c r="CY22" i="32" a="1"/>
  <c r="DB24" i="32" s="1"/>
  <c r="CY90" i="35" a="1"/>
  <c r="CY57" i="35" a="1"/>
  <c r="CY27" i="35" a="1"/>
  <c r="CY78" i="35" a="1"/>
  <c r="CY48" i="35" a="1"/>
  <c r="CY40" i="35" a="1"/>
  <c r="CY22" i="35" a="1"/>
  <c r="CY18" i="35" a="1"/>
  <c r="CY33" i="35" a="1"/>
  <c r="CY67" i="35" a="1"/>
  <c r="CY48" i="33" a="1"/>
  <c r="CZ54" i="33" s="1"/>
  <c r="CY18" i="32" a="1"/>
  <c r="DA19" i="32" s="1"/>
  <c r="CY33" i="32" a="1"/>
  <c r="CY33" i="32" s="1"/>
  <c r="CY57" i="33" a="1"/>
  <c r="DE59" i="33" s="1"/>
  <c r="CY40" i="28" a="1"/>
  <c r="CY43" i="28" s="1"/>
  <c r="CY78" i="33" a="1"/>
  <c r="DB79" i="33" s="1"/>
  <c r="CY33" i="33" a="1"/>
  <c r="DA38" i="33" s="1"/>
  <c r="CY22" i="33" a="1"/>
  <c r="CY40" i="33" a="1"/>
  <c r="CY27" i="33" a="1"/>
  <c r="CY67" i="33" a="1"/>
  <c r="DA19" i="33"/>
  <c r="CZ19" i="33"/>
  <c r="CY19" i="33"/>
  <c r="DA18" i="33"/>
  <c r="CZ18" i="33"/>
  <c r="DA20" i="33"/>
  <c r="CY18" i="33"/>
  <c r="CZ20" i="33"/>
  <c r="CY20" i="33"/>
  <c r="DG73" i="29"/>
  <c r="CY78" i="32" a="1"/>
  <c r="DD84" i="32" s="1"/>
  <c r="CY33" i="30" a="1"/>
  <c r="DA38" i="30" s="1"/>
  <c r="CY48" i="30" a="1"/>
  <c r="DB50" i="30" s="1"/>
  <c r="DH70" i="29"/>
  <c r="CY67" i="30" a="1"/>
  <c r="DC72" i="30" s="1"/>
  <c r="CY78" i="30" a="1"/>
  <c r="DC85" i="30" s="1"/>
  <c r="DG67" i="29"/>
  <c r="CY40" i="30" a="1"/>
  <c r="DE41" i="30" s="1"/>
  <c r="CY78" i="27" a="1"/>
  <c r="DC85" i="27" s="1"/>
  <c r="DG72" i="29"/>
  <c r="CY67" i="32" a="1"/>
  <c r="DC72" i="32" s="1"/>
  <c r="CY57" i="32" a="1"/>
  <c r="CY65" i="32" s="1"/>
  <c r="CY40" i="32" a="1"/>
  <c r="DA30" i="32"/>
  <c r="DC30" i="32"/>
  <c r="CY27" i="32"/>
  <c r="DB28" i="32"/>
  <c r="DC31" i="32"/>
  <c r="CY30" i="32"/>
  <c r="DC29" i="32"/>
  <c r="CY28" i="32"/>
  <c r="DA27" i="32"/>
  <c r="DB29" i="32"/>
  <c r="DC27" i="32"/>
  <c r="DA29" i="32"/>
  <c r="DA75" i="29"/>
  <c r="CY48" i="32" a="1"/>
  <c r="CY48" i="28" a="1"/>
  <c r="DF53" i="28" s="1"/>
  <c r="DA72" i="29"/>
  <c r="DI99" i="32"/>
  <c r="DJ92" i="32"/>
  <c r="DE99" i="32"/>
  <c r="CY24" i="32"/>
  <c r="CY71" i="29"/>
  <c r="CY90" i="31" a="1"/>
  <c r="CY27" i="31" a="1"/>
  <c r="CY67" i="31" a="1"/>
  <c r="CY48" i="27" a="1"/>
  <c r="DD53" i="27" s="1"/>
  <c r="DB69" i="29"/>
  <c r="DH71" i="29"/>
  <c r="DB71" i="29"/>
  <c r="DH73" i="29"/>
  <c r="CY40" i="31" a="1"/>
  <c r="DD72" i="29"/>
  <c r="DF72" i="29"/>
  <c r="DD74" i="29"/>
  <c r="DD75" i="29"/>
  <c r="CY33" i="31" a="1"/>
  <c r="DF75" i="29"/>
  <c r="DH75" i="29"/>
  <c r="DB75" i="29"/>
  <c r="DB76" i="29"/>
  <c r="CY48" i="31" a="1"/>
  <c r="CZ70" i="29"/>
  <c r="DF76" i="29"/>
  <c r="CZ76" i="29"/>
  <c r="DA73" i="29"/>
  <c r="CY78" i="31" a="1"/>
  <c r="CY18" i="31" a="1"/>
  <c r="CY57" i="31" a="1"/>
  <c r="CY90" i="27" a="1"/>
  <c r="DC90" i="27" s="1"/>
  <c r="CZ74" i="29"/>
  <c r="DE73" i="29"/>
  <c r="CY73" i="29"/>
  <c r="CY22" i="31" a="1"/>
  <c r="CY18" i="27" a="1"/>
  <c r="CZ19" i="27" s="1"/>
  <c r="CY19" i="30"/>
  <c r="CZ18" i="30"/>
  <c r="DA20" i="30"/>
  <c r="CY18" i="30"/>
  <c r="CZ20" i="30"/>
  <c r="CY20" i="30"/>
  <c r="DA19" i="30"/>
  <c r="CZ19" i="30"/>
  <c r="DA18" i="30"/>
  <c r="DA25" i="30"/>
  <c r="DA23" i="30"/>
  <c r="CY25" i="30"/>
  <c r="DB22" i="30"/>
  <c r="DA24" i="30"/>
  <c r="CZ22" i="30"/>
  <c r="CZ24" i="30"/>
  <c r="CY22" i="30"/>
  <c r="CY24" i="30"/>
  <c r="DB23" i="30"/>
  <c r="DB25" i="30"/>
  <c r="CZ23" i="30"/>
  <c r="CZ25" i="30"/>
  <c r="CY23" i="30"/>
  <c r="DB24" i="30"/>
  <c r="DA22" i="30"/>
  <c r="DB73" i="29"/>
  <c r="DA74" i="29"/>
  <c r="DA67" i="29"/>
  <c r="CZ68" i="29"/>
  <c r="DH76" i="29"/>
  <c r="DB68" i="29"/>
  <c r="DE67" i="29"/>
  <c r="DA31" i="30"/>
  <c r="DC29" i="30"/>
  <c r="CZ28" i="30"/>
  <c r="DA30" i="30"/>
  <c r="DB28" i="30"/>
  <c r="DC31" i="30"/>
  <c r="CY30" i="30"/>
  <c r="CY28" i="30"/>
  <c r="DB31" i="30"/>
  <c r="DB29" i="30"/>
  <c r="DC27" i="30"/>
  <c r="CZ31" i="30"/>
  <c r="DA29" i="30"/>
  <c r="DB27" i="30"/>
  <c r="CY31" i="30"/>
  <c r="CZ29" i="30"/>
  <c r="DA27" i="30"/>
  <c r="DC30" i="30"/>
  <c r="CY29" i="30"/>
  <c r="CZ27" i="30"/>
  <c r="DB30" i="30"/>
  <c r="DC28" i="30"/>
  <c r="CY27" i="30"/>
  <c r="CZ30" i="30"/>
  <c r="DA28" i="30"/>
  <c r="DD68" i="29"/>
  <c r="DD76" i="29"/>
  <c r="DD69" i="29"/>
  <c r="CY68" i="29"/>
  <c r="DH68" i="29"/>
  <c r="DC67" i="29"/>
  <c r="CZ69" i="29"/>
  <c r="DG70" i="29"/>
  <c r="DG71" i="29"/>
  <c r="CY67" i="29"/>
  <c r="DB70" i="29"/>
  <c r="DG68" i="29"/>
  <c r="DF69" i="29"/>
  <c r="DE70" i="29"/>
  <c r="DH69" i="29"/>
  <c r="DE71" i="29"/>
  <c r="CY67" i="27" a="1"/>
  <c r="DC75" i="27" s="1"/>
  <c r="CY75" i="29"/>
  <c r="DA70" i="29"/>
  <c r="CZ71" i="29"/>
  <c r="CY72" i="29"/>
  <c r="DD70" i="29"/>
  <c r="DC71" i="29"/>
  <c r="DF70" i="29"/>
  <c r="DC72" i="29"/>
  <c r="DC73" i="30"/>
  <c r="CY33" i="28" a="1"/>
  <c r="DC37" i="28" s="1"/>
  <c r="DF74" i="29"/>
  <c r="CY74" i="29"/>
  <c r="DJ101" i="30"/>
  <c r="DB101" i="30"/>
  <c r="DF100" i="30"/>
  <c r="DJ99" i="30"/>
  <c r="DB99" i="30"/>
  <c r="DF98" i="30"/>
  <c r="DJ97" i="30"/>
  <c r="DB97" i="30"/>
  <c r="DF96" i="30"/>
  <c r="DJ95" i="30"/>
  <c r="DB95" i="30"/>
  <c r="DF94" i="30"/>
  <c r="DJ93" i="30"/>
  <c r="DB93" i="30"/>
  <c r="DF92" i="30"/>
  <c r="DJ91" i="30"/>
  <c r="DB91" i="30"/>
  <c r="DF90" i="30"/>
  <c r="DH101" i="30"/>
  <c r="CZ101" i="30"/>
  <c r="DD100" i="30"/>
  <c r="DH99" i="30"/>
  <c r="CZ99" i="30"/>
  <c r="DD98" i="30"/>
  <c r="DH97" i="30"/>
  <c r="CZ97" i="30"/>
  <c r="DD96" i="30"/>
  <c r="DH95" i="30"/>
  <c r="CZ95" i="30"/>
  <c r="DD94" i="30"/>
  <c r="DH93" i="30"/>
  <c r="CZ93" i="30"/>
  <c r="DD92" i="30"/>
  <c r="DH91" i="30"/>
  <c r="CZ91" i="30"/>
  <c r="DD90" i="30"/>
  <c r="DG101" i="30"/>
  <c r="CY101" i="30"/>
  <c r="DC100" i="30"/>
  <c r="DG99" i="30"/>
  <c r="CY99" i="30"/>
  <c r="DC98" i="30"/>
  <c r="DG97" i="30"/>
  <c r="CY97" i="30"/>
  <c r="DC96" i="30"/>
  <c r="DG95" i="30"/>
  <c r="CY95" i="30"/>
  <c r="DC94" i="30"/>
  <c r="DG93" i="30"/>
  <c r="CY93" i="30"/>
  <c r="DC92" i="30"/>
  <c r="DG91" i="30"/>
  <c r="CY91" i="30"/>
  <c r="DC90" i="30"/>
  <c r="DF101" i="30"/>
  <c r="DJ100" i="30"/>
  <c r="DB100" i="30"/>
  <c r="DF99" i="30"/>
  <c r="DJ98" i="30"/>
  <c r="DB98" i="30"/>
  <c r="DF97" i="30"/>
  <c r="DJ96" i="30"/>
  <c r="DB96" i="30"/>
  <c r="DF95" i="30"/>
  <c r="DJ94" i="30"/>
  <c r="DB94" i="30"/>
  <c r="DF93" i="30"/>
  <c r="DJ92" i="30"/>
  <c r="DB92" i="30"/>
  <c r="DF91" i="30"/>
  <c r="DJ90" i="30"/>
  <c r="DB90" i="30"/>
  <c r="DE101" i="30"/>
  <c r="DI100" i="30"/>
  <c r="DA100" i="30"/>
  <c r="DE99" i="30"/>
  <c r="DI98" i="30"/>
  <c r="DA98" i="30"/>
  <c r="DE97" i="30"/>
  <c r="DI96" i="30"/>
  <c r="DA96" i="30"/>
  <c r="DE95" i="30"/>
  <c r="DI94" i="30"/>
  <c r="DA94" i="30"/>
  <c r="DE93" i="30"/>
  <c r="DI92" i="30"/>
  <c r="DA92" i="30"/>
  <c r="DE91" i="30"/>
  <c r="DI90" i="30"/>
  <c r="DA90" i="30"/>
  <c r="DI101" i="30"/>
  <c r="CY100" i="30"/>
  <c r="CZ98" i="30"/>
  <c r="DE96" i="30"/>
  <c r="DG94" i="30"/>
  <c r="DH92" i="30"/>
  <c r="DA91" i="30"/>
  <c r="DC101" i="30"/>
  <c r="DD99" i="30"/>
  <c r="DI97" i="30"/>
  <c r="CY96" i="30"/>
  <c r="CZ94" i="30"/>
  <c r="DE92" i="30"/>
  <c r="DG90" i="30"/>
  <c r="DA101" i="30"/>
  <c r="DC99" i="30"/>
  <c r="DD97" i="30"/>
  <c r="DI95" i="30"/>
  <c r="CY94" i="30"/>
  <c r="CZ92" i="30"/>
  <c r="DE90" i="30"/>
  <c r="DH100" i="30"/>
  <c r="DA99" i="30"/>
  <c r="DC97" i="30"/>
  <c r="DD95" i="30"/>
  <c r="DI93" i="30"/>
  <c r="CY92" i="30"/>
  <c r="CZ90" i="30"/>
  <c r="DG100" i="30"/>
  <c r="DH98" i="30"/>
  <c r="DA97" i="30"/>
  <c r="DC95" i="30"/>
  <c r="DD93" i="30"/>
  <c r="DI91" i="30"/>
  <c r="CY90" i="30"/>
  <c r="DE100" i="30"/>
  <c r="DG98" i="30"/>
  <c r="DH96" i="30"/>
  <c r="DA95" i="30"/>
  <c r="DC93" i="30"/>
  <c r="DD91" i="30"/>
  <c r="CZ100" i="30"/>
  <c r="DE98" i="30"/>
  <c r="DG96" i="30"/>
  <c r="DH94" i="30"/>
  <c r="DA93" i="30"/>
  <c r="DC91" i="30"/>
  <c r="DD101" i="30"/>
  <c r="DI99" i="30"/>
  <c r="CY98" i="30"/>
  <c r="CZ96" i="30"/>
  <c r="DE94" i="30"/>
  <c r="DG92" i="30"/>
  <c r="DH90" i="30"/>
  <c r="DF71" i="29"/>
  <c r="DC69" i="29"/>
  <c r="DC73" i="29"/>
  <c r="CZ67" i="29"/>
  <c r="DD73" i="29"/>
  <c r="DE69" i="29"/>
  <c r="CY76" i="29"/>
  <c r="CZ72" i="29"/>
  <c r="DA68" i="29"/>
  <c r="DE74" i="29"/>
  <c r="DD71" i="29"/>
  <c r="DC68" i="29"/>
  <c r="DG74" i="29"/>
  <c r="DH74" i="29"/>
  <c r="DE72" i="29"/>
  <c r="DE76" i="29"/>
  <c r="DH67" i="29"/>
  <c r="DB74" i="29"/>
  <c r="DC70" i="29"/>
  <c r="DG76" i="29"/>
  <c r="DH72" i="29"/>
  <c r="CY69" i="29"/>
  <c r="DC75" i="29"/>
  <c r="DB72" i="29"/>
  <c r="DA69" i="29"/>
  <c r="DE75" i="29"/>
  <c r="DE68" i="29"/>
  <c r="DG75" i="29"/>
  <c r="DF67" i="29"/>
  <c r="DF68" i="29"/>
  <c r="CZ75" i="29"/>
  <c r="DA71" i="29"/>
  <c r="DB67" i="29"/>
  <c r="DF73" i="29"/>
  <c r="DG69" i="29"/>
  <c r="DA76" i="29"/>
  <c r="CZ73" i="29"/>
  <c r="CY70" i="29"/>
  <c r="DC30" i="29"/>
  <c r="CZ29" i="29"/>
  <c r="DB27" i="29"/>
  <c r="DB30" i="29"/>
  <c r="CY29" i="29"/>
  <c r="DA27" i="29"/>
  <c r="DC31" i="29"/>
  <c r="CZ30" i="29"/>
  <c r="DB28" i="29"/>
  <c r="CY27" i="29"/>
  <c r="DB31" i="29"/>
  <c r="CY30" i="29"/>
  <c r="DA28" i="29"/>
  <c r="CZ31" i="29"/>
  <c r="CY28" i="29"/>
  <c r="CY31" i="29"/>
  <c r="DC27" i="29"/>
  <c r="DA30" i="29"/>
  <c r="CZ27" i="29"/>
  <c r="DC29" i="29"/>
  <c r="DB29" i="29"/>
  <c r="DA29" i="29"/>
  <c r="DC28" i="29"/>
  <c r="DA31" i="29"/>
  <c r="CZ28" i="29"/>
  <c r="CY22" i="27" a="1"/>
  <c r="DB22" i="27" s="1"/>
  <c r="CY67" i="28" a="1"/>
  <c r="DE71" i="28" s="1"/>
  <c r="CY20" i="29"/>
  <c r="DA19" i="29"/>
  <c r="CZ19" i="29"/>
  <c r="CY19" i="29"/>
  <c r="DA20" i="29"/>
  <c r="CZ20" i="29"/>
  <c r="DA18" i="29"/>
  <c r="CZ18" i="29"/>
  <c r="CY18" i="29"/>
  <c r="DB24" i="29"/>
  <c r="DB22" i="29"/>
  <c r="DA24" i="29"/>
  <c r="DA22" i="29"/>
  <c r="CY24" i="29"/>
  <c r="CY22" i="29"/>
  <c r="DB25" i="29"/>
  <c r="DB23" i="29"/>
  <c r="CZ23" i="29"/>
  <c r="CY23" i="29"/>
  <c r="CZ22" i="29"/>
  <c r="DA25" i="29"/>
  <c r="CZ25" i="29"/>
  <c r="CY25" i="29"/>
  <c r="CZ24" i="29"/>
  <c r="DA23" i="29"/>
  <c r="DJ101" i="29"/>
  <c r="DB101" i="29"/>
  <c r="DF100" i="29"/>
  <c r="DJ99" i="29"/>
  <c r="DB99" i="29"/>
  <c r="DF98" i="29"/>
  <c r="DJ97" i="29"/>
  <c r="DB97" i="29"/>
  <c r="DF96" i="29"/>
  <c r="DJ95" i="29"/>
  <c r="DB95" i="29"/>
  <c r="DF94" i="29"/>
  <c r="DJ93" i="29"/>
  <c r="DB93" i="29"/>
  <c r="DF92" i="29"/>
  <c r="DJ91" i="29"/>
  <c r="DB91" i="29"/>
  <c r="DF90" i="29"/>
  <c r="DI101" i="29"/>
  <c r="DA101" i="29"/>
  <c r="DE100" i="29"/>
  <c r="DI99" i="29"/>
  <c r="DA99" i="29"/>
  <c r="DE98" i="29"/>
  <c r="DI97" i="29"/>
  <c r="DA97" i="29"/>
  <c r="DE96" i="29"/>
  <c r="DI95" i="29"/>
  <c r="DA95" i="29"/>
  <c r="DE94" i="29"/>
  <c r="DI93" i="29"/>
  <c r="DA93" i="29"/>
  <c r="DE92" i="29"/>
  <c r="DI91" i="29"/>
  <c r="DA91" i="29"/>
  <c r="DE90" i="29"/>
  <c r="DH101" i="29"/>
  <c r="CZ101" i="29"/>
  <c r="DD100" i="29"/>
  <c r="DH99" i="29"/>
  <c r="CZ99" i="29"/>
  <c r="DD98" i="29"/>
  <c r="DH97" i="29"/>
  <c r="CZ97" i="29"/>
  <c r="DD96" i="29"/>
  <c r="DH95" i="29"/>
  <c r="CZ95" i="29"/>
  <c r="DD94" i="29"/>
  <c r="DH93" i="29"/>
  <c r="CZ93" i="29"/>
  <c r="DD92" i="29"/>
  <c r="DH91" i="29"/>
  <c r="CZ91" i="29"/>
  <c r="DD90" i="29"/>
  <c r="DG101" i="29"/>
  <c r="CY101" i="29"/>
  <c r="DC100" i="29"/>
  <c r="DG99" i="29"/>
  <c r="CY99" i="29"/>
  <c r="DC98" i="29"/>
  <c r="DG97" i="29"/>
  <c r="CY97" i="29"/>
  <c r="DC96" i="29"/>
  <c r="DG95" i="29"/>
  <c r="CY95" i="29"/>
  <c r="DC94" i="29"/>
  <c r="DG93" i="29"/>
  <c r="CY93" i="29"/>
  <c r="DC92" i="29"/>
  <c r="DG91" i="29"/>
  <c r="CY91" i="29"/>
  <c r="DC90" i="29"/>
  <c r="DF101" i="29"/>
  <c r="DJ100" i="29"/>
  <c r="DB100" i="29"/>
  <c r="DF99" i="29"/>
  <c r="DJ98" i="29"/>
  <c r="DB98" i="29"/>
  <c r="DF97" i="29"/>
  <c r="DJ96" i="29"/>
  <c r="DB96" i="29"/>
  <c r="DF95" i="29"/>
  <c r="DJ94" i="29"/>
  <c r="DB94" i="29"/>
  <c r="DF93" i="29"/>
  <c r="DJ92" i="29"/>
  <c r="DB92" i="29"/>
  <c r="DF91" i="29"/>
  <c r="DJ90" i="29"/>
  <c r="DB90" i="29"/>
  <c r="DE101" i="29"/>
  <c r="DI100" i="29"/>
  <c r="DA100" i="29"/>
  <c r="DE99" i="29"/>
  <c r="DI98" i="29"/>
  <c r="DA98" i="29"/>
  <c r="DE97" i="29"/>
  <c r="DI96" i="29"/>
  <c r="DA96" i="29"/>
  <c r="DE95" i="29"/>
  <c r="DI94" i="29"/>
  <c r="DA94" i="29"/>
  <c r="DE93" i="29"/>
  <c r="DI92" i="29"/>
  <c r="DA92" i="29"/>
  <c r="DE91" i="29"/>
  <c r="DI90" i="29"/>
  <c r="DA90" i="29"/>
  <c r="DD101" i="29"/>
  <c r="DH98" i="29"/>
  <c r="CZ96" i="29"/>
  <c r="DD93" i="29"/>
  <c r="DH90" i="29"/>
  <c r="DC101" i="29"/>
  <c r="DG98" i="29"/>
  <c r="CY96" i="29"/>
  <c r="DC93" i="29"/>
  <c r="DG90" i="29"/>
  <c r="DH100" i="29"/>
  <c r="CZ98" i="29"/>
  <c r="DD95" i="29"/>
  <c r="DH92" i="29"/>
  <c r="CZ90" i="29"/>
  <c r="DG100" i="29"/>
  <c r="CY98" i="29"/>
  <c r="DC95" i="29"/>
  <c r="DG92" i="29"/>
  <c r="CY90" i="29"/>
  <c r="CZ100" i="29"/>
  <c r="DD97" i="29"/>
  <c r="DH94" i="29"/>
  <c r="CZ92" i="29"/>
  <c r="CY100" i="29"/>
  <c r="DC97" i="29"/>
  <c r="DG94" i="29"/>
  <c r="CY92" i="29"/>
  <c r="DD99" i="29"/>
  <c r="DH96" i="29"/>
  <c r="CZ94" i="29"/>
  <c r="DD91" i="29"/>
  <c r="DC99" i="29"/>
  <c r="DG96" i="29"/>
  <c r="CY94" i="29"/>
  <c r="DC91" i="29"/>
  <c r="DC37" i="29"/>
  <c r="DA36" i="29"/>
  <c r="CY35" i="29"/>
  <c r="DC33" i="29"/>
  <c r="DD38" i="29"/>
  <c r="DB37" i="29"/>
  <c r="CZ36" i="29"/>
  <c r="DD34" i="29"/>
  <c r="DB33" i="29"/>
  <c r="DB38" i="29"/>
  <c r="CZ37" i="29"/>
  <c r="DD35" i="29"/>
  <c r="DB34" i="29"/>
  <c r="CZ33" i="29"/>
  <c r="DA38" i="29"/>
  <c r="CY37" i="29"/>
  <c r="DC35" i="29"/>
  <c r="DA34" i="29"/>
  <c r="CY33" i="29"/>
  <c r="CZ38" i="29"/>
  <c r="DD36" i="29"/>
  <c r="DB35" i="29"/>
  <c r="CZ34" i="29"/>
  <c r="CY38" i="29"/>
  <c r="DC34" i="29"/>
  <c r="DD37" i="29"/>
  <c r="CY34" i="29"/>
  <c r="DA37" i="29"/>
  <c r="DD33" i="29"/>
  <c r="DC36" i="29"/>
  <c r="DA33" i="29"/>
  <c r="DB36" i="29"/>
  <c r="CY36" i="29"/>
  <c r="DA35" i="29"/>
  <c r="DC38" i="29"/>
  <c r="CZ35" i="29"/>
  <c r="CY78" i="28" a="1"/>
  <c r="DB46" i="29"/>
  <c r="DA45" i="29"/>
  <c r="CZ44" i="29"/>
  <c r="CY43" i="29"/>
  <c r="DE41" i="29"/>
  <c r="DD40" i="29"/>
  <c r="DA46" i="29"/>
  <c r="CZ45" i="29"/>
  <c r="CY44" i="29"/>
  <c r="DE42" i="29"/>
  <c r="DD41" i="29"/>
  <c r="DC40" i="29"/>
  <c r="CY46" i="29"/>
  <c r="DE44" i="29"/>
  <c r="DD43" i="29"/>
  <c r="DC42" i="29"/>
  <c r="DB41" i="29"/>
  <c r="DA40" i="29"/>
  <c r="DE45" i="29"/>
  <c r="DD44" i="29"/>
  <c r="DC43" i="29"/>
  <c r="DB42" i="29"/>
  <c r="DA41" i="29"/>
  <c r="CZ40" i="29"/>
  <c r="DE46" i="29"/>
  <c r="DD45" i="29"/>
  <c r="DC44" i="29"/>
  <c r="DB43" i="29"/>
  <c r="DA42" i="29"/>
  <c r="CZ41" i="29"/>
  <c r="CY40" i="29"/>
  <c r="DB44" i="29"/>
  <c r="DC41" i="29"/>
  <c r="DA44" i="29"/>
  <c r="CY41" i="29"/>
  <c r="DD46" i="29"/>
  <c r="DE43" i="29"/>
  <c r="DE40" i="29"/>
  <c r="DC46" i="29"/>
  <c r="DA43" i="29"/>
  <c r="DB40" i="29"/>
  <c r="CZ46" i="29"/>
  <c r="CZ43" i="29"/>
  <c r="DC45" i="29"/>
  <c r="DD42" i="29"/>
  <c r="DB45" i="29"/>
  <c r="CZ42" i="29"/>
  <c r="CY45" i="29"/>
  <c r="CY42" i="29"/>
  <c r="CY57" i="28" a="1"/>
  <c r="CY65" i="28" s="1"/>
  <c r="DG65" i="29"/>
  <c r="CY65" i="29"/>
  <c r="CZ64" i="29"/>
  <c r="DA63" i="29"/>
  <c r="DB62" i="29"/>
  <c r="DC61" i="29"/>
  <c r="DD60" i="29"/>
  <c r="DE59" i="29"/>
  <c r="DF58" i="29"/>
  <c r="DG57" i="29"/>
  <c r="CY57" i="29"/>
  <c r="DF65" i="29"/>
  <c r="DG64" i="29"/>
  <c r="CY64" i="29"/>
  <c r="CZ63" i="29"/>
  <c r="DA62" i="29"/>
  <c r="DB61" i="29"/>
  <c r="DC60" i="29"/>
  <c r="DD59" i="29"/>
  <c r="DE58" i="29"/>
  <c r="DF57" i="29"/>
  <c r="DE65" i="29"/>
  <c r="DF64" i="29"/>
  <c r="DG63" i="29"/>
  <c r="CY63" i="29"/>
  <c r="CZ62" i="29"/>
  <c r="DA61" i="29"/>
  <c r="DB60" i="29"/>
  <c r="DC59" i="29"/>
  <c r="DD58" i="29"/>
  <c r="DE57" i="29"/>
  <c r="DD65" i="29"/>
  <c r="DE64" i="29"/>
  <c r="DF63" i="29"/>
  <c r="DG62" i="29"/>
  <c r="CY62" i="29"/>
  <c r="CZ61" i="29"/>
  <c r="DA60" i="29"/>
  <c r="DB59" i="29"/>
  <c r="DC58" i="29"/>
  <c r="DD57" i="29"/>
  <c r="DC65" i="29"/>
  <c r="DD64" i="29"/>
  <c r="DE63" i="29"/>
  <c r="DF62" i="29"/>
  <c r="DG61" i="29"/>
  <c r="CY61" i="29"/>
  <c r="CZ60" i="29"/>
  <c r="DA59" i="29"/>
  <c r="DB58" i="29"/>
  <c r="DC57" i="29"/>
  <c r="DB65" i="29"/>
  <c r="DC64" i="29"/>
  <c r="DD63" i="29"/>
  <c r="DE62" i="29"/>
  <c r="DF61" i="29"/>
  <c r="DG60" i="29"/>
  <c r="CY60" i="29"/>
  <c r="CZ59" i="29"/>
  <c r="DA58" i="29"/>
  <c r="DB57" i="29"/>
  <c r="DC63" i="29"/>
  <c r="DG59" i="29"/>
  <c r="DB63" i="29"/>
  <c r="DF59" i="29"/>
  <c r="DD62" i="29"/>
  <c r="CY59" i="29"/>
  <c r="DC62" i="29"/>
  <c r="DG58" i="29"/>
  <c r="DA65" i="29"/>
  <c r="DE61" i="29"/>
  <c r="CZ58" i="29"/>
  <c r="CZ65" i="29"/>
  <c r="DD61" i="29"/>
  <c r="CY58" i="29"/>
  <c r="DB64" i="29"/>
  <c r="DF60" i="29"/>
  <c r="DA57" i="29"/>
  <c r="DA64" i="29"/>
  <c r="DE60" i="29"/>
  <c r="CZ57" i="29"/>
  <c r="CY90" i="28" a="1"/>
  <c r="DJ101" i="28" s="1"/>
  <c r="DB88" i="29"/>
  <c r="DE87" i="29"/>
  <c r="DH86" i="29"/>
  <c r="CZ86" i="29"/>
  <c r="DC85" i="29"/>
  <c r="DF84" i="29"/>
  <c r="DI83" i="29"/>
  <c r="DA83" i="29"/>
  <c r="DD82" i="29"/>
  <c r="DG81" i="29"/>
  <c r="CY81" i="29"/>
  <c r="DB80" i="29"/>
  <c r="DE79" i="29"/>
  <c r="DH78" i="29"/>
  <c r="CZ78" i="29"/>
  <c r="DI88" i="29"/>
  <c r="DA88" i="29"/>
  <c r="DD87" i="29"/>
  <c r="DG86" i="29"/>
  <c r="CY86" i="29"/>
  <c r="DB85" i="29"/>
  <c r="DE84" i="29"/>
  <c r="DH83" i="29"/>
  <c r="CZ83" i="29"/>
  <c r="DC82" i="29"/>
  <c r="DF81" i="29"/>
  <c r="DI80" i="29"/>
  <c r="DA80" i="29"/>
  <c r="DD79" i="29"/>
  <c r="DG78" i="29"/>
  <c r="CY78" i="29"/>
  <c r="DH88" i="29"/>
  <c r="CZ88" i="29"/>
  <c r="DC87" i="29"/>
  <c r="DF86" i="29"/>
  <c r="DI85" i="29"/>
  <c r="DA85" i="29"/>
  <c r="DD84" i="29"/>
  <c r="DG83" i="29"/>
  <c r="CY83" i="29"/>
  <c r="DB82" i="29"/>
  <c r="DE81" i="29"/>
  <c r="DH80" i="29"/>
  <c r="CZ80" i="29"/>
  <c r="DC79" i="29"/>
  <c r="DF78" i="29"/>
  <c r="DG88" i="29"/>
  <c r="CY88" i="29"/>
  <c r="DB87" i="29"/>
  <c r="DE86" i="29"/>
  <c r="DH85" i="29"/>
  <c r="CZ85" i="29"/>
  <c r="DC84" i="29"/>
  <c r="DF83" i="29"/>
  <c r="DI82" i="29"/>
  <c r="DA82" i="29"/>
  <c r="DD81" i="29"/>
  <c r="DG80" i="29"/>
  <c r="CY80" i="29"/>
  <c r="DB79" i="29"/>
  <c r="DE78" i="29"/>
  <c r="DF88" i="29"/>
  <c r="DI87" i="29"/>
  <c r="DA87" i="29"/>
  <c r="DD86" i="29"/>
  <c r="DG85" i="29"/>
  <c r="CY85" i="29"/>
  <c r="DB84" i="29"/>
  <c r="DE83" i="29"/>
  <c r="DH82" i="29"/>
  <c r="CZ82" i="29"/>
  <c r="DC81" i="29"/>
  <c r="DF80" i="29"/>
  <c r="DI79" i="29"/>
  <c r="DA79" i="29"/>
  <c r="DD78" i="29"/>
  <c r="DE88" i="29"/>
  <c r="DH87" i="29"/>
  <c r="CZ87" i="29"/>
  <c r="DC86" i="29"/>
  <c r="DF85" i="29"/>
  <c r="DI84" i="29"/>
  <c r="DA84" i="29"/>
  <c r="DD83" i="29"/>
  <c r="DG82" i="29"/>
  <c r="CY82" i="29"/>
  <c r="DB81" i="29"/>
  <c r="DE80" i="29"/>
  <c r="DH79" i="29"/>
  <c r="CZ79" i="29"/>
  <c r="DC78" i="29"/>
  <c r="CY87" i="29"/>
  <c r="CZ84" i="29"/>
  <c r="DA81" i="29"/>
  <c r="DB78" i="29"/>
  <c r="DI86" i="29"/>
  <c r="CY84" i="29"/>
  <c r="CZ81" i="29"/>
  <c r="DA78" i="29"/>
  <c r="DB86" i="29"/>
  <c r="DC83" i="29"/>
  <c r="DD80" i="29"/>
  <c r="DA86" i="29"/>
  <c r="DB83" i="29"/>
  <c r="DC80" i="29"/>
  <c r="DD88" i="29"/>
  <c r="DE85" i="29"/>
  <c r="DF82" i="29"/>
  <c r="DG79" i="29"/>
  <c r="DC88" i="29"/>
  <c r="DD85" i="29"/>
  <c r="DE82" i="29"/>
  <c r="DF79" i="29"/>
  <c r="DG87" i="29"/>
  <c r="DH84" i="29"/>
  <c r="DI81" i="29"/>
  <c r="CY79" i="29"/>
  <c r="DF87" i="29"/>
  <c r="DG84" i="29"/>
  <c r="DH81" i="29"/>
  <c r="DI78" i="29"/>
  <c r="CY57" i="27" a="1"/>
  <c r="CZ64" i="27" s="1"/>
  <c r="CZ55" i="29"/>
  <c r="CZ54" i="29"/>
  <c r="CZ53" i="29"/>
  <c r="CZ52" i="29"/>
  <c r="CZ51" i="29"/>
  <c r="CZ50" i="29"/>
  <c r="CZ49" i="29"/>
  <c r="CZ48" i="29"/>
  <c r="CY55" i="29"/>
  <c r="CY54" i="29"/>
  <c r="CY53" i="29"/>
  <c r="CY52" i="29"/>
  <c r="CY51" i="29"/>
  <c r="CY50" i="29"/>
  <c r="CY49" i="29"/>
  <c r="CY48" i="29"/>
  <c r="DF55" i="29"/>
  <c r="DF54" i="29"/>
  <c r="DF53" i="29"/>
  <c r="DF52" i="29"/>
  <c r="DF51" i="29"/>
  <c r="DF50" i="29"/>
  <c r="DF49" i="29"/>
  <c r="DF48" i="29"/>
  <c r="DE55" i="29"/>
  <c r="DE54" i="29"/>
  <c r="DE53" i="29"/>
  <c r="DE52" i="29"/>
  <c r="DE51" i="29"/>
  <c r="DE50" i="29"/>
  <c r="DE49" i="29"/>
  <c r="DE48" i="29"/>
  <c r="DD55" i="29"/>
  <c r="DD54" i="29"/>
  <c r="DD53" i="29"/>
  <c r="DD52" i="29"/>
  <c r="DD51" i="29"/>
  <c r="DD50" i="29"/>
  <c r="DD49" i="29"/>
  <c r="DD48" i="29"/>
  <c r="DC55" i="29"/>
  <c r="DC54" i="29"/>
  <c r="DC53" i="29"/>
  <c r="DC52" i="29"/>
  <c r="DC51" i="29"/>
  <c r="DC50" i="29"/>
  <c r="DC49" i="29"/>
  <c r="DC48" i="29"/>
  <c r="DB55" i="29"/>
  <c r="DB51" i="29"/>
  <c r="DA55" i="29"/>
  <c r="DA51" i="29"/>
  <c r="DB54" i="29"/>
  <c r="DB50" i="29"/>
  <c r="DA54" i="29"/>
  <c r="DA50" i="29"/>
  <c r="DB53" i="29"/>
  <c r="DB49" i="29"/>
  <c r="DA53" i="29"/>
  <c r="DA49" i="29"/>
  <c r="DB52" i="29"/>
  <c r="DB48" i="29"/>
  <c r="DA52" i="29"/>
  <c r="DA48" i="29"/>
  <c r="DA18" i="28"/>
  <c r="CZ20" i="28"/>
  <c r="DB24" i="28"/>
  <c r="DB22" i="28"/>
  <c r="DA24" i="28"/>
  <c r="DA22" i="28"/>
  <c r="CZ24" i="28"/>
  <c r="CZ22" i="28"/>
  <c r="CY24" i="28"/>
  <c r="CY22" i="28"/>
  <c r="DB25" i="28"/>
  <c r="CY25" i="28"/>
  <c r="DB23" i="28"/>
  <c r="DA23" i="28"/>
  <c r="CY23" i="28"/>
  <c r="CZ23" i="28"/>
  <c r="DA25" i="28"/>
  <c r="CZ25" i="28"/>
  <c r="DE45" i="28"/>
  <c r="DD44" i="28"/>
  <c r="DC30" i="28"/>
  <c r="CZ29" i="28"/>
  <c r="DB27" i="28"/>
  <c r="DB30" i="28"/>
  <c r="CY29" i="28"/>
  <c r="DA27" i="28"/>
  <c r="DA30" i="28"/>
  <c r="DC28" i="28"/>
  <c r="CZ27" i="28"/>
  <c r="DC31" i="28"/>
  <c r="CZ30" i="28"/>
  <c r="DB28" i="28"/>
  <c r="CY27" i="28"/>
  <c r="DB31" i="28"/>
  <c r="CY30" i="28"/>
  <c r="DA28" i="28"/>
  <c r="CZ31" i="28"/>
  <c r="CY31" i="28"/>
  <c r="DC29" i="28"/>
  <c r="DA29" i="28"/>
  <c r="CZ28" i="28"/>
  <c r="DB29" i="28"/>
  <c r="CY28" i="28"/>
  <c r="DC27" i="28"/>
  <c r="DA31" i="28"/>
  <c r="CY27" i="27" a="1"/>
  <c r="DC28" i="27" s="1"/>
  <c r="CY40" i="27" a="1"/>
  <c r="DB46" i="27" s="1"/>
  <c r="CY33" i="27" a="1"/>
  <c r="CZ36" i="27" s="1"/>
  <c r="CY90" i="26" a="1"/>
  <c r="CY57" i="26" a="1"/>
  <c r="CY78" i="26" a="1"/>
  <c r="CY48" i="26" a="1"/>
  <c r="CY33" i="26" a="1"/>
  <c r="CY40" i="26" a="1"/>
  <c r="CY27" i="26" a="1"/>
  <c r="CY67" i="26" a="1"/>
  <c r="CY18" i="26" a="1"/>
  <c r="CY22" i="26" a="1"/>
  <c r="CB2" i="25"/>
  <c r="BL2" i="25"/>
  <c r="DC2" i="25"/>
  <c r="V2" i="25"/>
  <c r="AS2" i="25"/>
  <c r="BG2" i="25" s="1"/>
  <c r="DD3" i="25"/>
  <c r="DH9" i="25" s="1"/>
  <c r="BC11" i="25"/>
  <c r="BC4" i="25"/>
  <c r="AI2" i="25"/>
  <c r="AW2" i="25" s="1"/>
  <c r="CL4" i="25"/>
  <c r="AV4" i="25"/>
  <c r="BD4" i="25"/>
  <c r="Q6" i="25"/>
  <c r="CN6" i="25"/>
  <c r="CK6" i="25"/>
  <c r="BF7" i="25"/>
  <c r="AZ8" i="25"/>
  <c r="AY10" i="25"/>
  <c r="AX11" i="25"/>
  <c r="AT11" i="25"/>
  <c r="BA12" i="25"/>
  <c r="AU14" i="25"/>
  <c r="BB15" i="25"/>
  <c r="CU4" i="25"/>
  <c r="AX3" i="25"/>
  <c r="BB3" i="25"/>
  <c r="CL3" i="25"/>
  <c r="CU3" i="25"/>
  <c r="AW4" i="25"/>
  <c r="AR4" i="25"/>
  <c r="BA8" i="25"/>
  <c r="AZ10" i="25"/>
  <c r="AY11" i="25"/>
  <c r="AU12" i="25"/>
  <c r="BC12" i="25"/>
  <c r="BC16" i="25"/>
  <c r="CM3" i="25"/>
  <c r="P4" i="25"/>
  <c r="AT4" i="25"/>
  <c r="CP4" i="25"/>
  <c r="CP6" i="25"/>
  <c r="BC10" i="25"/>
  <c r="BA10" i="25"/>
  <c r="AZ11" i="25"/>
  <c r="AV12" i="25"/>
  <c r="BD12" i="25"/>
  <c r="AZ14" i="25"/>
  <c r="AR2" i="25"/>
  <c r="BF2" i="25" s="1"/>
  <c r="Q4" i="25"/>
  <c r="CQ4" i="25"/>
  <c r="AV5" i="25"/>
  <c r="BD5" i="25"/>
  <c r="CT5" i="25"/>
  <c r="CU6" i="25"/>
  <c r="AR7" i="25"/>
  <c r="AU8" i="25"/>
  <c r="BC8" i="25"/>
  <c r="AW9" i="25"/>
  <c r="AV10" i="25"/>
  <c r="BD10" i="25"/>
  <c r="BB11" i="25"/>
  <c r="AW12" i="25"/>
  <c r="AR12" i="25"/>
  <c r="AW16" i="25"/>
  <c r="AR16" i="25"/>
  <c r="BX2" i="25"/>
  <c r="AG2" i="25"/>
  <c r="CL2" i="25" s="1"/>
  <c r="BH2" i="25"/>
  <c r="BF3" i="25"/>
  <c r="CL5" i="25"/>
  <c r="CS5" i="25"/>
  <c r="BB9" i="25"/>
  <c r="BC9" i="25"/>
  <c r="BD9" i="25"/>
  <c r="AW15" i="25"/>
  <c r="AV15" i="25"/>
  <c r="AU15" i="25"/>
  <c r="AT15" i="25"/>
  <c r="BD15" i="25"/>
  <c r="AH2" i="25"/>
  <c r="AT2" i="25"/>
  <c r="CJ2" i="25"/>
  <c r="DF3" i="25"/>
  <c r="AU4" i="25"/>
  <c r="CN5" i="25"/>
  <c r="CK5" i="25"/>
  <c r="CO6" i="25"/>
  <c r="BG7" i="25"/>
  <c r="AS7" i="25"/>
  <c r="R2" i="25"/>
  <c r="CK2" i="25"/>
  <c r="CT4" i="25"/>
  <c r="CS4" i="25"/>
  <c r="DG3" i="25" s="1"/>
  <c r="CM5" i="25"/>
  <c r="P6" i="25"/>
  <c r="BB7" i="25"/>
  <c r="AZ7" i="25"/>
  <c r="AT9" i="25"/>
  <c r="CY2" i="25"/>
  <c r="CO5" i="25"/>
  <c r="CT6" i="25"/>
  <c r="AR11" i="25"/>
  <c r="P11" i="25"/>
  <c r="Q9" i="25"/>
  <c r="AS9" i="25"/>
  <c r="AY2" i="25"/>
  <c r="W2" i="25"/>
  <c r="CC2" i="25"/>
  <c r="CO2" i="25"/>
  <c r="CN3" i="25"/>
  <c r="CM4" i="25"/>
  <c r="AR5" i="25"/>
  <c r="CL6" i="25"/>
  <c r="BD7" i="25"/>
  <c r="BC7" i="25"/>
  <c r="AY9" i="25"/>
  <c r="AV9" i="25"/>
  <c r="BA15" i="25"/>
  <c r="AX2" i="25"/>
  <c r="CP2" i="25"/>
  <c r="AW3" i="25"/>
  <c r="P5" i="25"/>
  <c r="AZ9" i="25"/>
  <c r="AS13" i="25"/>
  <c r="BG13" i="25"/>
  <c r="Q13" i="25"/>
  <c r="AX15" i="25"/>
  <c r="CN4" i="25"/>
  <c r="AX7" i="25"/>
  <c r="AY15" i="25"/>
  <c r="AV11" i="25"/>
  <c r="BD11" i="25"/>
  <c r="P14" i="25"/>
  <c r="BF14" i="25"/>
  <c r="AR15" i="25"/>
  <c r="P15" i="25"/>
  <c r="AZ15" i="25"/>
  <c r="BA3" i="25"/>
  <c r="BG3" i="25"/>
  <c r="BA4" i="25"/>
  <c r="BG4" i="25"/>
  <c r="BB8" i="25"/>
  <c r="Q14" i="25"/>
  <c r="BG14" i="25"/>
  <c r="Q15" i="25"/>
  <c r="BG15" i="25"/>
  <c r="BF22" i="25"/>
  <c r="BG22" i="25"/>
  <c r="CS6" i="24"/>
  <c r="BB10" i="24"/>
  <c r="BF11" i="24"/>
  <c r="BA12" i="24"/>
  <c r="BD12" i="24"/>
  <c r="BF15" i="24"/>
  <c r="Q16" i="24"/>
  <c r="AY16" i="24"/>
  <c r="CL3" i="24"/>
  <c r="CT3" i="24"/>
  <c r="DH3" i="24" s="1"/>
  <c r="AU5" i="24"/>
  <c r="BC5" i="24"/>
  <c r="CL6" i="24"/>
  <c r="CT6" i="24"/>
  <c r="BB7" i="24"/>
  <c r="BG12" i="24"/>
  <c r="BC14" i="24"/>
  <c r="BG14" i="24"/>
  <c r="AZ16" i="24"/>
  <c r="BD17" i="24"/>
  <c r="AV5" i="24"/>
  <c r="BD5" i="24"/>
  <c r="BB8" i="24"/>
  <c r="BG10" i="24"/>
  <c r="BA11" i="24"/>
  <c r="CN3" i="24"/>
  <c r="BD8" i="24"/>
  <c r="BG8" i="24"/>
  <c r="AX10" i="24"/>
  <c r="AS12" i="24"/>
  <c r="BB13" i="24"/>
  <c r="BF7" i="24"/>
  <c r="AR2" i="24"/>
  <c r="BF2" i="24" s="1"/>
  <c r="AU3" i="24"/>
  <c r="BC3" i="24"/>
  <c r="CO3" i="24"/>
  <c r="AW4" i="24"/>
  <c r="BB4" i="24"/>
  <c r="BD4" i="24"/>
  <c r="AW8" i="24"/>
  <c r="AR8" i="24"/>
  <c r="AU10" i="24"/>
  <c r="BC10" i="24"/>
  <c r="AX12" i="24"/>
  <c r="AT12" i="24"/>
  <c r="AX14" i="24"/>
  <c r="AS2" i="24"/>
  <c r="BG2" i="24" s="1"/>
  <c r="AV3" i="24"/>
  <c r="BD3" i="24"/>
  <c r="CP3" i="24"/>
  <c r="CP5" i="24"/>
  <c r="CS5" i="24"/>
  <c r="P8" i="24"/>
  <c r="AV10" i="24"/>
  <c r="AY12" i="24"/>
  <c r="Q14" i="24"/>
  <c r="AV16" i="24"/>
  <c r="BD16" i="24"/>
  <c r="BG16" i="24"/>
  <c r="AZ17" i="24"/>
  <c r="CJ2" i="24"/>
  <c r="AW3" i="24"/>
  <c r="AR3" i="24"/>
  <c r="CQ3" i="24"/>
  <c r="CL5" i="24"/>
  <c r="CT5" i="24"/>
  <c r="AX6" i="24"/>
  <c r="Q7" i="24"/>
  <c r="AY7" i="24"/>
  <c r="Q8" i="24"/>
  <c r="AS10" i="24"/>
  <c r="AZ12" i="24"/>
  <c r="AS13" i="24"/>
  <c r="AW16" i="24"/>
  <c r="BF17" i="24"/>
  <c r="AO2" i="24"/>
  <c r="AG2" i="24"/>
  <c r="R2" i="24"/>
  <c r="AP2" i="24"/>
  <c r="AN2" i="24"/>
  <c r="AH2" i="24"/>
  <c r="BX2" i="24"/>
  <c r="AM2" i="24"/>
  <c r="BH2" i="24"/>
  <c r="CY2" i="24"/>
  <c r="AL2" i="24"/>
  <c r="AT2" i="24"/>
  <c r="AK2" i="24"/>
  <c r="AJ2" i="24"/>
  <c r="CK2" i="24"/>
  <c r="AI2" i="24"/>
  <c r="AT5" i="24"/>
  <c r="AY5" i="24"/>
  <c r="BB5" i="24"/>
  <c r="AX5" i="24"/>
  <c r="CR5" i="24"/>
  <c r="DF3" i="24" s="1"/>
  <c r="BG6" i="24"/>
  <c r="CP6" i="24"/>
  <c r="BG7" i="24"/>
  <c r="BB11" i="24"/>
  <c r="BC11" i="24"/>
  <c r="AU13" i="24"/>
  <c r="AT15" i="24"/>
  <c r="AX15" i="24"/>
  <c r="AW15" i="24"/>
  <c r="BB15" i="24"/>
  <c r="AY13" i="24"/>
  <c r="AW13" i="24"/>
  <c r="BF4" i="24"/>
  <c r="AZ5" i="24"/>
  <c r="CQ6" i="24"/>
  <c r="AU11" i="24"/>
  <c r="AV13" i="24"/>
  <c r="BD13" i="24"/>
  <c r="AU15" i="24"/>
  <c r="BC15" i="24"/>
  <c r="BC13" i="24"/>
  <c r="BV2" i="24"/>
  <c r="BG4" i="24"/>
  <c r="CN5" i="24"/>
  <c r="AX7" i="24"/>
  <c r="AV15" i="24"/>
  <c r="BD15" i="24"/>
  <c r="BW2" i="24"/>
  <c r="CO5" i="24"/>
  <c r="CK5" i="24"/>
  <c r="CM6" i="24"/>
  <c r="CU6" i="24"/>
  <c r="DI3" i="24" s="1"/>
  <c r="AT9" i="24"/>
  <c r="BA9" i="24"/>
  <c r="AY9" i="24"/>
  <c r="BB9" i="24"/>
  <c r="BC9" i="24"/>
  <c r="AT13" i="24"/>
  <c r="CQ5" i="24"/>
  <c r="CO4" i="24"/>
  <c r="Q5" i="24"/>
  <c r="AS5" i="24"/>
  <c r="CN6" i="24"/>
  <c r="AT11" i="24"/>
  <c r="AY15" i="24"/>
  <c r="P4" i="24"/>
  <c r="CS4" i="24"/>
  <c r="AR6" i="24"/>
  <c r="AR7" i="24"/>
  <c r="BC7" i="24"/>
  <c r="BF9" i="24"/>
  <c r="AY11" i="24"/>
  <c r="AV11" i="24"/>
  <c r="BA13" i="24"/>
  <c r="AZ15" i="24"/>
  <c r="Q11" i="24"/>
  <c r="AS11" i="24"/>
  <c r="AS4" i="24"/>
  <c r="AT7" i="24"/>
  <c r="AW9" i="24"/>
  <c r="AZ11" i="24"/>
  <c r="AW11" i="24"/>
  <c r="AR12" i="24"/>
  <c r="P12" i="24"/>
  <c r="BF12" i="24"/>
  <c r="BA15" i="24"/>
  <c r="BF16" i="24"/>
  <c r="AR16" i="24"/>
  <c r="P16" i="24"/>
  <c r="AT10" i="24"/>
  <c r="AV12" i="24"/>
  <c r="BA17" i="24"/>
  <c r="AX17" i="24"/>
  <c r="AW12" i="24"/>
  <c r="AZ13" i="24"/>
  <c r="BF13" i="24"/>
  <c r="AS15" i="24"/>
  <c r="BB17" i="24"/>
  <c r="AY17" i="24"/>
  <c r="AZ10" i="24"/>
  <c r="BF10" i="24"/>
  <c r="BB14" i="24"/>
  <c r="AY14" i="24"/>
  <c r="Q15" i="24"/>
  <c r="P22" i="24"/>
  <c r="AR22" i="24"/>
  <c r="BF22" i="24"/>
  <c r="AS22" i="24"/>
  <c r="AP2" i="23"/>
  <c r="AO2" i="23"/>
  <c r="AN2" i="23"/>
  <c r="CP2" i="23"/>
  <c r="W2" i="23"/>
  <c r="CC2" i="23"/>
  <c r="AY2" i="23"/>
  <c r="BM2" i="23"/>
  <c r="DD2" i="23"/>
  <c r="BA9" i="23"/>
  <c r="AL2" i="23"/>
  <c r="BN2" i="23" s="1"/>
  <c r="CT4" i="23"/>
  <c r="BD7" i="23"/>
  <c r="AV9" i="23"/>
  <c r="AM2" i="23"/>
  <c r="BC3" i="23"/>
  <c r="CU4" i="23"/>
  <c r="AW7" i="23"/>
  <c r="BB8" i="23"/>
  <c r="AW9" i="23"/>
  <c r="AW15" i="23"/>
  <c r="DB3" i="23"/>
  <c r="DI12" i="23" s="1"/>
  <c r="AU7" i="23"/>
  <c r="AV3" i="23"/>
  <c r="BD3" i="23"/>
  <c r="BG3" i="23"/>
  <c r="AU6" i="23"/>
  <c r="BC8" i="23"/>
  <c r="AX9" i="23"/>
  <c r="BA14" i="23"/>
  <c r="BB14" i="23"/>
  <c r="AX15" i="23"/>
  <c r="BC7" i="23"/>
  <c r="AW3" i="23"/>
  <c r="AR3" i="23"/>
  <c r="CQ3" i="23"/>
  <c r="CS3" i="23"/>
  <c r="CO4" i="23"/>
  <c r="CK4" i="23"/>
  <c r="AV6" i="23"/>
  <c r="BD6" i="23"/>
  <c r="AY7" i="23"/>
  <c r="AT9" i="23"/>
  <c r="BG14" i="23"/>
  <c r="AY15" i="23"/>
  <c r="AT15" i="23"/>
  <c r="AV7" i="23"/>
  <c r="AX3" i="23"/>
  <c r="AS3" i="23"/>
  <c r="AW4" i="23"/>
  <c r="CP4" i="23"/>
  <c r="BC5" i="23"/>
  <c r="AW6" i="23"/>
  <c r="AR6" i="23"/>
  <c r="BG6" i="23"/>
  <c r="BF8" i="23"/>
  <c r="AZ15" i="23"/>
  <c r="CL4" i="23"/>
  <c r="BD9" i="23"/>
  <c r="P2" i="23"/>
  <c r="CU3" i="23"/>
  <c r="AU4" i="23"/>
  <c r="BC4" i="23"/>
  <c r="CQ4" i="23"/>
  <c r="CO5" i="23"/>
  <c r="P6" i="23"/>
  <c r="AX6" i="23"/>
  <c r="CS6" i="23"/>
  <c r="AV10" i="23"/>
  <c r="BD10" i="23"/>
  <c r="CK2" i="23"/>
  <c r="AJ2" i="23"/>
  <c r="AI2" i="23"/>
  <c r="R2" i="23"/>
  <c r="AT2" i="23"/>
  <c r="AH2" i="23"/>
  <c r="BX2" i="23"/>
  <c r="AG2" i="23"/>
  <c r="CY2" i="23"/>
  <c r="BH2" i="23"/>
  <c r="BF3" i="23"/>
  <c r="CU6" i="23"/>
  <c r="AT8" i="23"/>
  <c r="AS11" i="23"/>
  <c r="Q11" i="23"/>
  <c r="CK3" i="23"/>
  <c r="CT3" i="23"/>
  <c r="CO6" i="23"/>
  <c r="CK6" i="23"/>
  <c r="AU8" i="23"/>
  <c r="BB11" i="23"/>
  <c r="BG11" i="23"/>
  <c r="CP3" i="23"/>
  <c r="CL3" i="23"/>
  <c r="BF5" i="23"/>
  <c r="CK5" i="23"/>
  <c r="CP6" i="23"/>
  <c r="CL6" i="23"/>
  <c r="AY8" i="23"/>
  <c r="AV8" i="23"/>
  <c r="AZ10" i="23"/>
  <c r="AU11" i="23"/>
  <c r="BC11" i="23"/>
  <c r="AU12" i="23"/>
  <c r="AR13" i="23"/>
  <c r="P13" i="23"/>
  <c r="AZ13" i="23"/>
  <c r="AX13" i="23"/>
  <c r="BW2" i="23"/>
  <c r="CM3" i="23"/>
  <c r="BG4" i="23"/>
  <c r="CQ6" i="23"/>
  <c r="DE3" i="23" s="1"/>
  <c r="CM6" i="23"/>
  <c r="AZ8" i="23"/>
  <c r="AW8" i="23"/>
  <c r="P9" i="23"/>
  <c r="BF9" i="23"/>
  <c r="BB10" i="23"/>
  <c r="BA10" i="23"/>
  <c r="BD11" i="23"/>
  <c r="AV12" i="23"/>
  <c r="AS13" i="23"/>
  <c r="Q13" i="23"/>
  <c r="BA13" i="23"/>
  <c r="P16" i="23"/>
  <c r="AX22" i="23"/>
  <c r="AS8" i="23"/>
  <c r="Q8" i="23"/>
  <c r="BA8" i="23"/>
  <c r="AX8" i="23"/>
  <c r="AV11" i="23"/>
  <c r="AT13" i="23"/>
  <c r="AY13" i="23"/>
  <c r="BB13" i="23"/>
  <c r="CO3" i="23"/>
  <c r="CR6" i="23"/>
  <c r="DF3" i="23" s="1"/>
  <c r="AR12" i="23"/>
  <c r="P12" i="23"/>
  <c r="AR5" i="23"/>
  <c r="AX11" i="23"/>
  <c r="AS12" i="23"/>
  <c r="Q12" i="23"/>
  <c r="AR14" i="23"/>
  <c r="P14" i="23"/>
  <c r="AT22" i="23"/>
  <c r="BA22" i="23"/>
  <c r="AZ22" i="23"/>
  <c r="BB22" i="23"/>
  <c r="AR11" i="23"/>
  <c r="P11" i="23"/>
  <c r="AZ11" i="23"/>
  <c r="AY11" i="23"/>
  <c r="BB12" i="23"/>
  <c r="BF12" i="23"/>
  <c r="AU13" i="23"/>
  <c r="Q16" i="23"/>
  <c r="AS16" i="23"/>
  <c r="BF16" i="23"/>
  <c r="AU22" i="23"/>
  <c r="BC22" i="23"/>
  <c r="AV22" i="23"/>
  <c r="BD22" i="23"/>
  <c r="AX14" i="23"/>
  <c r="BB16" i="23"/>
  <c r="AX16" i="23"/>
  <c r="AY16" i="23"/>
  <c r="BG17" i="23"/>
  <c r="AV14" i="23"/>
  <c r="BD14" i="23"/>
  <c r="BB17" i="23"/>
  <c r="AY17" i="23"/>
  <c r="P15" i="23"/>
  <c r="AZ3" i="21"/>
  <c r="BB3" i="21"/>
  <c r="CY3" i="21"/>
  <c r="DF12" i="21" s="1"/>
  <c r="CS4" i="21"/>
  <c r="BG5" i="21"/>
  <c r="BA7" i="21"/>
  <c r="BD10" i="21"/>
  <c r="Q12" i="21"/>
  <c r="BA14" i="21"/>
  <c r="BA3" i="21"/>
  <c r="CS5" i="21"/>
  <c r="BB7" i="21"/>
  <c r="BB14" i="21"/>
  <c r="AU15" i="21"/>
  <c r="BC15" i="21"/>
  <c r="AX3" i="21"/>
  <c r="AX4" i="21"/>
  <c r="AT4" i="21"/>
  <c r="AW10" i="21"/>
  <c r="AS10" i="21"/>
  <c r="BC14" i="21"/>
  <c r="BC16" i="21"/>
  <c r="BG16" i="21"/>
  <c r="BC4" i="21"/>
  <c r="AY4" i="21"/>
  <c r="AR5" i="21"/>
  <c r="CM5" i="21"/>
  <c r="CU5" i="21"/>
  <c r="AW7" i="21"/>
  <c r="AR7" i="21"/>
  <c r="BD7" i="21"/>
  <c r="AZ9" i="21"/>
  <c r="AX10" i="21"/>
  <c r="AU11" i="21"/>
  <c r="BC11" i="21"/>
  <c r="BB12" i="21"/>
  <c r="AW14" i="21"/>
  <c r="AR14" i="21"/>
  <c r="BD14" i="21"/>
  <c r="AS15" i="21"/>
  <c r="AV16" i="21"/>
  <c r="BD16" i="21"/>
  <c r="CL3" i="21"/>
  <c r="CT3" i="21"/>
  <c r="AZ4" i="21"/>
  <c r="CN5" i="21"/>
  <c r="CL6" i="21"/>
  <c r="CT6" i="21"/>
  <c r="AX7" i="21"/>
  <c r="AS7" i="21"/>
  <c r="BC8" i="21"/>
  <c r="AU9" i="21"/>
  <c r="BC9" i="21"/>
  <c r="BA9" i="21"/>
  <c r="AY10" i="21"/>
  <c r="AV11" i="21"/>
  <c r="BD11" i="21"/>
  <c r="BA13" i="21"/>
  <c r="AX14" i="21"/>
  <c r="AS14" i="21"/>
  <c r="BG14" i="21"/>
  <c r="P15" i="21"/>
  <c r="AW16" i="21"/>
  <c r="AR16" i="21"/>
  <c r="AZ17" i="21"/>
  <c r="BD4" i="21"/>
  <c r="BF5" i="21"/>
  <c r="AT3" i="21"/>
  <c r="CM3" i="21"/>
  <c r="CU3" i="21"/>
  <c r="BA4" i="21"/>
  <c r="BB4" i="21"/>
  <c r="CO5" i="21"/>
  <c r="CM6" i="21"/>
  <c r="CU6" i="21"/>
  <c r="Q7" i="21"/>
  <c r="AY7" i="21"/>
  <c r="AZ10" i="21"/>
  <c r="AW11" i="21"/>
  <c r="AR11" i="21"/>
  <c r="P14" i="21"/>
  <c r="AY14" i="21"/>
  <c r="AT14" i="21"/>
  <c r="Q15" i="21"/>
  <c r="P16" i="21"/>
  <c r="AX16" i="21"/>
  <c r="AU17" i="21"/>
  <c r="BC17" i="21"/>
  <c r="AS2" i="21"/>
  <c r="BG2" i="21" s="1"/>
  <c r="Q2" i="21"/>
  <c r="CU4" i="21"/>
  <c r="AT2" i="21"/>
  <c r="AH2" i="21"/>
  <c r="R2" i="21"/>
  <c r="AG2" i="21"/>
  <c r="CK2" i="21"/>
  <c r="BH2" i="21"/>
  <c r="BX2" i="21"/>
  <c r="CL4" i="21"/>
  <c r="CZ3" i="21" s="1"/>
  <c r="CT4" i="21"/>
  <c r="AW15" i="21"/>
  <c r="AT15" i="21"/>
  <c r="BB15" i="21"/>
  <c r="BW2" i="21"/>
  <c r="AI2" i="21"/>
  <c r="BM2" i="21"/>
  <c r="CP2" i="21"/>
  <c r="AT5" i="21"/>
  <c r="AZ5" i="21"/>
  <c r="BB5" i="21"/>
  <c r="AU6" i="21"/>
  <c r="W2" i="21"/>
  <c r="AJ2" i="21"/>
  <c r="BN2" i="21"/>
  <c r="AY3" i="21"/>
  <c r="AV3" i="21"/>
  <c r="CO3" i="21"/>
  <c r="Q5" i="21"/>
  <c r="AU5" i="21"/>
  <c r="BC5" i="21"/>
  <c r="AV6" i="21"/>
  <c r="AR8" i="21"/>
  <c r="P8" i="21"/>
  <c r="AT11" i="21"/>
  <c r="BA11" i="21"/>
  <c r="BB11" i="21"/>
  <c r="AV15" i="21"/>
  <c r="BD15" i="21"/>
  <c r="CC2" i="21"/>
  <c r="DD2" i="21"/>
  <c r="AR3" i="21"/>
  <c r="P3" i="21"/>
  <c r="CM4" i="21"/>
  <c r="AS8" i="21"/>
  <c r="Q8" i="21"/>
  <c r="CD2" i="21"/>
  <c r="DE2" i="21"/>
  <c r="AZ2" i="21"/>
  <c r="X2" i="21"/>
  <c r="AS3" i="21"/>
  <c r="Q3" i="21"/>
  <c r="BG3" i="21"/>
  <c r="AR4" i="21"/>
  <c r="P4" i="21"/>
  <c r="BF4" i="21"/>
  <c r="CN4" i="21"/>
  <c r="AR6" i="21"/>
  <c r="P6" i="21"/>
  <c r="AZ6" i="21"/>
  <c r="BC6" i="21"/>
  <c r="BG8" i="21"/>
  <c r="DF2" i="21"/>
  <c r="BA2" i="21"/>
  <c r="Y2" i="21"/>
  <c r="CR2" i="21"/>
  <c r="BC3" i="21"/>
  <c r="CS3" i="21"/>
  <c r="Q4" i="21"/>
  <c r="BG4" i="21"/>
  <c r="CQ4" i="21"/>
  <c r="DE3" i="21" s="1"/>
  <c r="CO4" i="21"/>
  <c r="AS6" i="21"/>
  <c r="Q6" i="21"/>
  <c r="BG6" i="21"/>
  <c r="BA6" i="21"/>
  <c r="BF10" i="21"/>
  <c r="AR10" i="21"/>
  <c r="P10" i="21"/>
  <c r="AY15" i="21"/>
  <c r="BV2" i="21"/>
  <c r="AR2" i="21"/>
  <c r="BF2" i="21" s="1"/>
  <c r="P2" i="21"/>
  <c r="CJ2" i="21"/>
  <c r="CY2" i="21"/>
  <c r="CR4" i="21"/>
  <c r="CP4" i="21"/>
  <c r="AT6" i="21"/>
  <c r="AY6" i="21"/>
  <c r="AX6" i="21"/>
  <c r="BB6" i="21"/>
  <c r="AR12" i="21"/>
  <c r="P12" i="21"/>
  <c r="BB8" i="21"/>
  <c r="AX8" i="21"/>
  <c r="BG10" i="21"/>
  <c r="AX12" i="21"/>
  <c r="BF7" i="21"/>
  <c r="AY8" i="21"/>
  <c r="AV12" i="21"/>
  <c r="BD12" i="21"/>
  <c r="AZ15" i="21"/>
  <c r="BF15" i="21"/>
  <c r="BG9" i="21"/>
  <c r="P13" i="21"/>
  <c r="BF22" i="21"/>
  <c r="BG22" i="21"/>
  <c r="BB9" i="20"/>
  <c r="AR15" i="20"/>
  <c r="Q4" i="20"/>
  <c r="P5" i="20"/>
  <c r="CL5" i="20"/>
  <c r="CS5" i="20"/>
  <c r="Q6" i="20"/>
  <c r="P8" i="20"/>
  <c r="AZ12" i="20"/>
  <c r="AW12" i="20"/>
  <c r="Q14" i="20"/>
  <c r="BG14" i="20"/>
  <c r="P15" i="20"/>
  <c r="BB16" i="20"/>
  <c r="BV2" i="20"/>
  <c r="DC3" i="20"/>
  <c r="DE7" i="20" s="1"/>
  <c r="CS4" i="20"/>
  <c r="BC10" i="20"/>
  <c r="BA12" i="20"/>
  <c r="AX12" i="20"/>
  <c r="P2" i="20"/>
  <c r="BF6" i="20"/>
  <c r="BG7" i="20"/>
  <c r="BD12" i="20"/>
  <c r="BB4" i="20"/>
  <c r="CM4" i="20"/>
  <c r="CU4" i="20"/>
  <c r="CN5" i="20"/>
  <c r="BB6" i="20"/>
  <c r="CR6" i="20"/>
  <c r="BA8" i="20"/>
  <c r="AW10" i="20"/>
  <c r="BB14" i="20"/>
  <c r="BB17" i="20"/>
  <c r="AU4" i="20"/>
  <c r="BC4" i="20"/>
  <c r="CN4" i="20"/>
  <c r="BB5" i="20"/>
  <c r="CL6" i="20"/>
  <c r="CT6" i="20"/>
  <c r="BB8" i="20"/>
  <c r="BG12" i="20"/>
  <c r="AU14" i="20"/>
  <c r="BA15" i="20"/>
  <c r="AU3" i="20"/>
  <c r="BC3" i="20"/>
  <c r="BD4" i="20"/>
  <c r="CQ5" i="20"/>
  <c r="BD6" i="20"/>
  <c r="CM6" i="20"/>
  <c r="CU6" i="20"/>
  <c r="AR7" i="20"/>
  <c r="BC8" i="20"/>
  <c r="P10" i="20"/>
  <c r="AY10" i="20"/>
  <c r="AT12" i="20"/>
  <c r="AU15" i="20"/>
  <c r="BC15" i="20"/>
  <c r="AR2" i="20"/>
  <c r="BF2" i="20" s="1"/>
  <c r="AV3" i="20"/>
  <c r="BD3" i="20"/>
  <c r="AR4" i="20"/>
  <c r="CP4" i="20"/>
  <c r="AV5" i="20"/>
  <c r="BD5" i="20"/>
  <c r="AW8" i="20"/>
  <c r="AR8" i="20"/>
  <c r="AV15" i="20"/>
  <c r="BD15" i="20"/>
  <c r="CY2" i="20"/>
  <c r="AI2" i="20"/>
  <c r="BH2" i="20"/>
  <c r="BX2" i="20"/>
  <c r="AK2" i="20"/>
  <c r="R2" i="20"/>
  <c r="AG2" i="20"/>
  <c r="AJ2" i="20"/>
  <c r="AT2" i="20"/>
  <c r="AH2" i="20"/>
  <c r="CK2" i="20"/>
  <c r="AT16" i="20"/>
  <c r="AX16" i="20"/>
  <c r="AY16" i="20"/>
  <c r="AW16" i="20"/>
  <c r="BC16" i="20"/>
  <c r="AT7" i="20"/>
  <c r="AY7" i="20"/>
  <c r="BB7" i="20"/>
  <c r="Q17" i="20"/>
  <c r="AS17" i="20"/>
  <c r="BG17" i="20"/>
  <c r="BD16" i="20"/>
  <c r="AU7" i="20"/>
  <c r="BC7" i="20"/>
  <c r="AR11" i="20"/>
  <c r="P11" i="20"/>
  <c r="BF11" i="20"/>
  <c r="AW7" i="20"/>
  <c r="AU16" i="20"/>
  <c r="AX7" i="20"/>
  <c r="Q10" i="20"/>
  <c r="AZ4" i="20"/>
  <c r="AZ6" i="20"/>
  <c r="AV7" i="20"/>
  <c r="AU6" i="20"/>
  <c r="BC6" i="20"/>
  <c r="BA6" i="20"/>
  <c r="AU10" i="20"/>
  <c r="BC11" i="20"/>
  <c r="BD11" i="20"/>
  <c r="AV17" i="20"/>
  <c r="BB11" i="20"/>
  <c r="P3" i="20"/>
  <c r="AV4" i="20"/>
  <c r="CM5" i="20"/>
  <c r="DA3" i="20" s="1"/>
  <c r="CU5" i="20"/>
  <c r="CT5" i="20"/>
  <c r="AV6" i="20"/>
  <c r="BC9" i="20"/>
  <c r="AV10" i="20"/>
  <c r="BD10" i="20"/>
  <c r="AT14" i="20"/>
  <c r="BA14" i="20"/>
  <c r="AT17" i="20"/>
  <c r="AU17" i="20"/>
  <c r="BD7" i="20"/>
  <c r="AV16" i="20"/>
  <c r="AW4" i="20"/>
  <c r="CQ4" i="20"/>
  <c r="AW6" i="20"/>
  <c r="BG10" i="20"/>
  <c r="AR12" i="20"/>
  <c r="P12" i="20"/>
  <c r="AR13" i="20"/>
  <c r="P13" i="20"/>
  <c r="BF13" i="20"/>
  <c r="AY17" i="20"/>
  <c r="AS11" i="20"/>
  <c r="Q11" i="20"/>
  <c r="AZ14" i="20"/>
  <c r="BB10" i="20"/>
  <c r="BC14" i="20"/>
  <c r="CR4" i="20"/>
  <c r="DF3" i="20" s="1"/>
  <c r="CK5" i="20"/>
  <c r="CY3" i="20" s="1"/>
  <c r="AY9" i="20"/>
  <c r="AT9" i="20"/>
  <c r="BG13" i="20"/>
  <c r="AS13" i="20"/>
  <c r="AW14" i="20"/>
  <c r="BC17" i="20"/>
  <c r="BA9" i="20"/>
  <c r="AZ10" i="20"/>
  <c r="BA2" i="20"/>
  <c r="DF2" i="20"/>
  <c r="CL4" i="20"/>
  <c r="CT4" i="20"/>
  <c r="AZ9" i="20"/>
  <c r="AW11" i="20"/>
  <c r="BB12" i="20"/>
  <c r="BB13" i="20"/>
  <c r="BF14" i="20"/>
  <c r="P14" i="20"/>
  <c r="AR14" i="20"/>
  <c r="AX14" i="20"/>
  <c r="Q16" i="20"/>
  <c r="AS16" i="20"/>
  <c r="BG16" i="20"/>
  <c r="BA16" i="20"/>
  <c r="P17" i="20"/>
  <c r="AR17" i="20"/>
  <c r="BF17" i="20"/>
  <c r="AZ17" i="20"/>
  <c r="BD17" i="20"/>
  <c r="AT22" i="20"/>
  <c r="BA22" i="20"/>
  <c r="BB22" i="20"/>
  <c r="AV14" i="20"/>
  <c r="BD14" i="20"/>
  <c r="BC22" i="20"/>
  <c r="CP5" i="20"/>
  <c r="AV22" i="20"/>
  <c r="BD22" i="20"/>
  <c r="BB3" i="20"/>
  <c r="BA4" i="20"/>
  <c r="BG4" i="20"/>
  <c r="BG8" i="20"/>
  <c r="AV9" i="20"/>
  <c r="BD9" i="20"/>
  <c r="P16" i="20"/>
  <c r="AR16" i="20"/>
  <c r="AZ16" i="20"/>
  <c r="AX17" i="20"/>
  <c r="BF11" i="19"/>
  <c r="AX4" i="19"/>
  <c r="CS5" i="19"/>
  <c r="AU13" i="19"/>
  <c r="BC13" i="19"/>
  <c r="BB3" i="19"/>
  <c r="BA4" i="19"/>
  <c r="AZ4" i="19"/>
  <c r="BG6" i="19"/>
  <c r="CR6" i="19"/>
  <c r="P7" i="19"/>
  <c r="AV13" i="19"/>
  <c r="BD13" i="19"/>
  <c r="BB15" i="19"/>
  <c r="DC3" i="19"/>
  <c r="DC5" i="19" s="1"/>
  <c r="BB4" i="19"/>
  <c r="CS6" i="19"/>
  <c r="BC11" i="19"/>
  <c r="AV14" i="19"/>
  <c r="BD14" i="19"/>
  <c r="P2" i="19"/>
  <c r="BV2" i="19"/>
  <c r="AU4" i="19"/>
  <c r="BC4" i="19"/>
  <c r="BD4" i="19"/>
  <c r="BF8" i="19"/>
  <c r="BC9" i="19"/>
  <c r="AX13" i="19"/>
  <c r="AW14" i="19"/>
  <c r="AT14" i="19"/>
  <c r="AR2" i="19"/>
  <c r="BF2" i="19" s="1"/>
  <c r="BA5" i="19"/>
  <c r="CO5" i="19"/>
  <c r="AW6" i="19"/>
  <c r="AR6" i="19"/>
  <c r="CM6" i="19"/>
  <c r="CU6" i="19"/>
  <c r="BG7" i="19"/>
  <c r="BA8" i="19"/>
  <c r="BD9" i="19"/>
  <c r="AW11" i="19"/>
  <c r="AR11" i="19"/>
  <c r="AR12" i="19"/>
  <c r="AY13" i="19"/>
  <c r="AX14" i="19"/>
  <c r="AW15" i="19"/>
  <c r="AX17" i="19"/>
  <c r="DF3" i="19"/>
  <c r="DH7" i="19" s="1"/>
  <c r="AW4" i="19"/>
  <c r="AR4" i="19"/>
  <c r="CL4" i="19"/>
  <c r="CT4" i="19"/>
  <c r="AT6" i="19"/>
  <c r="CN6" i="19"/>
  <c r="AY8" i="19"/>
  <c r="BB8" i="19"/>
  <c r="AX11" i="19"/>
  <c r="P12" i="19"/>
  <c r="AZ13" i="19"/>
  <c r="Q14" i="19"/>
  <c r="AX15" i="19"/>
  <c r="CS3" i="19"/>
  <c r="CP3" i="19"/>
  <c r="P6" i="19"/>
  <c r="AY6" i="19"/>
  <c r="AW9" i="19"/>
  <c r="BA10" i="19"/>
  <c r="AZ11" i="19"/>
  <c r="AZ14" i="19"/>
  <c r="AY15" i="19"/>
  <c r="AK2" i="19"/>
  <c r="AJ2" i="19"/>
  <c r="BX2" i="19"/>
  <c r="AI2" i="19"/>
  <c r="CY2" i="19"/>
  <c r="AT2" i="19"/>
  <c r="AH2" i="19"/>
  <c r="R2" i="19"/>
  <c r="AG2" i="19"/>
  <c r="BH2" i="19"/>
  <c r="CK2" i="19"/>
  <c r="BG3" i="19"/>
  <c r="CS4" i="19"/>
  <c r="CP4" i="19"/>
  <c r="AW5" i="19"/>
  <c r="AT5" i="19"/>
  <c r="BB5" i="19"/>
  <c r="BC5" i="19"/>
  <c r="CD2" i="19"/>
  <c r="CL5" i="19"/>
  <c r="Q2" i="19"/>
  <c r="Y2" i="19"/>
  <c r="AS2" i="19"/>
  <c r="BG2" i="19" s="1"/>
  <c r="BA2" i="19"/>
  <c r="CE2" i="19"/>
  <c r="AY3" i="19"/>
  <c r="AT12" i="19"/>
  <c r="AZ12" i="19"/>
  <c r="AY12" i="19"/>
  <c r="AW12" i="19"/>
  <c r="BB12" i="19"/>
  <c r="P14" i="19"/>
  <c r="BF14" i="19"/>
  <c r="AR14" i="19"/>
  <c r="CT5" i="19"/>
  <c r="CU4" i="19"/>
  <c r="AS5" i="19"/>
  <c r="CN5" i="19"/>
  <c r="DB3" i="19" s="1"/>
  <c r="CQ2" i="19"/>
  <c r="P3" i="19"/>
  <c r="AS3" i="19"/>
  <c r="CL3" i="19"/>
  <c r="CT3" i="19"/>
  <c r="AS4" i="19"/>
  <c r="AX5" i="19"/>
  <c r="AU5" i="19"/>
  <c r="CK5" i="19"/>
  <c r="AV12" i="19"/>
  <c r="X2" i="19"/>
  <c r="AZ2" i="19"/>
  <c r="BD5" i="19"/>
  <c r="CU5" i="19"/>
  <c r="BN2" i="19"/>
  <c r="CR2" i="19"/>
  <c r="AT3" i="19"/>
  <c r="CM4" i="19"/>
  <c r="CM5" i="19"/>
  <c r="DA3" i="19" s="1"/>
  <c r="BG9" i="19"/>
  <c r="AS9" i="19"/>
  <c r="Q9" i="19"/>
  <c r="BF3" i="19"/>
  <c r="BG4" i="19"/>
  <c r="CQ4" i="19"/>
  <c r="Q5" i="19"/>
  <c r="BF5" i="19"/>
  <c r="AR5" i="19"/>
  <c r="AZ5" i="19"/>
  <c r="AY5" i="19"/>
  <c r="CQ5" i="19"/>
  <c r="BD12" i="19"/>
  <c r="CQ6" i="19"/>
  <c r="AY11" i="19"/>
  <c r="AT16" i="19"/>
  <c r="BA16" i="19"/>
  <c r="AZ16" i="19"/>
  <c r="BB16" i="19"/>
  <c r="BD17" i="19"/>
  <c r="AS11" i="19"/>
  <c r="BG11" i="19"/>
  <c r="Q6" i="19"/>
  <c r="CK6" i="19"/>
  <c r="Q7" i="19"/>
  <c r="AT8" i="19"/>
  <c r="P9" i="19"/>
  <c r="BF9" i="19"/>
  <c r="Q11" i="19"/>
  <c r="BB11" i="19"/>
  <c r="BD11" i="19"/>
  <c r="AS12" i="19"/>
  <c r="BG12" i="19"/>
  <c r="BA12" i="19"/>
  <c r="BD16" i="19"/>
  <c r="P8" i="19"/>
  <c r="BG8" i="19"/>
  <c r="BB10" i="19"/>
  <c r="AZ10" i="19"/>
  <c r="AU12" i="19"/>
  <c r="BC12" i="19"/>
  <c r="BB13" i="19"/>
  <c r="BA13" i="19"/>
  <c r="P15" i="19"/>
  <c r="BF15" i="19"/>
  <c r="AY16" i="19"/>
  <c r="AW16" i="19"/>
  <c r="AX8" i="19"/>
  <c r="Q15" i="19"/>
  <c r="BG15" i="19"/>
  <c r="AX16" i="19"/>
  <c r="AT17" i="19"/>
  <c r="BA17" i="19"/>
  <c r="AZ17" i="19"/>
  <c r="BB17" i="19"/>
  <c r="AV6" i="19"/>
  <c r="AV7" i="19"/>
  <c r="AR9" i="19"/>
  <c r="AX12" i="19"/>
  <c r="BC17" i="19"/>
  <c r="AS14" i="19"/>
  <c r="AS22" i="19"/>
  <c r="BF22" i="19"/>
  <c r="AN2" i="18"/>
  <c r="AZ2" i="18"/>
  <c r="DE2" i="18"/>
  <c r="BN2" i="18"/>
  <c r="CD2" i="18"/>
  <c r="AW3" i="18"/>
  <c r="BF6" i="18"/>
  <c r="AM2" i="18"/>
  <c r="BO2" i="18" s="1"/>
  <c r="AX3" i="18"/>
  <c r="BD3" i="18"/>
  <c r="CS6" i="18"/>
  <c r="BB10" i="18"/>
  <c r="BG15" i="18"/>
  <c r="AZ3" i="18"/>
  <c r="BD5" i="18"/>
  <c r="AS2" i="18"/>
  <c r="BG2" i="18" s="1"/>
  <c r="AY3" i="18"/>
  <c r="AT3" i="18"/>
  <c r="CS3" i="18"/>
  <c r="CU3" i="18"/>
  <c r="AV4" i="18"/>
  <c r="BD4" i="18"/>
  <c r="AT5" i="18"/>
  <c r="CL6" i="18"/>
  <c r="CT6" i="18"/>
  <c r="BF7" i="18"/>
  <c r="AW11" i="18"/>
  <c r="AT11" i="18"/>
  <c r="AT17" i="18"/>
  <c r="BC5" i="18"/>
  <c r="BC3" i="18"/>
  <c r="BD12" i="18"/>
  <c r="BV2" i="18"/>
  <c r="AW4" i="18"/>
  <c r="AR4" i="18"/>
  <c r="AW7" i="18"/>
  <c r="AV10" i="18"/>
  <c r="BD10" i="18"/>
  <c r="AX11" i="18"/>
  <c r="AW12" i="18"/>
  <c r="AT13" i="18"/>
  <c r="AV14" i="18"/>
  <c r="AV16" i="18"/>
  <c r="AX17" i="18"/>
  <c r="BC11" i="18"/>
  <c r="BB17" i="18"/>
  <c r="Q2" i="18"/>
  <c r="BD13" i="18"/>
  <c r="AX4" i="18"/>
  <c r="AS4" i="18"/>
  <c r="CN4" i="18"/>
  <c r="AY5" i="18"/>
  <c r="AS6" i="18"/>
  <c r="AT10" i="18"/>
  <c r="AY11" i="18"/>
  <c r="AX12" i="18"/>
  <c r="AX13" i="18"/>
  <c r="AY17" i="18"/>
  <c r="AR11" i="18"/>
  <c r="P11" i="18"/>
  <c r="BF11" i="18"/>
  <c r="CK2" i="18"/>
  <c r="BH2" i="18"/>
  <c r="AK2" i="18"/>
  <c r="BX2" i="18"/>
  <c r="AJ2" i="18"/>
  <c r="CY2" i="18"/>
  <c r="AI2" i="18"/>
  <c r="AT8" i="18"/>
  <c r="BA8" i="18"/>
  <c r="AZ8" i="18"/>
  <c r="BB8" i="18"/>
  <c r="Q11" i="18"/>
  <c r="BG11" i="18"/>
  <c r="AS11" i="18"/>
  <c r="R2" i="18"/>
  <c r="AG2" i="18"/>
  <c r="CK5" i="18"/>
  <c r="CY3" i="18" s="1"/>
  <c r="CQ5" i="18"/>
  <c r="DE3" i="18" s="1"/>
  <c r="CP5" i="18"/>
  <c r="CS5" i="18"/>
  <c r="DG3" i="18" s="1"/>
  <c r="AU8" i="18"/>
  <c r="BC8" i="18"/>
  <c r="AT9" i="18"/>
  <c r="AY9" i="18"/>
  <c r="AW9" i="18"/>
  <c r="AV9" i="18"/>
  <c r="BB9" i="18"/>
  <c r="AH2" i="18"/>
  <c r="DF3" i="18"/>
  <c r="AR5" i="18"/>
  <c r="P5" i="18"/>
  <c r="BF5" i="18"/>
  <c r="CL5" i="18"/>
  <c r="CZ3" i="18" s="1"/>
  <c r="CT5" i="18"/>
  <c r="AV8" i="18"/>
  <c r="BD8" i="18"/>
  <c r="AU9" i="18"/>
  <c r="BC9" i="18"/>
  <c r="CM5" i="18"/>
  <c r="CU5" i="18"/>
  <c r="AW8" i="18"/>
  <c r="CN5" i="18"/>
  <c r="DB3" i="18" s="1"/>
  <c r="AX8" i="18"/>
  <c r="AX9" i="18"/>
  <c r="BA9" i="18"/>
  <c r="P16" i="18"/>
  <c r="AR16" i="18"/>
  <c r="BF16" i="18"/>
  <c r="AT2" i="18"/>
  <c r="CO5" i="18"/>
  <c r="AY8" i="18"/>
  <c r="BD9" i="18"/>
  <c r="DG3" i="16"/>
  <c r="DH6" i="16" s="1"/>
  <c r="CM4" i="18"/>
  <c r="CU4" i="18"/>
  <c r="AU6" i="18"/>
  <c r="BC6" i="18"/>
  <c r="CO6" i="18"/>
  <c r="AU7" i="18"/>
  <c r="BC7" i="18"/>
  <c r="AR12" i="18"/>
  <c r="P12" i="18"/>
  <c r="BF12" i="18"/>
  <c r="AZ14" i="18"/>
  <c r="AY14" i="18"/>
  <c r="AY15" i="18"/>
  <c r="BC16" i="18"/>
  <c r="AS22" i="18"/>
  <c r="Q22" i="18"/>
  <c r="BG22" i="18"/>
  <c r="CO3" i="18"/>
  <c r="AV6" i="18"/>
  <c r="BD6" i="18"/>
  <c r="CP6" i="18"/>
  <c r="AV7" i="18"/>
  <c r="BD7" i="18"/>
  <c r="Q12" i="18"/>
  <c r="BG12" i="18"/>
  <c r="AR13" i="18"/>
  <c r="P13" i="18"/>
  <c r="BA14" i="18"/>
  <c r="BD14" i="18"/>
  <c r="BA15" i="18"/>
  <c r="AZ15" i="18"/>
  <c r="BD16" i="18"/>
  <c r="BG5" i="18"/>
  <c r="AR10" i="18"/>
  <c r="P10" i="18"/>
  <c r="AS13" i="18"/>
  <c r="Q13" i="18"/>
  <c r="BG13" i="18"/>
  <c r="BB14" i="18"/>
  <c r="BB15" i="18"/>
  <c r="P17" i="18"/>
  <c r="AR17" i="18"/>
  <c r="CQ2" i="18"/>
  <c r="BF3" i="18"/>
  <c r="Q5" i="18"/>
  <c r="P6" i="18"/>
  <c r="BG6" i="18"/>
  <c r="P7" i="18"/>
  <c r="BG7" i="18"/>
  <c r="AS10" i="18"/>
  <c r="BG10" i="18"/>
  <c r="BA10" i="18"/>
  <c r="Q14" i="18"/>
  <c r="AU14" i="18"/>
  <c r="BC14" i="18"/>
  <c r="BG14" i="18"/>
  <c r="AU15" i="18"/>
  <c r="BC15" i="18"/>
  <c r="AT16" i="18"/>
  <c r="AS17" i="18"/>
  <c r="BG17" i="18"/>
  <c r="BA17" i="18"/>
  <c r="CJ2" i="18"/>
  <c r="BG3" i="18"/>
  <c r="BF4" i="18"/>
  <c r="AZ9" i="18"/>
  <c r="AV15" i="18"/>
  <c r="BD15" i="18"/>
  <c r="AX16" i="18"/>
  <c r="AU16" i="18"/>
  <c r="BC17" i="18"/>
  <c r="AS16" i="18"/>
  <c r="BG16" i="18"/>
  <c r="P2" i="18"/>
  <c r="X2" i="18"/>
  <c r="AS12" i="18"/>
  <c r="BF13" i="18"/>
  <c r="AY16" i="18"/>
  <c r="Q17" i="18"/>
  <c r="AW22" i="18"/>
  <c r="AY22" i="18"/>
  <c r="AZ22" i="18"/>
  <c r="AZ15" i="17"/>
  <c r="BA17" i="17"/>
  <c r="CL3" i="17"/>
  <c r="BC5" i="17"/>
  <c r="BC11" i="17"/>
  <c r="Q2" i="17"/>
  <c r="AX3" i="17"/>
  <c r="AU4" i="17"/>
  <c r="BC4" i="17"/>
  <c r="BB4" i="17"/>
  <c r="CR4" i="17"/>
  <c r="CS4" i="17"/>
  <c r="AV5" i="17"/>
  <c r="BD5" i="17"/>
  <c r="CL5" i="17"/>
  <c r="CT5" i="17"/>
  <c r="P6" i="17"/>
  <c r="CR6" i="17"/>
  <c r="P7" i="17"/>
  <c r="P8" i="17"/>
  <c r="AX10" i="17"/>
  <c r="AT10" i="17"/>
  <c r="BD11" i="17"/>
  <c r="BA12" i="17"/>
  <c r="BD15" i="17"/>
  <c r="BW2" i="17"/>
  <c r="CT3" i="17"/>
  <c r="AU11" i="17"/>
  <c r="AY3" i="17"/>
  <c r="AT3" i="17"/>
  <c r="AV4" i="17"/>
  <c r="BD4" i="17"/>
  <c r="CU4" i="17"/>
  <c r="AS5" i="17"/>
  <c r="CM5" i="17"/>
  <c r="CU5" i="17"/>
  <c r="CS6" i="17"/>
  <c r="AY10" i="17"/>
  <c r="AW11" i="17"/>
  <c r="AR11" i="17"/>
  <c r="BF11" i="17"/>
  <c r="BB12" i="17"/>
  <c r="BF15" i="17"/>
  <c r="BC3" i="17"/>
  <c r="CS3" i="17"/>
  <c r="BD10" i="17"/>
  <c r="CM3" i="17"/>
  <c r="BA4" i="17"/>
  <c r="CP5" i="17"/>
  <c r="BC14" i="17"/>
  <c r="AZ3" i="17"/>
  <c r="BA3" i="17"/>
  <c r="AW4" i="17"/>
  <c r="AS4" i="17"/>
  <c r="CT4" i="17"/>
  <c r="AX5" i="17"/>
  <c r="CN5" i="17"/>
  <c r="CL6" i="17"/>
  <c r="CT6" i="17"/>
  <c r="BG7" i="17"/>
  <c r="AW9" i="17"/>
  <c r="BC9" i="17"/>
  <c r="AT11" i="17"/>
  <c r="BC12" i="17"/>
  <c r="AT13" i="17"/>
  <c r="BC10" i="17"/>
  <c r="BA11" i="17"/>
  <c r="P2" i="17"/>
  <c r="AW3" i="17"/>
  <c r="CU3" i="17"/>
  <c r="AU5" i="17"/>
  <c r="BB13" i="17"/>
  <c r="BB3" i="17"/>
  <c r="P4" i="17"/>
  <c r="P5" i="17"/>
  <c r="CO5" i="17"/>
  <c r="CK5" i="17"/>
  <c r="AV6" i="17"/>
  <c r="BB6" i="17"/>
  <c r="CM6" i="17"/>
  <c r="CU6" i="17"/>
  <c r="BB7" i="17"/>
  <c r="AX8" i="17"/>
  <c r="BB8" i="17"/>
  <c r="BA10" i="17"/>
  <c r="BB10" i="17"/>
  <c r="AY11" i="17"/>
  <c r="AX13" i="17"/>
  <c r="BB16" i="17"/>
  <c r="BB17" i="17"/>
  <c r="DC2" i="17"/>
  <c r="CO2" i="17"/>
  <c r="BL2" i="17"/>
  <c r="V2" i="17"/>
  <c r="AX2" i="17"/>
  <c r="CB2" i="17"/>
  <c r="DH3" i="17"/>
  <c r="CO3" i="17"/>
  <c r="AX6" i="17"/>
  <c r="AU8" i="17"/>
  <c r="AR16" i="17"/>
  <c r="P16" i="17"/>
  <c r="BC6" i="17"/>
  <c r="AI2" i="17"/>
  <c r="CK2" i="17"/>
  <c r="AU3" i="17"/>
  <c r="BD3" i="17"/>
  <c r="AR4" i="17"/>
  <c r="CO4" i="17"/>
  <c r="Q5" i="17"/>
  <c r="AU7" i="17"/>
  <c r="BC7" i="17"/>
  <c r="AZ7" i="17"/>
  <c r="AT2" i="17"/>
  <c r="BX2" i="17"/>
  <c r="R2" i="17"/>
  <c r="AU6" i="17"/>
  <c r="Q12" i="17"/>
  <c r="AS12" i="17"/>
  <c r="BG12" i="17"/>
  <c r="BF3" i="17"/>
  <c r="CK3" i="17"/>
  <c r="BF5" i="17"/>
  <c r="AT8" i="17"/>
  <c r="BH2" i="17"/>
  <c r="AM2" i="17"/>
  <c r="AG2" i="17"/>
  <c r="DF3" i="15"/>
  <c r="DI8" i="15" s="1"/>
  <c r="AK2" i="17"/>
  <c r="CY2" i="17"/>
  <c r="AS6" i="17"/>
  <c r="BD6" i="17"/>
  <c r="AY8" i="17"/>
  <c r="AV8" i="17"/>
  <c r="AR9" i="17"/>
  <c r="P9" i="17"/>
  <c r="BF9" i="17"/>
  <c r="AR22" i="17"/>
  <c r="BF22" i="17"/>
  <c r="P22" i="17"/>
  <c r="AR12" i="17"/>
  <c r="P12" i="17"/>
  <c r="AR14" i="17"/>
  <c r="P14" i="17"/>
  <c r="AH2" i="17"/>
  <c r="AZ6" i="17"/>
  <c r="BD8" i="17"/>
  <c r="AL2" i="17"/>
  <c r="AY6" i="17"/>
  <c r="AT6" i="17"/>
  <c r="AS7" i="17"/>
  <c r="BD7" i="17"/>
  <c r="AS22" i="17"/>
  <c r="BG22" i="17"/>
  <c r="Q22" i="17"/>
  <c r="CP3" i="17"/>
  <c r="BC8" i="17"/>
  <c r="CQ3" i="17"/>
  <c r="DE3" i="17" s="1"/>
  <c r="AX7" i="17"/>
  <c r="DF3" i="16"/>
  <c r="DJ9" i="16" s="1"/>
  <c r="AR2" i="17"/>
  <c r="BF2" i="17" s="1"/>
  <c r="BV2" i="17"/>
  <c r="CR3" i="17"/>
  <c r="BG6" i="17"/>
  <c r="AY7" i="17"/>
  <c r="AS8" i="17"/>
  <c r="Q8" i="17"/>
  <c r="BA8" i="17"/>
  <c r="Q16" i="17"/>
  <c r="AW12" i="17"/>
  <c r="BF13" i="17"/>
  <c r="BG14" i="17"/>
  <c r="AX16" i="17"/>
  <c r="BF17" i="17"/>
  <c r="BB22" i="17"/>
  <c r="CO6" i="17"/>
  <c r="AZ10" i="17"/>
  <c r="BF10" i="17"/>
  <c r="AS11" i="17"/>
  <c r="AW13" i="17"/>
  <c r="BG13" i="17"/>
  <c r="BB14" i="17"/>
  <c r="AX14" i="17"/>
  <c r="AW15" i="17"/>
  <c r="BG15" i="17"/>
  <c r="AY16" i="17"/>
  <c r="AW17" i="17"/>
  <c r="BG17" i="17"/>
  <c r="AU15" i="17"/>
  <c r="BC15" i="17"/>
  <c r="AT16" i="17"/>
  <c r="P10" i="17"/>
  <c r="BG11" i="17"/>
  <c r="AY12" i="17"/>
  <c r="P13" i="17"/>
  <c r="Q14" i="17"/>
  <c r="AW22" i="17"/>
  <c r="AM2" i="16"/>
  <c r="BO2" i="16" s="1"/>
  <c r="CQ2" i="16"/>
  <c r="CD2" i="16"/>
  <c r="BN2" i="16"/>
  <c r="X2" i="16"/>
  <c r="DE2" i="16"/>
  <c r="AZ2" i="16"/>
  <c r="BC3" i="16"/>
  <c r="BD3" i="16"/>
  <c r="AV6" i="16"/>
  <c r="AV9" i="16"/>
  <c r="BD9" i="16"/>
  <c r="BA16" i="16"/>
  <c r="BG10" i="16"/>
  <c r="BG16" i="16"/>
  <c r="BA10" i="16"/>
  <c r="CT3" i="16"/>
  <c r="AV10" i="16"/>
  <c r="AW3" i="16"/>
  <c r="CU3" i="16"/>
  <c r="CT5" i="16"/>
  <c r="AW10" i="16"/>
  <c r="AS16" i="16"/>
  <c r="AV17" i="16"/>
  <c r="BD17" i="16"/>
  <c r="BG17" i="16"/>
  <c r="BF7" i="16"/>
  <c r="BC4" i="16"/>
  <c r="CU5" i="16"/>
  <c r="AS10" i="16"/>
  <c r="AX11" i="16"/>
  <c r="AS11" i="16"/>
  <c r="AS13" i="16"/>
  <c r="AW15" i="16"/>
  <c r="BC15" i="16"/>
  <c r="AT16" i="16"/>
  <c r="AW17" i="16"/>
  <c r="AR17" i="16"/>
  <c r="CN3" i="16"/>
  <c r="AW4" i="16"/>
  <c r="AR4" i="16"/>
  <c r="AU7" i="16"/>
  <c r="BC7" i="16"/>
  <c r="AY11" i="16"/>
  <c r="AT11" i="16"/>
  <c r="AU12" i="16"/>
  <c r="BC12" i="16"/>
  <c r="Q13" i="16"/>
  <c r="BB14" i="16"/>
  <c r="BD15" i="16"/>
  <c r="AY16" i="16"/>
  <c r="P17" i="16"/>
  <c r="AX17" i="16"/>
  <c r="AS17" i="16"/>
  <c r="BD11" i="16"/>
  <c r="BD10" i="16"/>
  <c r="AU17" i="16"/>
  <c r="BC17" i="16"/>
  <c r="AZ3" i="16"/>
  <c r="CO3" i="16"/>
  <c r="AX4" i="16"/>
  <c r="AS4" i="16"/>
  <c r="CT4" i="16"/>
  <c r="AW5" i="16"/>
  <c r="BB5" i="16"/>
  <c r="CN5" i="16"/>
  <c r="BA6" i="16"/>
  <c r="AV8" i="16"/>
  <c r="BD8" i="16"/>
  <c r="BG9" i="16"/>
  <c r="AV12" i="16"/>
  <c r="BD12" i="16"/>
  <c r="AZ16" i="16"/>
  <c r="BC16" i="16"/>
  <c r="CK2" i="16"/>
  <c r="AJ2" i="16"/>
  <c r="AI2" i="16"/>
  <c r="R2" i="16"/>
  <c r="AT2" i="16"/>
  <c r="AH2" i="16"/>
  <c r="BX2" i="16"/>
  <c r="AG2" i="16"/>
  <c r="CY2" i="16"/>
  <c r="BH2" i="16"/>
  <c r="AK2" i="16"/>
  <c r="CP4" i="16"/>
  <c r="AS5" i="16"/>
  <c r="BG5" i="16"/>
  <c r="AS6" i="16"/>
  <c r="BG6" i="16"/>
  <c r="BG3" i="16"/>
  <c r="AY5" i="16"/>
  <c r="BC6" i="16"/>
  <c r="CT6" i="16"/>
  <c r="AT13" i="16"/>
  <c r="BA13" i="16"/>
  <c r="AZ13" i="16"/>
  <c r="AY13" i="16"/>
  <c r="BB13" i="16"/>
  <c r="CL6" i="16"/>
  <c r="AR2" i="16"/>
  <c r="BF2" i="16" s="1"/>
  <c r="CK4" i="16"/>
  <c r="CY3" i="16" s="1"/>
  <c r="CM6" i="16"/>
  <c r="BF16" i="16"/>
  <c r="BD6" i="16"/>
  <c r="BC13" i="16"/>
  <c r="P2" i="16"/>
  <c r="P3" i="16"/>
  <c r="CU4" i="16"/>
  <c r="AT5" i="16"/>
  <c r="AT6" i="16"/>
  <c r="CN6" i="16"/>
  <c r="CO6" i="16"/>
  <c r="DC3" i="16" s="1"/>
  <c r="P14" i="16"/>
  <c r="AR14" i="16"/>
  <c r="BF14" i="16"/>
  <c r="BV2" i="16"/>
  <c r="AU13" i="16"/>
  <c r="Q3" i="16"/>
  <c r="AR3" i="16"/>
  <c r="CM4" i="16"/>
  <c r="AU6" i="16"/>
  <c r="CP6" i="16"/>
  <c r="BA9" i="16"/>
  <c r="BG14" i="16"/>
  <c r="AS14" i="16"/>
  <c r="Q14" i="16"/>
  <c r="CQ4" i="16"/>
  <c r="AY6" i="16"/>
  <c r="CQ6" i="16"/>
  <c r="AS7" i="16"/>
  <c r="Q7" i="16"/>
  <c r="AT9" i="16"/>
  <c r="AZ9" i="16"/>
  <c r="BB9" i="16"/>
  <c r="AT10" i="16"/>
  <c r="AZ10" i="16"/>
  <c r="BB10" i="16"/>
  <c r="AW13" i="16"/>
  <c r="CU6" i="16"/>
  <c r="P4" i="16"/>
  <c r="Q5" i="16"/>
  <c r="AZ5" i="16"/>
  <c r="CM5" i="16"/>
  <c r="AR6" i="16"/>
  <c r="P6" i="16"/>
  <c r="AZ6" i="16"/>
  <c r="AW6" i="16"/>
  <c r="AT7" i="16"/>
  <c r="AY7" i="16"/>
  <c r="BB7" i="16"/>
  <c r="BD7" i="16"/>
  <c r="Q9" i="16"/>
  <c r="AU9" i="16"/>
  <c r="BC9" i="16"/>
  <c r="AU10" i="16"/>
  <c r="BC10" i="16"/>
  <c r="AX13" i="16"/>
  <c r="P16" i="16"/>
  <c r="AW14" i="16"/>
  <c r="AW16" i="16"/>
  <c r="BG11" i="16"/>
  <c r="AV13" i="16"/>
  <c r="BD13" i="16"/>
  <c r="AY14" i="16"/>
  <c r="BF15" i="16"/>
  <c r="AX16" i="16"/>
  <c r="BG15" i="16"/>
  <c r="P22" i="16"/>
  <c r="BF22" i="16"/>
  <c r="AU11" i="16"/>
  <c r="BC11" i="16"/>
  <c r="AV16" i="16"/>
  <c r="BD16" i="16"/>
  <c r="BF8" i="16"/>
  <c r="AX14" i="16"/>
  <c r="AT14" i="16"/>
  <c r="P15" i="16"/>
  <c r="BB3" i="15"/>
  <c r="BD3" i="15"/>
  <c r="CT5" i="15"/>
  <c r="AZ7" i="15"/>
  <c r="BG10" i="15"/>
  <c r="AX12" i="15"/>
  <c r="CT3" i="15"/>
  <c r="Q6" i="15"/>
  <c r="CQ6" i="15"/>
  <c r="AU7" i="15"/>
  <c r="BC7" i="15"/>
  <c r="BB7" i="15"/>
  <c r="AV8" i="15"/>
  <c r="BB8" i="15"/>
  <c r="BA12" i="15"/>
  <c r="BF12" i="15"/>
  <c r="BB5" i="15"/>
  <c r="CS6" i="15"/>
  <c r="CU6" i="15"/>
  <c r="BD7" i="15"/>
  <c r="AT3" i="15"/>
  <c r="CM5" i="15"/>
  <c r="CT6" i="15"/>
  <c r="AW7" i="15"/>
  <c r="AX3" i="15"/>
  <c r="CN3" i="15"/>
  <c r="DB3" i="15" s="1"/>
  <c r="BB6" i="15"/>
  <c r="AT7" i="15"/>
  <c r="AW10" i="15"/>
  <c r="BD12" i="15"/>
  <c r="BD17" i="15"/>
  <c r="Q3" i="15"/>
  <c r="AY3" i="15"/>
  <c r="CO3" i="15"/>
  <c r="AZ4" i="15"/>
  <c r="AW5" i="15"/>
  <c r="AR5" i="15"/>
  <c r="CP5" i="15"/>
  <c r="DD3" i="15" s="1"/>
  <c r="AU6" i="15"/>
  <c r="BC6" i="15"/>
  <c r="P7" i="15"/>
  <c r="BA9" i="15"/>
  <c r="P10" i="15"/>
  <c r="AS10" i="15"/>
  <c r="AR12" i="15"/>
  <c r="AZ3" i="15"/>
  <c r="BA4" i="15"/>
  <c r="P5" i="15"/>
  <c r="AS5" i="15"/>
  <c r="CQ5" i="15"/>
  <c r="AZ16" i="15"/>
  <c r="BA3" i="15"/>
  <c r="CQ3" i="15"/>
  <c r="BB4" i="15"/>
  <c r="Q5" i="15"/>
  <c r="CS5" i="15"/>
  <c r="AR6" i="15"/>
  <c r="CO6" i="15"/>
  <c r="CM6" i="15"/>
  <c r="BA7" i="15"/>
  <c r="AZ8" i="15"/>
  <c r="AZ13" i="15"/>
  <c r="AW14" i="15"/>
  <c r="BB14" i="15"/>
  <c r="BA16" i="15"/>
  <c r="AS17" i="15"/>
  <c r="AG2" i="15"/>
  <c r="BX2" i="15"/>
  <c r="AT2" i="15"/>
  <c r="CY2" i="15"/>
  <c r="AL2" i="15"/>
  <c r="BH2" i="15"/>
  <c r="AK2" i="15"/>
  <c r="CK2" i="15"/>
  <c r="AJ2" i="15"/>
  <c r="R2" i="15"/>
  <c r="AI2" i="15"/>
  <c r="AH2" i="15"/>
  <c r="BG7" i="15"/>
  <c r="BF4" i="15"/>
  <c r="AY5" i="15"/>
  <c r="AX6" i="15"/>
  <c r="P8" i="15"/>
  <c r="AS8" i="15"/>
  <c r="Q8" i="15"/>
  <c r="AT10" i="15"/>
  <c r="BA10" i="15"/>
  <c r="AZ10" i="15"/>
  <c r="BB10" i="15"/>
  <c r="BC14" i="15"/>
  <c r="BF15" i="15"/>
  <c r="AR15" i="15"/>
  <c r="P15" i="15"/>
  <c r="BF3" i="15"/>
  <c r="AW4" i="15"/>
  <c r="BG4" i="15"/>
  <c r="AV5" i="15"/>
  <c r="BD5" i="15"/>
  <c r="AZ5" i="15"/>
  <c r="CO5" i="15"/>
  <c r="AY6" i="15"/>
  <c r="AU10" i="15"/>
  <c r="BC10" i="15"/>
  <c r="BF16" i="15"/>
  <c r="BG3" i="15"/>
  <c r="AX4" i="15"/>
  <c r="BA5" i="15"/>
  <c r="AV6" i="15"/>
  <c r="BD6" i="15"/>
  <c r="AZ6" i="15"/>
  <c r="AV10" i="15"/>
  <c r="BD10" i="15"/>
  <c r="AS11" i="15"/>
  <c r="Q11" i="15"/>
  <c r="Q16" i="15"/>
  <c r="AS16" i="15"/>
  <c r="BG16" i="15"/>
  <c r="BA6" i="15"/>
  <c r="Q7" i="15"/>
  <c r="BD8" i="15"/>
  <c r="AT11" i="15"/>
  <c r="AZ11" i="15"/>
  <c r="AY11" i="15"/>
  <c r="BB11" i="15"/>
  <c r="AU14" i="15"/>
  <c r="AT16" i="15"/>
  <c r="AY16" i="15"/>
  <c r="BB16" i="15"/>
  <c r="BF17" i="15"/>
  <c r="AS2" i="15"/>
  <c r="BG2" i="15" s="1"/>
  <c r="Q2" i="15"/>
  <c r="BA2" i="15"/>
  <c r="Y2" i="15"/>
  <c r="BV2" i="15"/>
  <c r="CE2" i="15"/>
  <c r="AT5" i="15"/>
  <c r="AT8" i="15"/>
  <c r="BF8" i="15"/>
  <c r="AU11" i="15"/>
  <c r="BC11" i="15"/>
  <c r="BG11" i="15"/>
  <c r="AS12" i="15"/>
  <c r="Q12" i="15"/>
  <c r="AR13" i="15"/>
  <c r="P13" i="15"/>
  <c r="BF13" i="15"/>
  <c r="AU16" i="15"/>
  <c r="BC16" i="15"/>
  <c r="P9" i="15"/>
  <c r="BF9" i="15"/>
  <c r="AT14" i="15"/>
  <c r="BA14" i="15"/>
  <c r="AY14" i="15"/>
  <c r="BW2" i="15"/>
  <c r="P4" i="15"/>
  <c r="AS4" i="15"/>
  <c r="CU4" i="15"/>
  <c r="CK5" i="15"/>
  <c r="CY3" i="15" s="1"/>
  <c r="BG8" i="15"/>
  <c r="AT12" i="15"/>
  <c r="AZ12" i="15"/>
  <c r="AY12" i="15"/>
  <c r="BB12" i="15"/>
  <c r="BG12" i="15"/>
  <c r="AS13" i="15"/>
  <c r="Q13" i="15"/>
  <c r="BG13" i="15"/>
  <c r="AR14" i="15"/>
  <c r="P14" i="15"/>
  <c r="AZ14" i="15"/>
  <c r="AX14" i="15"/>
  <c r="BD16" i="15"/>
  <c r="P17" i="15"/>
  <c r="P3" i="15"/>
  <c r="CU3" i="15"/>
  <c r="CM4" i="15"/>
  <c r="DA3" i="15" s="1"/>
  <c r="CL5" i="15"/>
  <c r="AY8" i="15"/>
  <c r="AX10" i="15"/>
  <c r="AU12" i="15"/>
  <c r="BC12" i="15"/>
  <c r="AT13" i="15"/>
  <c r="AY13" i="15"/>
  <c r="BB13" i="15"/>
  <c r="BF14" i="15"/>
  <c r="P16" i="15"/>
  <c r="AV16" i="15"/>
  <c r="BG15" i="15"/>
  <c r="BG17" i="15"/>
  <c r="AV14" i="15"/>
  <c r="BD14" i="15"/>
  <c r="BB17" i="15"/>
  <c r="AY17" i="15"/>
  <c r="AL2" i="14"/>
  <c r="CQ2" i="14" s="1"/>
  <c r="BA5" i="14"/>
  <c r="BC5" i="14"/>
  <c r="P9" i="14"/>
  <c r="BA10" i="14"/>
  <c r="BB13" i="14"/>
  <c r="P14" i="14"/>
  <c r="BA16" i="14"/>
  <c r="BD5" i="14"/>
  <c r="BC13" i="14"/>
  <c r="CP3" i="14"/>
  <c r="BA4" i="14"/>
  <c r="CP4" i="14"/>
  <c r="CT5" i="14"/>
  <c r="BD6" i="14"/>
  <c r="CS6" i="14"/>
  <c r="BF8" i="14"/>
  <c r="BA9" i="14"/>
  <c r="BC10" i="14"/>
  <c r="AW13" i="14"/>
  <c r="BD13" i="14"/>
  <c r="BA14" i="14"/>
  <c r="BC14" i="14"/>
  <c r="BC16" i="14"/>
  <c r="BA17" i="14"/>
  <c r="BB17" i="14"/>
  <c r="AU3" i="14"/>
  <c r="BC3" i="14"/>
  <c r="BB3" i="14"/>
  <c r="CT3" i="14"/>
  <c r="BB8" i="14"/>
  <c r="AW10" i="14"/>
  <c r="BD10" i="14"/>
  <c r="Q12" i="14"/>
  <c r="AX13" i="14"/>
  <c r="AT13" i="14"/>
  <c r="BB14" i="14"/>
  <c r="BD14" i="14"/>
  <c r="AW16" i="14"/>
  <c r="AS16" i="14"/>
  <c r="BD16" i="14"/>
  <c r="BC17" i="14"/>
  <c r="BD3" i="14"/>
  <c r="BG3" i="14"/>
  <c r="AU4" i="14"/>
  <c r="BC4" i="14"/>
  <c r="BG4" i="14"/>
  <c r="CS4" i="14"/>
  <c r="AW5" i="14"/>
  <c r="AT5" i="14"/>
  <c r="BB7" i="14"/>
  <c r="AX10" i="14"/>
  <c r="AY13" i="14"/>
  <c r="AU14" i="14"/>
  <c r="AZ15" i="14"/>
  <c r="BD15" i="14"/>
  <c r="AX16" i="14"/>
  <c r="CU4" i="14"/>
  <c r="AR3" i="14"/>
  <c r="AU5" i="14"/>
  <c r="AY10" i="14"/>
  <c r="BG15" i="14"/>
  <c r="Q16" i="14"/>
  <c r="AY16" i="14"/>
  <c r="CS3" i="14"/>
  <c r="CL3" i="14"/>
  <c r="AW4" i="14"/>
  <c r="AR4" i="14"/>
  <c r="AY5" i="14"/>
  <c r="CN6" i="14"/>
  <c r="AW8" i="14"/>
  <c r="AR8" i="14"/>
  <c r="AR9" i="14"/>
  <c r="AZ10" i="14"/>
  <c r="AV11" i="14"/>
  <c r="BD11" i="14"/>
  <c r="AW17" i="14"/>
  <c r="AS17" i="14"/>
  <c r="BX2" i="14"/>
  <c r="AJ2" i="14"/>
  <c r="AH2" i="14"/>
  <c r="AI2" i="14"/>
  <c r="AT2" i="14"/>
  <c r="AG2" i="14"/>
  <c r="BH2" i="14"/>
  <c r="R2" i="14"/>
  <c r="CY2" i="14"/>
  <c r="CK2" i="14"/>
  <c r="CJ2" i="14"/>
  <c r="AR5" i="14"/>
  <c r="P5" i="14"/>
  <c r="BF5" i="14"/>
  <c r="AR7" i="14"/>
  <c r="P7" i="14"/>
  <c r="BF7" i="14"/>
  <c r="AS9" i="14"/>
  <c r="Q9" i="14"/>
  <c r="CM5" i="14"/>
  <c r="CK5" i="14"/>
  <c r="CQ5" i="14"/>
  <c r="CL5" i="14"/>
  <c r="BO2" i="14"/>
  <c r="DF2" i="14"/>
  <c r="BA2" i="14"/>
  <c r="CN5" i="14"/>
  <c r="DB3" i="14" s="1"/>
  <c r="CO5" i="14"/>
  <c r="DC3" i="14" s="1"/>
  <c r="AS7" i="14"/>
  <c r="Q7" i="14"/>
  <c r="BG7" i="14"/>
  <c r="BD9" i="14"/>
  <c r="AU9" i="14"/>
  <c r="AT9" i="14"/>
  <c r="AZ9" i="14"/>
  <c r="BB9" i="14"/>
  <c r="CU5" i="14"/>
  <c r="W2" i="14"/>
  <c r="AR2" i="14"/>
  <c r="BF2" i="14" s="1"/>
  <c r="CC2" i="14"/>
  <c r="CP5" i="14"/>
  <c r="BC9" i="14"/>
  <c r="AY2" i="14"/>
  <c r="Q3" i="14"/>
  <c r="CM6" i="14"/>
  <c r="CK6" i="14"/>
  <c r="CY3" i="14" s="1"/>
  <c r="CQ6" i="14"/>
  <c r="CT6" i="14"/>
  <c r="DF3" i="14"/>
  <c r="AV9" i="14"/>
  <c r="P2" i="14"/>
  <c r="Y2" i="14"/>
  <c r="CE2" i="14"/>
  <c r="CP2" i="14"/>
  <c r="DD2" i="14"/>
  <c r="CL6" i="14"/>
  <c r="CU6" i="14"/>
  <c r="AR22" i="14"/>
  <c r="P22" i="14"/>
  <c r="BF22" i="14"/>
  <c r="CR2" i="14"/>
  <c r="CS5" i="14"/>
  <c r="AR6" i="14"/>
  <c r="P6" i="14"/>
  <c r="BF6" i="14"/>
  <c r="AW9" i="14"/>
  <c r="AW7" i="14"/>
  <c r="BA8" i="14"/>
  <c r="BF14" i="14"/>
  <c r="AS22" i="14"/>
  <c r="Q22" i="14"/>
  <c r="BG22" i="14"/>
  <c r="AT8" i="14"/>
  <c r="P10" i="14"/>
  <c r="BF10" i="14"/>
  <c r="AX15" i="14"/>
  <c r="AR16" i="14"/>
  <c r="P17" i="14"/>
  <c r="BG5" i="14"/>
  <c r="BG6" i="14"/>
  <c r="AY7" i="14"/>
  <c r="AU8" i="14"/>
  <c r="Q10" i="14"/>
  <c r="BG10" i="14"/>
  <c r="P15" i="14"/>
  <c r="BA15" i="14"/>
  <c r="AY15" i="14"/>
  <c r="Q17" i="14"/>
  <c r="Q5" i="14"/>
  <c r="Q6" i="14"/>
  <c r="P11" i="14"/>
  <c r="BF11" i="14"/>
  <c r="BB15" i="14"/>
  <c r="P12" i="14"/>
  <c r="BF12" i="14"/>
  <c r="P13" i="14"/>
  <c r="BF13" i="14"/>
  <c r="AS14" i="14"/>
  <c r="Q14" i="14"/>
  <c r="Q13" i="14"/>
  <c r="BG13" i="14"/>
  <c r="BF15" i="14"/>
  <c r="P16" i="14"/>
  <c r="AR17" i="14"/>
  <c r="AW22" i="14"/>
  <c r="AP2" i="13"/>
  <c r="AO2" i="13"/>
  <c r="AN2" i="13"/>
  <c r="AL2" i="13"/>
  <c r="CQ2" i="13" s="1"/>
  <c r="AM2" i="13"/>
  <c r="CE2" i="13" s="1"/>
  <c r="CC2" i="13"/>
  <c r="DD2" i="13"/>
  <c r="BM2" i="13"/>
  <c r="W2" i="13"/>
  <c r="CP2" i="13"/>
  <c r="BD3" i="13"/>
  <c r="BC15" i="13"/>
  <c r="AW3" i="13"/>
  <c r="CN3" i="13"/>
  <c r="DB3" i="13" s="1"/>
  <c r="CP3" i="13"/>
  <c r="AX7" i="13"/>
  <c r="AX8" i="13"/>
  <c r="AW12" i="13"/>
  <c r="AV13" i="13"/>
  <c r="BD13" i="13"/>
  <c r="AS14" i="13"/>
  <c r="AV15" i="13"/>
  <c r="BD15" i="13"/>
  <c r="BC3" i="13"/>
  <c r="CM5" i="13"/>
  <c r="AU12" i="13"/>
  <c r="BD12" i="13"/>
  <c r="AX3" i="13"/>
  <c r="AS3" i="13"/>
  <c r="DF3" i="13"/>
  <c r="DH7" i="13" s="1"/>
  <c r="CP5" i="13"/>
  <c r="BF6" i="13"/>
  <c r="AY7" i="13"/>
  <c r="AT7" i="13"/>
  <c r="AU8" i="13"/>
  <c r="AU9" i="13"/>
  <c r="AW13" i="13"/>
  <c r="AR13" i="13"/>
  <c r="AW15" i="13"/>
  <c r="AR15" i="13"/>
  <c r="AV16" i="13"/>
  <c r="BD16" i="13"/>
  <c r="AV17" i="13"/>
  <c r="BD17" i="13"/>
  <c r="BC7" i="13"/>
  <c r="CS5" i="13"/>
  <c r="AU3" i="13"/>
  <c r="AV3" i="13"/>
  <c r="CM3" i="13"/>
  <c r="DA3" i="13" s="1"/>
  <c r="AW7" i="13"/>
  <c r="Q3" i="13"/>
  <c r="AV4" i="13"/>
  <c r="BD4" i="13"/>
  <c r="CQ5" i="13"/>
  <c r="CT5" i="13"/>
  <c r="AV6" i="13"/>
  <c r="BD6" i="13"/>
  <c r="AZ7" i="13"/>
  <c r="AV9" i="13"/>
  <c r="BD9" i="13"/>
  <c r="BF9" i="13"/>
  <c r="AS13" i="13"/>
  <c r="Q14" i="13"/>
  <c r="AY14" i="13"/>
  <c r="AW16" i="13"/>
  <c r="AR16" i="13"/>
  <c r="AW17" i="13"/>
  <c r="AR17" i="13"/>
  <c r="BF13" i="13"/>
  <c r="CY3" i="13"/>
  <c r="DD10" i="13" s="1"/>
  <c r="AU7" i="13"/>
  <c r="CL3" i="13"/>
  <c r="CU3" i="13"/>
  <c r="BF8" i="13"/>
  <c r="BC12" i="13"/>
  <c r="AV12" i="13"/>
  <c r="AU15" i="13"/>
  <c r="BB16" i="13"/>
  <c r="BC16" i="13"/>
  <c r="AW4" i="13"/>
  <c r="AR4" i="13"/>
  <c r="CM4" i="13"/>
  <c r="BF5" i="13"/>
  <c r="CU5" i="13"/>
  <c r="AW6" i="13"/>
  <c r="AR6" i="13"/>
  <c r="CL6" i="13"/>
  <c r="CU6" i="13"/>
  <c r="AS9" i="13"/>
  <c r="BD10" i="13"/>
  <c r="Q13" i="13"/>
  <c r="AZ14" i="13"/>
  <c r="P15" i="13"/>
  <c r="AY15" i="13"/>
  <c r="AX16" i="13"/>
  <c r="AS16" i="13"/>
  <c r="AX17" i="13"/>
  <c r="AS17" i="13"/>
  <c r="DD3" i="13"/>
  <c r="CY2" i="13"/>
  <c r="AI2" i="13"/>
  <c r="BH2" i="13"/>
  <c r="CK2" i="13"/>
  <c r="AJ2" i="13"/>
  <c r="R2" i="13"/>
  <c r="AH2" i="13"/>
  <c r="AT2" i="13"/>
  <c r="AG2" i="13"/>
  <c r="BX2" i="13"/>
  <c r="AS2" i="13"/>
  <c r="BG2" i="13" s="1"/>
  <c r="P10" i="13"/>
  <c r="AR10" i="13"/>
  <c r="AZ10" i="13"/>
  <c r="AY10" i="13"/>
  <c r="AT13" i="13"/>
  <c r="AU13" i="13"/>
  <c r="BC13" i="13"/>
  <c r="BA13" i="13"/>
  <c r="BB13" i="13"/>
  <c r="CQ3" i="13"/>
  <c r="CS3" i="13"/>
  <c r="AT8" i="13"/>
  <c r="AZ8" i="13"/>
  <c r="BB8" i="13"/>
  <c r="AY8" i="13"/>
  <c r="BG10" i="13"/>
  <c r="AS10" i="13"/>
  <c r="BA10" i="13"/>
  <c r="DF3" i="12"/>
  <c r="DF5" i="12" s="1"/>
  <c r="Q2" i="13"/>
  <c r="BC8" i="13"/>
  <c r="BA8" i="13"/>
  <c r="BC10" i="13"/>
  <c r="AT10" i="13"/>
  <c r="BB10" i="13"/>
  <c r="AR14" i="13"/>
  <c r="BF14" i="13"/>
  <c r="P14" i="13"/>
  <c r="CO3" i="13"/>
  <c r="DC3" i="13" s="1"/>
  <c r="BD8" i="13"/>
  <c r="BB4" i="13"/>
  <c r="CT4" i="13"/>
  <c r="DH3" i="13" s="1"/>
  <c r="BC5" i="13"/>
  <c r="AU5" i="13"/>
  <c r="BG8" i="13"/>
  <c r="AS12" i="13"/>
  <c r="Q12" i="13"/>
  <c r="AY2" i="13"/>
  <c r="BB3" i="13"/>
  <c r="AY4" i="13"/>
  <c r="CL4" i="13"/>
  <c r="CZ3" i="13" s="1"/>
  <c r="AZ5" i="13"/>
  <c r="BC6" i="13"/>
  <c r="AU6" i="13"/>
  <c r="BD7" i="13"/>
  <c r="AV7" i="13"/>
  <c r="AU10" i="13"/>
  <c r="AY13" i="13"/>
  <c r="AR22" i="13"/>
  <c r="P22" i="13"/>
  <c r="BF22" i="13"/>
  <c r="AX14" i="13"/>
  <c r="AX13" i="13"/>
  <c r="BA14" i="13"/>
  <c r="Q15" i="13"/>
  <c r="BG15" i="13"/>
  <c r="AV14" i="13"/>
  <c r="BD14" i="13"/>
  <c r="AX10" i="13"/>
  <c r="BC14" i="13"/>
  <c r="P17" i="13"/>
  <c r="P16" i="13"/>
  <c r="Q16" i="13"/>
  <c r="Q17" i="13"/>
  <c r="DC2" i="12"/>
  <c r="BL2" i="12"/>
  <c r="CB2" i="12"/>
  <c r="CT3" i="12"/>
  <c r="CL3" i="12"/>
  <c r="CU3" i="12"/>
  <c r="BD5" i="12"/>
  <c r="CL6" i="12"/>
  <c r="CU6" i="12"/>
  <c r="BC10" i="12"/>
  <c r="CM3" i="12"/>
  <c r="DA3" i="12" s="1"/>
  <c r="DJ14" i="12" s="1"/>
  <c r="BA4" i="12"/>
  <c r="BB4" i="12"/>
  <c r="AU5" i="12"/>
  <c r="BC5" i="12"/>
  <c r="BD10" i="12"/>
  <c r="BA14" i="12"/>
  <c r="AZ16" i="12"/>
  <c r="AI2" i="12"/>
  <c r="DB2" i="12" s="1"/>
  <c r="CQ3" i="12"/>
  <c r="DE3" i="12" s="1"/>
  <c r="BC4" i="12"/>
  <c r="CU5" i="12"/>
  <c r="CO6" i="12"/>
  <c r="AW10" i="12"/>
  <c r="AT10" i="12"/>
  <c r="BB14" i="12"/>
  <c r="BA16" i="12"/>
  <c r="P3" i="12"/>
  <c r="BF4" i="12"/>
  <c r="AW5" i="12"/>
  <c r="AT5" i="12"/>
  <c r="P6" i="12"/>
  <c r="CP6" i="12"/>
  <c r="P9" i="12"/>
  <c r="AX10" i="12"/>
  <c r="BC14" i="12"/>
  <c r="AU16" i="12"/>
  <c r="BC16" i="12"/>
  <c r="AV4" i="12"/>
  <c r="BD4" i="12"/>
  <c r="BG4" i="12"/>
  <c r="CN5" i="12"/>
  <c r="CQ6" i="12"/>
  <c r="AY10" i="12"/>
  <c r="AW14" i="12"/>
  <c r="BD14" i="12"/>
  <c r="AV16" i="12"/>
  <c r="BD16" i="12"/>
  <c r="BG16" i="12"/>
  <c r="AW4" i="12"/>
  <c r="AR4" i="12"/>
  <c r="CO5" i="12"/>
  <c r="AV7" i="12"/>
  <c r="BD7" i="12"/>
  <c r="AV8" i="12"/>
  <c r="BG8" i="12"/>
  <c r="AZ10" i="12"/>
  <c r="AX14" i="12"/>
  <c r="AS14" i="12"/>
  <c r="AW16" i="12"/>
  <c r="AR16" i="12"/>
  <c r="AX3" i="12"/>
  <c r="AT4" i="12"/>
  <c r="CU4" i="12"/>
  <c r="AZ5" i="12"/>
  <c r="CP5" i="12"/>
  <c r="CS6" i="12"/>
  <c r="CT6" i="12"/>
  <c r="AW7" i="12"/>
  <c r="AS7" i="12"/>
  <c r="BA10" i="12"/>
  <c r="BB12" i="12"/>
  <c r="AY14" i="12"/>
  <c r="AW15" i="12"/>
  <c r="BD15" i="12"/>
  <c r="P16" i="12"/>
  <c r="AX16" i="12"/>
  <c r="AT2" i="12"/>
  <c r="AH2" i="12"/>
  <c r="R2" i="12"/>
  <c r="CY2" i="12"/>
  <c r="BH2" i="12"/>
  <c r="AG2" i="12"/>
  <c r="CK2" i="12"/>
  <c r="BX2" i="12"/>
  <c r="CD2" i="12"/>
  <c r="AZ2" i="12"/>
  <c r="CJ2" i="12"/>
  <c r="AR2" i="12"/>
  <c r="BF2" i="12" s="1"/>
  <c r="CS3" i="12"/>
  <c r="X2" i="12"/>
  <c r="BN2" i="12"/>
  <c r="BG3" i="12"/>
  <c r="Q6" i="12"/>
  <c r="AZ8" i="12"/>
  <c r="P11" i="12"/>
  <c r="P7" i="12"/>
  <c r="BF7" i="12"/>
  <c r="AT12" i="12"/>
  <c r="BA12" i="12"/>
  <c r="AZ12" i="12"/>
  <c r="Q3" i="12"/>
  <c r="CS4" i="12"/>
  <c r="AX12" i="12"/>
  <c r="P2" i="12"/>
  <c r="CQ2" i="12"/>
  <c r="CN3" i="12"/>
  <c r="AS5" i="12"/>
  <c r="AR7" i="12"/>
  <c r="AT8" i="12"/>
  <c r="AY8" i="12"/>
  <c r="BB8" i="12"/>
  <c r="AR10" i="12"/>
  <c r="AW12" i="12"/>
  <c r="AR15" i="12"/>
  <c r="P15" i="12"/>
  <c r="BF15" i="12"/>
  <c r="BF5" i="12"/>
  <c r="AR5" i="12"/>
  <c r="P5" i="12"/>
  <c r="CO2" i="12"/>
  <c r="V2" i="12"/>
  <c r="DE2" i="12"/>
  <c r="CO3" i="12"/>
  <c r="BG5" i="12"/>
  <c r="CN6" i="12"/>
  <c r="CK6" i="12"/>
  <c r="CY3" i="12" s="1"/>
  <c r="P10" i="12"/>
  <c r="AS10" i="12"/>
  <c r="BG10" i="12"/>
  <c r="AY12" i="12"/>
  <c r="AX2" i="12"/>
  <c r="CP3" i="12"/>
  <c r="CN4" i="12"/>
  <c r="BC8" i="12"/>
  <c r="BD9" i="12"/>
  <c r="AT9" i="12"/>
  <c r="AZ9" i="12"/>
  <c r="AR11" i="12"/>
  <c r="Q15" i="12"/>
  <c r="BG15" i="12"/>
  <c r="P14" i="12"/>
  <c r="BF14" i="12"/>
  <c r="BB11" i="12"/>
  <c r="AZ11" i="12"/>
  <c r="AU12" i="12"/>
  <c r="BC12" i="12"/>
  <c r="AY9" i="12"/>
  <c r="AU11" i="12"/>
  <c r="BC11" i="12"/>
  <c r="BA11" i="12"/>
  <c r="AV12" i="12"/>
  <c r="BD12" i="12"/>
  <c r="AS15" i="12"/>
  <c r="DF3" i="11"/>
  <c r="DH7" i="11" s="1"/>
  <c r="CE2" i="12"/>
  <c r="AV11" i="12"/>
  <c r="BD11" i="12"/>
  <c r="BF22" i="12"/>
  <c r="BG22" i="12"/>
  <c r="BG14" i="12"/>
  <c r="AX6" i="11"/>
  <c r="CP4" i="11"/>
  <c r="AX5" i="11"/>
  <c r="AW8" i="11"/>
  <c r="BW2" i="11"/>
  <c r="CQ3" i="11"/>
  <c r="Q4" i="11"/>
  <c r="AY4" i="11"/>
  <c r="AT4" i="11"/>
  <c r="BA5" i="11"/>
  <c r="BB5" i="11"/>
  <c r="CP5" i="11"/>
  <c r="CS5" i="11"/>
  <c r="BC6" i="11"/>
  <c r="Q7" i="11"/>
  <c r="AV7" i="11"/>
  <c r="Q9" i="11"/>
  <c r="AT9" i="11"/>
  <c r="BB13" i="11"/>
  <c r="BG14" i="11"/>
  <c r="Q15" i="11"/>
  <c r="AY15" i="11"/>
  <c r="AW15" i="11"/>
  <c r="BF14" i="11"/>
  <c r="CS3" i="11"/>
  <c r="AU4" i="11"/>
  <c r="CN4" i="11"/>
  <c r="CO4" i="11"/>
  <c r="DC3" i="11" s="1"/>
  <c r="BC5" i="11"/>
  <c r="CT5" i="11"/>
  <c r="AZ7" i="11"/>
  <c r="BC7" i="11"/>
  <c r="BF8" i="11"/>
  <c r="AY9" i="11"/>
  <c r="BB11" i="11"/>
  <c r="AZ15" i="11"/>
  <c r="AX15" i="11"/>
  <c r="Q17" i="11"/>
  <c r="CT3" i="11"/>
  <c r="CU6" i="11"/>
  <c r="BA7" i="11"/>
  <c r="BD7" i="11"/>
  <c r="BA8" i="11"/>
  <c r="AZ9" i="11"/>
  <c r="CU3" i="11"/>
  <c r="BA4" i="11"/>
  <c r="AR6" i="11"/>
  <c r="BA9" i="11"/>
  <c r="AR13" i="11"/>
  <c r="AR14" i="11"/>
  <c r="BB4" i="11"/>
  <c r="AW5" i="11"/>
  <c r="AR5" i="11"/>
  <c r="CL5" i="11"/>
  <c r="CU5" i="11"/>
  <c r="P6" i="11"/>
  <c r="AT6" i="11"/>
  <c r="CM6" i="11"/>
  <c r="CK6" i="11"/>
  <c r="AU9" i="11"/>
  <c r="BC9" i="11"/>
  <c r="AW13" i="11"/>
  <c r="AX14" i="11"/>
  <c r="BC15" i="11"/>
  <c r="BB16" i="11"/>
  <c r="BB17" i="11"/>
  <c r="CT6" i="11"/>
  <c r="AY3" i="11"/>
  <c r="CN3" i="11"/>
  <c r="DB3" i="11" s="1"/>
  <c r="AV4" i="11"/>
  <c r="BD4" i="11"/>
  <c r="P5" i="11"/>
  <c r="AT5" i="11"/>
  <c r="CM5" i="11"/>
  <c r="Q6" i="11"/>
  <c r="AY6" i="11"/>
  <c r="CN6" i="11"/>
  <c r="BD8" i="11"/>
  <c r="AV9" i="11"/>
  <c r="BD9" i="11"/>
  <c r="BB10" i="11"/>
  <c r="P13" i="11"/>
  <c r="AX13" i="11"/>
  <c r="AY14" i="11"/>
  <c r="BC17" i="11"/>
  <c r="BH2" i="11"/>
  <c r="AK2" i="11"/>
  <c r="CY2" i="11"/>
  <c r="AW11" i="11"/>
  <c r="AV11" i="11"/>
  <c r="AU11" i="11"/>
  <c r="AT11" i="11"/>
  <c r="BD11" i="11"/>
  <c r="BC11" i="11"/>
  <c r="CS4" i="11"/>
  <c r="AV22" i="11"/>
  <c r="BD22" i="11"/>
  <c r="AT22" i="11"/>
  <c r="BA22" i="11"/>
  <c r="AZ22" i="11"/>
  <c r="AX22" i="11"/>
  <c r="AW22" i="11"/>
  <c r="BB22" i="11"/>
  <c r="BF3" i="11"/>
  <c r="AR3" i="11"/>
  <c r="P3" i="11"/>
  <c r="CQ4" i="11"/>
  <c r="CM4" i="11"/>
  <c r="CK4" i="11"/>
  <c r="CT4" i="11"/>
  <c r="BG8" i="11"/>
  <c r="AS8" i="11"/>
  <c r="Q8" i="11"/>
  <c r="AR10" i="11"/>
  <c r="P10" i="11"/>
  <c r="BF10" i="11"/>
  <c r="AR15" i="11"/>
  <c r="P15" i="11"/>
  <c r="BF15" i="11"/>
  <c r="AI2" i="11"/>
  <c r="R2" i="11"/>
  <c r="AT2" i="11"/>
  <c r="AH2" i="11"/>
  <c r="BX2" i="11"/>
  <c r="AG2" i="11"/>
  <c r="AJ2" i="11"/>
  <c r="CJ2" i="11"/>
  <c r="P2" i="11"/>
  <c r="AR2" i="11"/>
  <c r="BF2" i="11" s="1"/>
  <c r="BV2" i="11"/>
  <c r="CL4" i="11"/>
  <c r="CU4" i="11"/>
  <c r="AU8" i="11"/>
  <c r="BC8" i="11"/>
  <c r="AT8" i="11"/>
  <c r="AY8" i="11"/>
  <c r="AZ8" i="11"/>
  <c r="BB8" i="11"/>
  <c r="AS10" i="11"/>
  <c r="Q10" i="11"/>
  <c r="BG10" i="11"/>
  <c r="BF7" i="11"/>
  <c r="CE2" i="11"/>
  <c r="AW7" i="11"/>
  <c r="AS13" i="11"/>
  <c r="Q13" i="11"/>
  <c r="BA13" i="11"/>
  <c r="AZ13" i="11"/>
  <c r="BB15" i="11"/>
  <c r="AS16" i="11"/>
  <c r="Q16" i="11"/>
  <c r="BA16" i="11"/>
  <c r="BG5" i="11"/>
  <c r="BG6" i="11"/>
  <c r="BB7" i="11"/>
  <c r="AX11" i="11"/>
  <c r="AT16" i="11"/>
  <c r="AZ16" i="11"/>
  <c r="P17" i="11"/>
  <c r="AR17" i="11"/>
  <c r="AU22" i="11"/>
  <c r="Y2" i="11"/>
  <c r="AY7" i="11"/>
  <c r="AX8" i="11"/>
  <c r="AY11" i="11"/>
  <c r="AR12" i="11"/>
  <c r="P12" i="11"/>
  <c r="AU13" i="11"/>
  <c r="BC13" i="11"/>
  <c r="AU16" i="11"/>
  <c r="BC16" i="11"/>
  <c r="BF17" i="11"/>
  <c r="BG3" i="11"/>
  <c r="BC22" i="11"/>
  <c r="CR2" i="11"/>
  <c r="Q3" i="11"/>
  <c r="AR11" i="11"/>
  <c r="P11" i="11"/>
  <c r="AZ11" i="11"/>
  <c r="Q12" i="11"/>
  <c r="BG12" i="11"/>
  <c r="AV13" i="11"/>
  <c r="BD13" i="11"/>
  <c r="Q14" i="11"/>
  <c r="BB14" i="11"/>
  <c r="AV16" i="11"/>
  <c r="BD16" i="11"/>
  <c r="BG17" i="11"/>
  <c r="DE3" i="9"/>
  <c r="DJ10" i="9" s="1"/>
  <c r="P7" i="11"/>
  <c r="AY10" i="11"/>
  <c r="Q11" i="11"/>
  <c r="BG11" i="11"/>
  <c r="AU14" i="11"/>
  <c r="BC14" i="11"/>
  <c r="AT15" i="11"/>
  <c r="AX17" i="11"/>
  <c r="AV15" i="11"/>
  <c r="BD15" i="11"/>
  <c r="AY22" i="11"/>
  <c r="BF16" i="11"/>
  <c r="AZ10" i="10"/>
  <c r="CT4" i="10"/>
  <c r="BB14" i="10"/>
  <c r="BA15" i="10"/>
  <c r="BB15" i="10"/>
  <c r="CL4" i="10"/>
  <c r="CU4" i="10"/>
  <c r="BF10" i="10"/>
  <c r="BB13" i="10"/>
  <c r="BC15" i="10"/>
  <c r="AZ3" i="10"/>
  <c r="BB3" i="10"/>
  <c r="P4" i="10"/>
  <c r="CM4" i="10"/>
  <c r="Q5" i="10"/>
  <c r="P7" i="10"/>
  <c r="BG10" i="10"/>
  <c r="BF11" i="10"/>
  <c r="BD15" i="10"/>
  <c r="Q17" i="10"/>
  <c r="AT17" i="10"/>
  <c r="BC3" i="10"/>
  <c r="AY4" i="10"/>
  <c r="AU4" i="10"/>
  <c r="CN4" i="10"/>
  <c r="CK4" i="10"/>
  <c r="CS5" i="10"/>
  <c r="CT5" i="10"/>
  <c r="BA6" i="10"/>
  <c r="CP6" i="10"/>
  <c r="AY7" i="10"/>
  <c r="AT7" i="10"/>
  <c r="BB11" i="10"/>
  <c r="BB12" i="10"/>
  <c r="AT14" i="10"/>
  <c r="BF16" i="10"/>
  <c r="CP3" i="10"/>
  <c r="CT3" i="10"/>
  <c r="CU5" i="10"/>
  <c r="BF6" i="10"/>
  <c r="AT13" i="10"/>
  <c r="AX14" i="10"/>
  <c r="AV14" i="10"/>
  <c r="AW15" i="10"/>
  <c r="CL3" i="10"/>
  <c r="BA4" i="10"/>
  <c r="BB5" i="10"/>
  <c r="AV6" i="10"/>
  <c r="BD6" i="10"/>
  <c r="BG6" i="10"/>
  <c r="BA7" i="10"/>
  <c r="AZ8" i="10"/>
  <c r="AZ9" i="10"/>
  <c r="AR10" i="10"/>
  <c r="AV11" i="10"/>
  <c r="BD12" i="10"/>
  <c r="Q14" i="10"/>
  <c r="AY14" i="10"/>
  <c r="AT15" i="10"/>
  <c r="AW16" i="10"/>
  <c r="BB16" i="10"/>
  <c r="BA17" i="10"/>
  <c r="AV3" i="10"/>
  <c r="BD3" i="10"/>
  <c r="AV4" i="10"/>
  <c r="BC4" i="10"/>
  <c r="CQ4" i="10"/>
  <c r="AR6" i="10"/>
  <c r="CS6" i="10"/>
  <c r="AX10" i="10"/>
  <c r="AS10" i="10"/>
  <c r="AW11" i="10"/>
  <c r="AW12" i="10"/>
  <c r="AR12" i="10"/>
  <c r="AY13" i="10"/>
  <c r="BC13" i="10"/>
  <c r="AZ14" i="10"/>
  <c r="BC14" i="10"/>
  <c r="P15" i="10"/>
  <c r="AY15" i="10"/>
  <c r="BB17" i="10"/>
  <c r="AS3" i="10"/>
  <c r="DF3" i="10"/>
  <c r="DI8" i="10" s="1"/>
  <c r="BD4" i="10"/>
  <c r="BD5" i="10"/>
  <c r="CN5" i="10"/>
  <c r="AU7" i="10"/>
  <c r="BC7" i="10"/>
  <c r="AV8" i="10"/>
  <c r="BB8" i="10"/>
  <c r="AW10" i="10"/>
  <c r="AV12" i="10"/>
  <c r="AZ13" i="10"/>
  <c r="BF13" i="10"/>
  <c r="BA14" i="10"/>
  <c r="AZ15" i="10"/>
  <c r="BD17" i="10"/>
  <c r="AG2" i="10"/>
  <c r="CY2" i="10"/>
  <c r="AL2" i="10"/>
  <c r="BH2" i="10"/>
  <c r="AK2" i="10"/>
  <c r="CK2" i="10"/>
  <c r="AJ2" i="10"/>
  <c r="R2" i="10"/>
  <c r="AI2" i="10"/>
  <c r="AH2" i="10"/>
  <c r="BX2" i="10"/>
  <c r="AT2" i="10"/>
  <c r="CQ3" i="10"/>
  <c r="BF5" i="10"/>
  <c r="P9" i="10"/>
  <c r="BF9" i="10"/>
  <c r="CU3" i="10"/>
  <c r="P8" i="10"/>
  <c r="AS8" i="10"/>
  <c r="Q8" i="10"/>
  <c r="CM3" i="10"/>
  <c r="CS3" i="10"/>
  <c r="AX5" i="10"/>
  <c r="BG11" i="10"/>
  <c r="DF3" i="9"/>
  <c r="DJ9" i="9" s="1"/>
  <c r="P2" i="10"/>
  <c r="CJ2" i="10"/>
  <c r="AU3" i="10"/>
  <c r="CK3" i="10"/>
  <c r="CY3" i="10" s="1"/>
  <c r="AZ4" i="10"/>
  <c r="BF4" i="10"/>
  <c r="AY5" i="10"/>
  <c r="CQ5" i="10"/>
  <c r="Q11" i="10"/>
  <c r="BF3" i="10"/>
  <c r="P5" i="10"/>
  <c r="AT10" i="10"/>
  <c r="BA10" i="10"/>
  <c r="BB10" i="10"/>
  <c r="CN3" i="10"/>
  <c r="BA5" i="10"/>
  <c r="BF8" i="10"/>
  <c r="AR9" i="10"/>
  <c r="AU10" i="10"/>
  <c r="BC10" i="10"/>
  <c r="BG8" i="10"/>
  <c r="AV10" i="10"/>
  <c r="BD10" i="10"/>
  <c r="AS2" i="10"/>
  <c r="BG2" i="10" s="1"/>
  <c r="Q2" i="10"/>
  <c r="BA2" i="10"/>
  <c r="Y2" i="10"/>
  <c r="CE2" i="10"/>
  <c r="BB6" i="10"/>
  <c r="AZ6" i="10"/>
  <c r="AY8" i="10"/>
  <c r="AS12" i="10"/>
  <c r="Q12" i="10"/>
  <c r="BG12" i="10"/>
  <c r="AX12" i="10"/>
  <c r="AU13" i="10"/>
  <c r="BD13" i="10"/>
  <c r="AU14" i="10"/>
  <c r="Q15" i="10"/>
  <c r="Q16" i="10"/>
  <c r="AU16" i="10"/>
  <c r="BD16" i="10"/>
  <c r="AW22" i="10"/>
  <c r="BF14" i="10"/>
  <c r="BG14" i="10"/>
  <c r="AZ11" i="10"/>
  <c r="BG15" i="10"/>
  <c r="AT22" i="10"/>
  <c r="BA22" i="10"/>
  <c r="AY22" i="10"/>
  <c r="BB22" i="10"/>
  <c r="AU22" i="10"/>
  <c r="BC22" i="10"/>
  <c r="Q13" i="10"/>
  <c r="AR13" i="10"/>
  <c r="AV22" i="10"/>
  <c r="BD22" i="10"/>
  <c r="AX13" i="10"/>
  <c r="AS13" i="10"/>
  <c r="P14" i="10"/>
  <c r="AX16" i="10"/>
  <c r="AS16" i="10"/>
  <c r="CD2" i="9"/>
  <c r="AZ2" i="9"/>
  <c r="X2" i="9"/>
  <c r="BN2" i="9"/>
  <c r="CU6" i="9"/>
  <c r="BB7" i="9"/>
  <c r="BB12" i="9"/>
  <c r="BB17" i="9"/>
  <c r="BA5" i="9"/>
  <c r="AU7" i="9"/>
  <c r="BF10" i="9"/>
  <c r="BB11" i="9"/>
  <c r="AU13" i="9"/>
  <c r="BC13" i="9"/>
  <c r="BB16" i="9"/>
  <c r="BB5" i="9"/>
  <c r="CM6" i="9"/>
  <c r="CO6" i="9"/>
  <c r="BA9" i="9"/>
  <c r="AV12" i="9"/>
  <c r="BD12" i="9"/>
  <c r="BB15" i="9"/>
  <c r="AV17" i="9"/>
  <c r="BD17" i="9"/>
  <c r="BC3" i="9"/>
  <c r="CU4" i="9"/>
  <c r="BF5" i="9"/>
  <c r="CN6" i="9"/>
  <c r="BB9" i="9"/>
  <c r="AV11" i="9"/>
  <c r="BD11" i="9"/>
  <c r="AW13" i="9"/>
  <c r="BD16" i="9"/>
  <c r="BD3" i="9"/>
  <c r="CT3" i="9"/>
  <c r="CL4" i="9"/>
  <c r="CU5" i="9"/>
  <c r="BB8" i="9"/>
  <c r="AU9" i="9"/>
  <c r="BC9" i="9"/>
  <c r="BG9" i="9"/>
  <c r="AS11" i="9"/>
  <c r="AX12" i="9"/>
  <c r="AT13" i="9"/>
  <c r="P14" i="9"/>
  <c r="AV15" i="9"/>
  <c r="BD15" i="9"/>
  <c r="AT16" i="9"/>
  <c r="BW2" i="9"/>
  <c r="CU3" i="9"/>
  <c r="CM4" i="9"/>
  <c r="DA3" i="9" s="1"/>
  <c r="AW5" i="9"/>
  <c r="AR5" i="9"/>
  <c r="BD9" i="9"/>
  <c r="AW10" i="9"/>
  <c r="BB10" i="9"/>
  <c r="AX11" i="9"/>
  <c r="AY13" i="9"/>
  <c r="BB13" i="9"/>
  <c r="AW15" i="9"/>
  <c r="AR15" i="9"/>
  <c r="AX16" i="9"/>
  <c r="AY17" i="9"/>
  <c r="AT3" i="9"/>
  <c r="CL3" i="9"/>
  <c r="BB4" i="9"/>
  <c r="AX5" i="9"/>
  <c r="AS5" i="9"/>
  <c r="CM5" i="9"/>
  <c r="AW6" i="9"/>
  <c r="BC6" i="9"/>
  <c r="CS6" i="9"/>
  <c r="AZ7" i="9"/>
  <c r="AW9" i="9"/>
  <c r="AR9" i="9"/>
  <c r="AZ12" i="9"/>
  <c r="BA12" i="9"/>
  <c r="BD14" i="9"/>
  <c r="P15" i="9"/>
  <c r="AX15" i="9"/>
  <c r="AS15" i="9"/>
  <c r="AY16" i="9"/>
  <c r="BC16" i="9"/>
  <c r="CO4" i="9"/>
  <c r="AY5" i="9"/>
  <c r="AT5" i="9"/>
  <c r="BG6" i="9"/>
  <c r="CT6" i="9"/>
  <c r="AS8" i="9"/>
  <c r="AZ11" i="9"/>
  <c r="BA11" i="9"/>
  <c r="BC12" i="9"/>
  <c r="BA13" i="9"/>
  <c r="Q15" i="9"/>
  <c r="AY15" i="9"/>
  <c r="AZ16" i="9"/>
  <c r="DB3" i="9"/>
  <c r="AT2" i="9"/>
  <c r="AH2" i="9"/>
  <c r="R2" i="9"/>
  <c r="CY2" i="9"/>
  <c r="AG2" i="9"/>
  <c r="AI2" i="9"/>
  <c r="CK2" i="9"/>
  <c r="BH2" i="9"/>
  <c r="AK2" i="9"/>
  <c r="BX2" i="9"/>
  <c r="AJ2" i="9"/>
  <c r="AV4" i="9"/>
  <c r="BD4" i="9"/>
  <c r="CP6" i="9"/>
  <c r="AX7" i="9"/>
  <c r="AU10" i="9"/>
  <c r="BC10" i="9"/>
  <c r="BD10" i="9"/>
  <c r="AW4" i="9"/>
  <c r="BF4" i="9"/>
  <c r="CK4" i="9"/>
  <c r="CS4" i="9"/>
  <c r="AY7" i="9"/>
  <c r="AR8" i="9"/>
  <c r="P8" i="9"/>
  <c r="BO2" i="9"/>
  <c r="CQ2" i="9"/>
  <c r="BF3" i="9"/>
  <c r="CK3" i="9"/>
  <c r="CS3" i="9"/>
  <c r="DG3" i="9" s="1"/>
  <c r="P4" i="9"/>
  <c r="AX4" i="9"/>
  <c r="BG4" i="9"/>
  <c r="CT4" i="9"/>
  <c r="AU5" i="9"/>
  <c r="BC5" i="9"/>
  <c r="AV6" i="9"/>
  <c r="BD6" i="9"/>
  <c r="P7" i="9"/>
  <c r="BA7" i="9"/>
  <c r="Q9" i="9"/>
  <c r="CJ2" i="9"/>
  <c r="CR2" i="9"/>
  <c r="P3" i="9"/>
  <c r="BG3" i="9"/>
  <c r="Q4" i="9"/>
  <c r="AY4" i="9"/>
  <c r="AV5" i="9"/>
  <c r="BF6" i="9"/>
  <c r="CK6" i="9"/>
  <c r="Q7" i="9"/>
  <c r="AV7" i="9"/>
  <c r="BD7" i="9"/>
  <c r="BA8" i="9"/>
  <c r="AT10" i="9"/>
  <c r="P2" i="9"/>
  <c r="AR2" i="9"/>
  <c r="BF2" i="9" s="1"/>
  <c r="Q3" i="9"/>
  <c r="P6" i="9"/>
  <c r="AS7" i="9"/>
  <c r="BC7" i="9"/>
  <c r="AY10" i="9"/>
  <c r="AV10" i="9"/>
  <c r="Q2" i="9"/>
  <c r="Y2" i="9"/>
  <c r="BA2" i="9"/>
  <c r="DE2" i="9"/>
  <c r="BG5" i="9"/>
  <c r="BF7" i="9"/>
  <c r="AV8" i="9"/>
  <c r="BD8" i="9"/>
  <c r="AZ10" i="9"/>
  <c r="AX10" i="9"/>
  <c r="BF8" i="9"/>
  <c r="Q10" i="9"/>
  <c r="BG10" i="9"/>
  <c r="AS10" i="9"/>
  <c r="BA10" i="9"/>
  <c r="AR11" i="9"/>
  <c r="AR12" i="9"/>
  <c r="AS13" i="9"/>
  <c r="AU15" i="9"/>
  <c r="BC15" i="9"/>
  <c r="AS16" i="9"/>
  <c r="AZ15" i="9"/>
  <c r="BA17" i="9"/>
  <c r="AX22" i="9"/>
  <c r="AT11" i="9"/>
  <c r="AT12" i="9"/>
  <c r="Q14" i="9"/>
  <c r="AS14" i="9"/>
  <c r="BA15" i="9"/>
  <c r="P16" i="9"/>
  <c r="AV13" i="9"/>
  <c r="BD13" i="9"/>
  <c r="Q16" i="9"/>
  <c r="BF16" i="9"/>
  <c r="AT17" i="9"/>
  <c r="BC17" i="9"/>
  <c r="AU17" i="9"/>
  <c r="BF11" i="9"/>
  <c r="BF12" i="9"/>
  <c r="AX13" i="9"/>
  <c r="BG13" i="9"/>
  <c r="AZ17" i="9"/>
  <c r="BF17" i="9"/>
  <c r="BC22" i="9"/>
  <c r="AU22" i="9"/>
  <c r="AT22" i="9"/>
  <c r="BB22" i="9"/>
  <c r="BA22" i="9"/>
  <c r="BG11" i="9"/>
  <c r="BG12" i="9"/>
  <c r="BB14" i="9"/>
  <c r="AW17" i="9"/>
  <c r="AV22" i="9"/>
  <c r="BD22" i="9"/>
  <c r="Q22" i="9"/>
  <c r="AZ12" i="7"/>
  <c r="AU3" i="7"/>
  <c r="CT3" i="7"/>
  <c r="AV3" i="7"/>
  <c r="CJ2" i="7"/>
  <c r="CN3" i="7"/>
  <c r="AZ5" i="7"/>
  <c r="Q6" i="7"/>
  <c r="CN6" i="7"/>
  <c r="BA7" i="7"/>
  <c r="BD7" i="7"/>
  <c r="BA8" i="7"/>
  <c r="AY8" i="7"/>
  <c r="P9" i="7"/>
  <c r="BF10" i="7"/>
  <c r="BB11" i="7"/>
  <c r="BD12" i="7"/>
  <c r="AX13" i="7"/>
  <c r="BD15" i="7"/>
  <c r="CS3" i="7"/>
  <c r="BC3" i="7"/>
  <c r="CT6" i="7"/>
  <c r="CM6" i="7"/>
  <c r="CO3" i="7"/>
  <c r="CK3" i="7"/>
  <c r="P4" i="7"/>
  <c r="CO6" i="7"/>
  <c r="CK6" i="7"/>
  <c r="BB7" i="7"/>
  <c r="AZ8" i="7"/>
  <c r="BG15" i="7"/>
  <c r="AX17" i="7"/>
  <c r="CL6" i="7"/>
  <c r="CP3" i="7"/>
  <c r="CP6" i="7"/>
  <c r="CQ6" i="7"/>
  <c r="BB12" i="7"/>
  <c r="BC13" i="7"/>
  <c r="BD3" i="7"/>
  <c r="CU3" i="7"/>
  <c r="CU6" i="7"/>
  <c r="P2" i="7"/>
  <c r="CQ3" i="7"/>
  <c r="DE3" i="7" s="1"/>
  <c r="AW5" i="7"/>
  <c r="AR5" i="7"/>
  <c r="BC6" i="7"/>
  <c r="CR6" i="7"/>
  <c r="BD8" i="7"/>
  <c r="AW11" i="7"/>
  <c r="AR11" i="7"/>
  <c r="BB14" i="7"/>
  <c r="AW15" i="7"/>
  <c r="AS15" i="7"/>
  <c r="BG16" i="7"/>
  <c r="AY17" i="7"/>
  <c r="CM3" i="7"/>
  <c r="AR2" i="7"/>
  <c r="BF2" i="7" s="1"/>
  <c r="AW4" i="7"/>
  <c r="BB4" i="7"/>
  <c r="CL4" i="7"/>
  <c r="CT4" i="7"/>
  <c r="AX5" i="7"/>
  <c r="AS5" i="7"/>
  <c r="CT5" i="7"/>
  <c r="BD6" i="7"/>
  <c r="AT7" i="7"/>
  <c r="AW8" i="7"/>
  <c r="AR8" i="7"/>
  <c r="BB10" i="7"/>
  <c r="AX11" i="7"/>
  <c r="AV13" i="7"/>
  <c r="BD13" i="7"/>
  <c r="AX15" i="7"/>
  <c r="AS4" i="7"/>
  <c r="Q4" i="7"/>
  <c r="BG4" i="7"/>
  <c r="AS8" i="7"/>
  <c r="Q8" i="7"/>
  <c r="BG8" i="7"/>
  <c r="BW2" i="7"/>
  <c r="AS2" i="7"/>
  <c r="BG2" i="7" s="1"/>
  <c r="Q2" i="7"/>
  <c r="AK2" i="7"/>
  <c r="BX2" i="7"/>
  <c r="AJ2" i="7"/>
  <c r="CY2" i="7"/>
  <c r="AI2" i="7"/>
  <c r="BH2" i="7"/>
  <c r="AT2" i="7"/>
  <c r="AH2" i="7"/>
  <c r="R2" i="7"/>
  <c r="AG2" i="7"/>
  <c r="CK2" i="7"/>
  <c r="BN2" i="7"/>
  <c r="CD2" i="7"/>
  <c r="DE2" i="7"/>
  <c r="AZ2" i="7"/>
  <c r="X2" i="7"/>
  <c r="AT3" i="7"/>
  <c r="BA3" i="7"/>
  <c r="AX3" i="7"/>
  <c r="AZ3" i="7"/>
  <c r="AY3" i="7"/>
  <c r="BB3" i="7"/>
  <c r="AX4" i="7"/>
  <c r="CM5" i="7"/>
  <c r="AV7" i="7"/>
  <c r="BF7" i="7"/>
  <c r="AS9" i="7"/>
  <c r="AU12" i="7"/>
  <c r="BF12" i="7"/>
  <c r="Y2" i="7"/>
  <c r="BA2" i="7"/>
  <c r="AY4" i="7"/>
  <c r="BG7" i="7"/>
  <c r="Q12" i="7"/>
  <c r="BG12" i="7"/>
  <c r="AV12" i="7"/>
  <c r="DF2" i="7"/>
  <c r="AZ4" i="7"/>
  <c r="BG6" i="7"/>
  <c r="AS10" i="7"/>
  <c r="BC10" i="7"/>
  <c r="BF11" i="7"/>
  <c r="AW12" i="7"/>
  <c r="AX10" i="7"/>
  <c r="CE2" i="7"/>
  <c r="Q10" i="7"/>
  <c r="AT10" i="7"/>
  <c r="Q11" i="7"/>
  <c r="BG11" i="7"/>
  <c r="P16" i="7"/>
  <c r="AS22" i="7"/>
  <c r="BG22" i="7"/>
  <c r="Q22" i="7"/>
  <c r="DE3" i="4"/>
  <c r="DJ10" i="4" s="1"/>
  <c r="AT4" i="7"/>
  <c r="BF5" i="7"/>
  <c r="BB9" i="7"/>
  <c r="AY10" i="7"/>
  <c r="BB13" i="7"/>
  <c r="AZ13" i="7"/>
  <c r="AR14" i="7"/>
  <c r="BF14" i="7"/>
  <c r="BF15" i="7"/>
  <c r="AR15" i="7"/>
  <c r="BF16" i="7"/>
  <c r="P7" i="7"/>
  <c r="AY9" i="7"/>
  <c r="AZ10" i="7"/>
  <c r="AR12" i="7"/>
  <c r="BA13" i="7"/>
  <c r="P22" i="7"/>
  <c r="AR22" i="7"/>
  <c r="BF22" i="7"/>
  <c r="BB22" i="7"/>
  <c r="BD22" i="7"/>
  <c r="BB17" i="7"/>
  <c r="AZ17" i="7"/>
  <c r="BB16" i="7"/>
  <c r="AY16" i="7"/>
  <c r="AU17" i="7"/>
  <c r="BC17" i="7"/>
  <c r="BA17" i="7"/>
  <c r="AV17" i="7"/>
  <c r="BD17" i="7"/>
  <c r="AW22" i="7"/>
  <c r="BB12" i="6"/>
  <c r="BA4" i="6"/>
  <c r="BB3" i="6"/>
  <c r="BB5" i="6"/>
  <c r="AZ15" i="6"/>
  <c r="BA17" i="6"/>
  <c r="BD17" i="6"/>
  <c r="BA15" i="6"/>
  <c r="BB17" i="6"/>
  <c r="BD3" i="6"/>
  <c r="CR3" i="6"/>
  <c r="CS4" i="6"/>
  <c r="BA6" i="6"/>
  <c r="BB6" i="6"/>
  <c r="AV13" i="6"/>
  <c r="BD13" i="6"/>
  <c r="AV15" i="6"/>
  <c r="BD15" i="6"/>
  <c r="BB15" i="6"/>
  <c r="BW2" i="6"/>
  <c r="AW3" i="6"/>
  <c r="CY3" i="6"/>
  <c r="DE11" i="6" s="1"/>
  <c r="BC6" i="6"/>
  <c r="AW15" i="6"/>
  <c r="AX3" i="6"/>
  <c r="CL3" i="6"/>
  <c r="CT3" i="6"/>
  <c r="CU4" i="6"/>
  <c r="CS5" i="6"/>
  <c r="BD6" i="6"/>
  <c r="CR6" i="6"/>
  <c r="BA7" i="6"/>
  <c r="BA10" i="6"/>
  <c r="AX11" i="6"/>
  <c r="BC11" i="6"/>
  <c r="AY3" i="6"/>
  <c r="AW7" i="6"/>
  <c r="BD7" i="6"/>
  <c r="AX17" i="6"/>
  <c r="AZ3" i="6"/>
  <c r="AZ4" i="6"/>
  <c r="CO4" i="6"/>
  <c r="BC10" i="6"/>
  <c r="AZ13" i="6"/>
  <c r="BA3" i="6"/>
  <c r="CP4" i="6"/>
  <c r="AX6" i="6"/>
  <c r="AT6" i="6"/>
  <c r="AX9" i="6"/>
  <c r="AW11" i="6"/>
  <c r="AR11" i="6"/>
  <c r="AX12" i="6"/>
  <c r="BC12" i="6"/>
  <c r="BA13" i="6"/>
  <c r="AV16" i="6"/>
  <c r="AZ17" i="6"/>
  <c r="BC17" i="6"/>
  <c r="AL2" i="6"/>
  <c r="BN2" i="6" s="1"/>
  <c r="CY2" i="6"/>
  <c r="BX2" i="6"/>
  <c r="AR2" i="6"/>
  <c r="BF2" i="6" s="1"/>
  <c r="P2" i="6"/>
  <c r="CJ2" i="6"/>
  <c r="BD5" i="6"/>
  <c r="CL5" i="6"/>
  <c r="CT5" i="6"/>
  <c r="CS6" i="6"/>
  <c r="CU6" i="6"/>
  <c r="DD2" i="6"/>
  <c r="AY2" i="6"/>
  <c r="Q7" i="6"/>
  <c r="BG7" i="6"/>
  <c r="AS2" i="6"/>
  <c r="BG2" i="6" s="1"/>
  <c r="CS3" i="6"/>
  <c r="CP3" i="6"/>
  <c r="CM5" i="6"/>
  <c r="CU5" i="6"/>
  <c r="CL6" i="6"/>
  <c r="CT6" i="6"/>
  <c r="AR9" i="6"/>
  <c r="P9" i="6"/>
  <c r="BF9" i="6"/>
  <c r="BC5" i="6"/>
  <c r="CK2" i="6"/>
  <c r="BH2" i="6"/>
  <c r="AM2" i="6"/>
  <c r="AT2" i="6"/>
  <c r="P3" i="6"/>
  <c r="BF3" i="6"/>
  <c r="AT5" i="6"/>
  <c r="AR10" i="6"/>
  <c r="P10" i="6"/>
  <c r="W2" i="6"/>
  <c r="AG2" i="6"/>
  <c r="CC2" i="6"/>
  <c r="Q3" i="6"/>
  <c r="BG3" i="6"/>
  <c r="CU3" i="6"/>
  <c r="AU5" i="6"/>
  <c r="CN5" i="6"/>
  <c r="AS7" i="6"/>
  <c r="AH2" i="6"/>
  <c r="AY5" i="6"/>
  <c r="AV5" i="6"/>
  <c r="CO5" i="6"/>
  <c r="CM6" i="6"/>
  <c r="AT8" i="6"/>
  <c r="BA8" i="6"/>
  <c r="AZ8" i="6"/>
  <c r="AY8" i="6"/>
  <c r="BB8" i="6"/>
  <c r="BF10" i="6"/>
  <c r="AI2" i="6"/>
  <c r="CP2" i="6"/>
  <c r="AR5" i="6"/>
  <c r="P5" i="6"/>
  <c r="AZ5" i="6"/>
  <c r="AW5" i="6"/>
  <c r="CP5" i="6"/>
  <c r="AR6" i="6"/>
  <c r="P6" i="6"/>
  <c r="BF6" i="6"/>
  <c r="CN6" i="6"/>
  <c r="AR13" i="6"/>
  <c r="P13" i="6"/>
  <c r="BF13" i="6"/>
  <c r="R2" i="6"/>
  <c r="AJ2" i="6"/>
  <c r="BV2" i="6"/>
  <c r="CM3" i="6"/>
  <c r="DA3" i="6" s="1"/>
  <c r="P4" i="6"/>
  <c r="BF4" i="6"/>
  <c r="AS5" i="6"/>
  <c r="Q5" i="6"/>
  <c r="BG5" i="6"/>
  <c r="BA5" i="6"/>
  <c r="CR5" i="6"/>
  <c r="CQ5" i="6"/>
  <c r="Q6" i="6"/>
  <c r="BG6" i="6"/>
  <c r="CQ6" i="6"/>
  <c r="CO6" i="6"/>
  <c r="AR7" i="6"/>
  <c r="P7" i="6"/>
  <c r="BF7" i="6"/>
  <c r="AV8" i="6"/>
  <c r="BD8" i="6"/>
  <c r="AT14" i="6"/>
  <c r="AZ14" i="6"/>
  <c r="BB14" i="6"/>
  <c r="P16" i="6"/>
  <c r="AR16" i="6"/>
  <c r="AV9" i="6"/>
  <c r="BD9" i="6"/>
  <c r="AW10" i="6"/>
  <c r="BG10" i="6"/>
  <c r="BB13" i="6"/>
  <c r="AY13" i="6"/>
  <c r="AU14" i="6"/>
  <c r="BC14" i="6"/>
  <c r="Q16" i="6"/>
  <c r="AS16" i="6"/>
  <c r="BG16" i="6"/>
  <c r="BA16" i="6"/>
  <c r="AW9" i="6"/>
  <c r="BB10" i="6"/>
  <c r="AX10" i="6"/>
  <c r="AV14" i="6"/>
  <c r="BD14" i="6"/>
  <c r="AT16" i="6"/>
  <c r="AX16" i="6"/>
  <c r="BB16" i="6"/>
  <c r="BD16" i="6"/>
  <c r="P17" i="6"/>
  <c r="AR17" i="6"/>
  <c r="BF17" i="6"/>
  <c r="BG9" i="6"/>
  <c r="AY10" i="6"/>
  <c r="BG11" i="6"/>
  <c r="BF16" i="6"/>
  <c r="Q17" i="6"/>
  <c r="AS17" i="6"/>
  <c r="BG17" i="6"/>
  <c r="BB22" i="6"/>
  <c r="Q9" i="6"/>
  <c r="BA12" i="6"/>
  <c r="BG12" i="6"/>
  <c r="AS13" i="6"/>
  <c r="AW14" i="6"/>
  <c r="AU22" i="6"/>
  <c r="BC22" i="6"/>
  <c r="AU16" i="6"/>
  <c r="BD22" i="6"/>
  <c r="Q10" i="6"/>
  <c r="AY14" i="6"/>
  <c r="AW17" i="6"/>
  <c r="AM2" i="5"/>
  <c r="AL2" i="5"/>
  <c r="BA3" i="5"/>
  <c r="BF4" i="5"/>
  <c r="AY5" i="5"/>
  <c r="CS5" i="5"/>
  <c r="DG3" i="5" s="1"/>
  <c r="AZ8" i="5"/>
  <c r="AU9" i="5"/>
  <c r="AZ11" i="5"/>
  <c r="AR13" i="5"/>
  <c r="P14" i="5"/>
  <c r="AS16" i="5"/>
  <c r="BA18" i="5"/>
  <c r="AS20" i="5"/>
  <c r="BB3" i="5"/>
  <c r="CT4" i="5"/>
  <c r="BB18" i="5"/>
  <c r="P2" i="5"/>
  <c r="CL4" i="5"/>
  <c r="CT5" i="5"/>
  <c r="BC8" i="5"/>
  <c r="BF17" i="5"/>
  <c r="BB4" i="5"/>
  <c r="CL5" i="5"/>
  <c r="CU5" i="5"/>
  <c r="BD8" i="5"/>
  <c r="AU11" i="5"/>
  <c r="BC11" i="5"/>
  <c r="BC12" i="5"/>
  <c r="AW3" i="5"/>
  <c r="AR3" i="5"/>
  <c r="CR3" i="5"/>
  <c r="AZ6" i="5"/>
  <c r="CL6" i="5"/>
  <c r="CU6" i="5"/>
  <c r="BB9" i="5"/>
  <c r="BG9" i="5"/>
  <c r="BD11" i="5"/>
  <c r="AV12" i="5"/>
  <c r="BD12" i="5"/>
  <c r="BB15" i="5"/>
  <c r="BB17" i="5"/>
  <c r="BG19" i="5"/>
  <c r="BB21" i="5"/>
  <c r="AS2" i="5"/>
  <c r="BG2" i="5" s="1"/>
  <c r="AX3" i="5"/>
  <c r="CU3" i="5"/>
  <c r="CO4" i="5"/>
  <c r="AV5" i="5"/>
  <c r="BD5" i="5"/>
  <c r="CM6" i="5"/>
  <c r="DA3" i="5" s="1"/>
  <c r="AW8" i="5"/>
  <c r="BC9" i="5"/>
  <c r="AS11" i="5"/>
  <c r="BC15" i="5"/>
  <c r="AU16" i="5"/>
  <c r="BC16" i="5"/>
  <c r="AU17" i="5"/>
  <c r="BC17" i="5"/>
  <c r="BC20" i="5"/>
  <c r="BC21" i="5"/>
  <c r="BF3" i="5"/>
  <c r="AW4" i="5"/>
  <c r="AR4" i="5"/>
  <c r="CP4" i="5"/>
  <c r="CR4" i="5"/>
  <c r="AR5" i="5"/>
  <c r="BB6" i="5"/>
  <c r="CN6" i="5"/>
  <c r="AV9" i="5"/>
  <c r="BD9" i="5"/>
  <c r="BB10" i="5"/>
  <c r="AX11" i="5"/>
  <c r="BC13" i="5"/>
  <c r="BD16" i="5"/>
  <c r="AV17" i="5"/>
  <c r="BD17" i="5"/>
  <c r="BB19" i="5"/>
  <c r="AV20" i="5"/>
  <c r="BD20" i="5"/>
  <c r="CT3" i="5"/>
  <c r="DH3" i="5" s="1"/>
  <c r="AX4" i="5"/>
  <c r="CU4" i="5"/>
  <c r="AX5" i="5"/>
  <c r="CP5" i="5"/>
  <c r="CR5" i="5"/>
  <c r="CO6" i="5"/>
  <c r="AY8" i="5"/>
  <c r="AW9" i="5"/>
  <c r="Q11" i="5"/>
  <c r="P12" i="5"/>
  <c r="AY12" i="5"/>
  <c r="AW15" i="5"/>
  <c r="AW16" i="5"/>
  <c r="AR16" i="5"/>
  <c r="BC19" i="5"/>
  <c r="AW20" i="5"/>
  <c r="AR20" i="5"/>
  <c r="BG5" i="5"/>
  <c r="AX6" i="5"/>
  <c r="AG2" i="5"/>
  <c r="AT2" i="5"/>
  <c r="BV2" i="5"/>
  <c r="AS3" i="5"/>
  <c r="CN3" i="5"/>
  <c r="AS4" i="5"/>
  <c r="CN4" i="5"/>
  <c r="BB5" i="5"/>
  <c r="CN5" i="5"/>
  <c r="AY6" i="5"/>
  <c r="AS8" i="5"/>
  <c r="AT10" i="5"/>
  <c r="AV13" i="5"/>
  <c r="BD13" i="5"/>
  <c r="AY14" i="5"/>
  <c r="R2" i="5"/>
  <c r="AH2" i="5"/>
  <c r="CY2" i="5"/>
  <c r="AT3" i="5"/>
  <c r="AT4" i="5"/>
  <c r="P5" i="5"/>
  <c r="BG8" i="5"/>
  <c r="P9" i="5"/>
  <c r="AY10" i="5"/>
  <c r="AU10" i="5"/>
  <c r="BF11" i="5"/>
  <c r="AW13" i="5"/>
  <c r="CY3" i="4"/>
  <c r="DH14" i="4" s="1"/>
  <c r="AI2" i="5"/>
  <c r="BX2" i="5"/>
  <c r="AU3" i="5"/>
  <c r="BC3" i="5"/>
  <c r="AU4" i="5"/>
  <c r="BC4" i="5"/>
  <c r="Q5" i="5"/>
  <c r="BA6" i="5"/>
  <c r="AZ10" i="5"/>
  <c r="AX10" i="5"/>
  <c r="P11" i="5"/>
  <c r="AW12" i="5"/>
  <c r="AU12" i="5"/>
  <c r="AT12" i="5"/>
  <c r="BB12" i="5"/>
  <c r="AJ2" i="5"/>
  <c r="AV3" i="5"/>
  <c r="BD3" i="5"/>
  <c r="AV4" i="5"/>
  <c r="BD4" i="5"/>
  <c r="BC6" i="5"/>
  <c r="AR8" i="5"/>
  <c r="BF8" i="5"/>
  <c r="AT14" i="5"/>
  <c r="BA14" i="5"/>
  <c r="AZ14" i="5"/>
  <c r="BB14" i="5"/>
  <c r="Q17" i="5"/>
  <c r="AS17" i="5"/>
  <c r="BG17" i="5"/>
  <c r="AS18" i="5"/>
  <c r="BG18" i="5"/>
  <c r="AK2" i="5"/>
  <c r="AU6" i="5"/>
  <c r="BD6" i="5"/>
  <c r="BC10" i="5"/>
  <c r="AR15" i="5"/>
  <c r="P15" i="5"/>
  <c r="BH2" i="5"/>
  <c r="CJ2" i="5"/>
  <c r="BG3" i="5"/>
  <c r="CK3" i="5"/>
  <c r="BG4" i="5"/>
  <c r="CK4" i="5"/>
  <c r="AU5" i="5"/>
  <c r="AV6" i="5"/>
  <c r="AR9" i="5"/>
  <c r="AX12" i="5"/>
  <c r="AV14" i="5"/>
  <c r="BD14" i="5"/>
  <c r="CO5" i="5"/>
  <c r="Q7" i="5"/>
  <c r="BG7" i="5"/>
  <c r="AV10" i="5"/>
  <c r="BA12" i="5"/>
  <c r="AU13" i="5"/>
  <c r="AT13" i="5"/>
  <c r="BB13" i="5"/>
  <c r="AW14" i="5"/>
  <c r="AU14" i="5"/>
  <c r="BC14" i="5"/>
  <c r="AX17" i="5"/>
  <c r="AW18" i="5"/>
  <c r="AX15" i="5"/>
  <c r="BA9" i="5"/>
  <c r="AT11" i="5"/>
  <c r="AS12" i="5"/>
  <c r="AY15" i="5"/>
  <c r="AZ17" i="5"/>
  <c r="AZ18" i="5"/>
  <c r="BA19" i="5"/>
  <c r="AX19" i="5"/>
  <c r="BA10" i="5"/>
  <c r="BG10" i="5"/>
  <c r="Q12" i="5"/>
  <c r="Q13" i="5"/>
  <c r="AS14" i="5"/>
  <c r="AV15" i="5"/>
  <c r="BD15" i="5"/>
  <c r="BA15" i="5"/>
  <c r="BF16" i="5"/>
  <c r="BD21" i="5"/>
  <c r="AZ12" i="5"/>
  <c r="BF12" i="5"/>
  <c r="AY18" i="5"/>
  <c r="AT18" i="5"/>
  <c r="BD19" i="5"/>
  <c r="BF21" i="5"/>
  <c r="BA13" i="5"/>
  <c r="BG13" i="5"/>
  <c r="BB16" i="5"/>
  <c r="BF19" i="5"/>
  <c r="BG21" i="5"/>
  <c r="BM2" i="4"/>
  <c r="CP2" i="4"/>
  <c r="BB3" i="4"/>
  <c r="BB7" i="4"/>
  <c r="BB13" i="4"/>
  <c r="AV19" i="4"/>
  <c r="AU3" i="4"/>
  <c r="BC3" i="4"/>
  <c r="BC7" i="4"/>
  <c r="BC13" i="4"/>
  <c r="AZ19" i="4"/>
  <c r="AJ2" i="4"/>
  <c r="CO2" i="4" s="1"/>
  <c r="BF4" i="4"/>
  <c r="AX5" i="4"/>
  <c r="AS5" i="4"/>
  <c r="CT5" i="4"/>
  <c r="CN6" i="4"/>
  <c r="DB3" i="4" s="1"/>
  <c r="DE8" i="4" s="1"/>
  <c r="BD7" i="4"/>
  <c r="AS9" i="4"/>
  <c r="BD11" i="4"/>
  <c r="BD13" i="4"/>
  <c r="AZ14" i="4"/>
  <c r="BB14" i="4"/>
  <c r="AZ15" i="4"/>
  <c r="AY16" i="4"/>
  <c r="BF17" i="4"/>
  <c r="BG18" i="4"/>
  <c r="BA19" i="4"/>
  <c r="AT21" i="4"/>
  <c r="AR3" i="4"/>
  <c r="BA4" i="4"/>
  <c r="AY5" i="4"/>
  <c r="AT5" i="4"/>
  <c r="CL5" i="4"/>
  <c r="CZ3" i="4" s="1"/>
  <c r="AZ6" i="4"/>
  <c r="CO6" i="4"/>
  <c r="AZ8" i="4"/>
  <c r="AS10" i="4"/>
  <c r="AW11" i="4"/>
  <c r="AT11" i="4"/>
  <c r="AW13" i="4"/>
  <c r="BA14" i="4"/>
  <c r="BA15" i="4"/>
  <c r="BD15" i="4"/>
  <c r="AZ16" i="4"/>
  <c r="AW17" i="4"/>
  <c r="BC18" i="4"/>
  <c r="BB19" i="4"/>
  <c r="AZ21" i="4"/>
  <c r="AV3" i="4"/>
  <c r="BB4" i="4"/>
  <c r="BA6" i="4"/>
  <c r="AW7" i="4"/>
  <c r="BA8" i="4"/>
  <c r="AV11" i="4"/>
  <c r="AX13" i="4"/>
  <c r="AW19" i="4"/>
  <c r="BC19" i="4"/>
  <c r="BA21" i="4"/>
  <c r="P3" i="4"/>
  <c r="BD3" i="4"/>
  <c r="AU4" i="4"/>
  <c r="BC4" i="4"/>
  <c r="BB6" i="4"/>
  <c r="AT7" i="4"/>
  <c r="AU8" i="4"/>
  <c r="BC8" i="4"/>
  <c r="BF9" i="4"/>
  <c r="AY13" i="4"/>
  <c r="AT13" i="4"/>
  <c r="AU14" i="4"/>
  <c r="BC14" i="4"/>
  <c r="BC15" i="4"/>
  <c r="AS18" i="4"/>
  <c r="AX19" i="4"/>
  <c r="AS19" i="4"/>
  <c r="BD19" i="4"/>
  <c r="BB21" i="4"/>
  <c r="AZ5" i="4"/>
  <c r="BC6" i="4"/>
  <c r="Q7" i="4"/>
  <c r="AY7" i="4"/>
  <c r="AU7" i="4"/>
  <c r="AV8" i="4"/>
  <c r="BD8" i="4"/>
  <c r="AZ11" i="4"/>
  <c r="AZ13" i="4"/>
  <c r="AV14" i="4"/>
  <c r="BD14" i="4"/>
  <c r="AY19" i="4"/>
  <c r="AR20" i="4"/>
  <c r="BC21" i="4"/>
  <c r="BA3" i="4"/>
  <c r="BA5" i="4"/>
  <c r="AW6" i="4"/>
  <c r="CT6" i="4"/>
  <c r="AZ7" i="4"/>
  <c r="AW8" i="4"/>
  <c r="AR8" i="4"/>
  <c r="BA11" i="4"/>
  <c r="BA13" i="4"/>
  <c r="AW15" i="4"/>
  <c r="AR15" i="4"/>
  <c r="P17" i="4"/>
  <c r="BF20" i="4"/>
  <c r="BX2" i="4"/>
  <c r="AI2" i="4"/>
  <c r="CY2" i="4"/>
  <c r="AH2" i="4"/>
  <c r="R2" i="4"/>
  <c r="AT2" i="4"/>
  <c r="AG2" i="4"/>
  <c r="CK2" i="4"/>
  <c r="BH2" i="4"/>
  <c r="DD3" i="4"/>
  <c r="DG3" i="4"/>
  <c r="DH3" i="4"/>
  <c r="AT20" i="4"/>
  <c r="AZ20" i="4"/>
  <c r="BB20" i="4"/>
  <c r="AW3" i="4"/>
  <c r="AW4" i="4"/>
  <c r="BF11" i="4"/>
  <c r="AR11" i="4"/>
  <c r="AY2" i="4"/>
  <c r="CJ2" i="4"/>
  <c r="AX3" i="4"/>
  <c r="BG3" i="4"/>
  <c r="AX4" i="4"/>
  <c r="BG4" i="4"/>
  <c r="CO5" i="4"/>
  <c r="CU6" i="4"/>
  <c r="CR6" i="4"/>
  <c r="DF3" i="4" s="1"/>
  <c r="BG11" i="4"/>
  <c r="AS11" i="4"/>
  <c r="Q11" i="4"/>
  <c r="BA16" i="4"/>
  <c r="AX16" i="4"/>
  <c r="AV20" i="4"/>
  <c r="BD20" i="4"/>
  <c r="AT22" i="4"/>
  <c r="AY22" i="4"/>
  <c r="AX22" i="4"/>
  <c r="BB22" i="4"/>
  <c r="W2" i="4"/>
  <c r="AR2" i="4"/>
  <c r="BF2" i="4" s="1"/>
  <c r="AZ2" i="4"/>
  <c r="DD2" i="4"/>
  <c r="Q3" i="4"/>
  <c r="AY3" i="4"/>
  <c r="Q4" i="4"/>
  <c r="AY4" i="4"/>
  <c r="CM6" i="4"/>
  <c r="DA3" i="4" s="1"/>
  <c r="P11" i="4"/>
  <c r="BB16" i="4"/>
  <c r="BD16" i="4"/>
  <c r="P2" i="4"/>
  <c r="X2" i="4"/>
  <c r="AS2" i="4"/>
  <c r="BG2" i="4" s="1"/>
  <c r="CC2" i="4"/>
  <c r="DE2" i="4"/>
  <c r="AZ3" i="4"/>
  <c r="AZ4" i="4"/>
  <c r="AV6" i="4"/>
  <c r="BA7" i="4"/>
  <c r="BG7" i="4"/>
  <c r="P9" i="4"/>
  <c r="BC16" i="4"/>
  <c r="BF16" i="4"/>
  <c r="AW20" i="4"/>
  <c r="AV22" i="4"/>
  <c r="Q2" i="4"/>
  <c r="BF5" i="4"/>
  <c r="BF6" i="4"/>
  <c r="BG12" i="4"/>
  <c r="AS12" i="4"/>
  <c r="Q12" i="4"/>
  <c r="AR14" i="4"/>
  <c r="P14" i="4"/>
  <c r="BF14" i="4"/>
  <c r="P15" i="4"/>
  <c r="P16" i="4"/>
  <c r="BG16" i="4"/>
  <c r="BF18" i="4"/>
  <c r="AR18" i="4"/>
  <c r="AX20" i="4"/>
  <c r="AW22" i="4"/>
  <c r="BG5" i="4"/>
  <c r="BG6" i="4"/>
  <c r="P10" i="4"/>
  <c r="BF10" i="4"/>
  <c r="AS14" i="4"/>
  <c r="BG14" i="4"/>
  <c r="Q15" i="4"/>
  <c r="Q16" i="4"/>
  <c r="AT16" i="4"/>
  <c r="AS17" i="4"/>
  <c r="BG17" i="4"/>
  <c r="BA17" i="4"/>
  <c r="AY20" i="4"/>
  <c r="AZ22" i="4"/>
  <c r="AY9" i="4"/>
  <c r="BG15" i="4"/>
  <c r="BG20" i="4"/>
  <c r="AS20" i="4"/>
  <c r="BA20" i="4"/>
  <c r="AU20" i="4"/>
  <c r="BC20" i="4"/>
  <c r="BF21" i="4"/>
  <c r="Q13" i="4"/>
  <c r="BG13" i="4"/>
  <c r="BB15" i="4"/>
  <c r="AY15" i="4"/>
  <c r="P12" i="4"/>
  <c r="BF12" i="4"/>
  <c r="AZ17" i="4"/>
  <c r="Q22" i="4"/>
  <c r="AS22" i="4"/>
  <c r="BA22" i="4"/>
  <c r="AN2" i="3"/>
  <c r="AM2" i="3"/>
  <c r="BD20" i="3"/>
  <c r="AL2" i="3"/>
  <c r="AZ2" i="3" s="1"/>
  <c r="DE3" i="3"/>
  <c r="DF6" i="3" s="1"/>
  <c r="CO4" i="3"/>
  <c r="AX5" i="3"/>
  <c r="CO5" i="3"/>
  <c r="BF6" i="3"/>
  <c r="AS9" i="3"/>
  <c r="BA10" i="3"/>
  <c r="AW12" i="3"/>
  <c r="AX14" i="3"/>
  <c r="AU19" i="3"/>
  <c r="BC19" i="3"/>
  <c r="AW20" i="3"/>
  <c r="CL4" i="3"/>
  <c r="BC14" i="3"/>
  <c r="BF15" i="3"/>
  <c r="BD5" i="3"/>
  <c r="BC9" i="3"/>
  <c r="AU12" i="3"/>
  <c r="BD12" i="3"/>
  <c r="CO3" i="3"/>
  <c r="AX4" i="3"/>
  <c r="CP5" i="3"/>
  <c r="BB6" i="3"/>
  <c r="CT6" i="3"/>
  <c r="AX9" i="3"/>
  <c r="AZ14" i="3"/>
  <c r="BA18" i="3"/>
  <c r="BD19" i="3"/>
  <c r="CT4" i="3"/>
  <c r="AU7" i="3"/>
  <c r="AJ2" i="3"/>
  <c r="CL3" i="3"/>
  <c r="CZ3" i="3" s="1"/>
  <c r="CM4" i="3"/>
  <c r="AV5" i="3"/>
  <c r="BC12" i="3"/>
  <c r="BC20" i="3"/>
  <c r="CM3" i="3"/>
  <c r="AW5" i="3"/>
  <c r="AW7" i="3"/>
  <c r="AX3" i="3"/>
  <c r="CR4" i="3"/>
  <c r="CR5" i="3"/>
  <c r="AU8" i="3"/>
  <c r="BC8" i="3"/>
  <c r="Q9" i="3"/>
  <c r="AY12" i="3"/>
  <c r="AS13" i="3"/>
  <c r="AS15" i="3"/>
  <c r="BF17" i="3"/>
  <c r="AW19" i="3"/>
  <c r="Q20" i="3"/>
  <c r="AY20" i="3"/>
  <c r="DB3" i="3"/>
  <c r="DB5" i="3" s="1"/>
  <c r="BC7" i="3"/>
  <c r="Q2" i="3"/>
  <c r="AU20" i="3"/>
  <c r="AV20" i="3"/>
  <c r="CR3" i="3"/>
  <c r="AZ4" i="3"/>
  <c r="BF5" i="3"/>
  <c r="CS5" i="3"/>
  <c r="CT5" i="3"/>
  <c r="AV6" i="3"/>
  <c r="BD6" i="3"/>
  <c r="CM6" i="3"/>
  <c r="AV8" i="3"/>
  <c r="BD8" i="3"/>
  <c r="AZ9" i="3"/>
  <c r="AU11" i="3"/>
  <c r="BC11" i="3"/>
  <c r="BF13" i="3"/>
  <c r="BA14" i="3"/>
  <c r="P15" i="3"/>
  <c r="AX15" i="3"/>
  <c r="AU17" i="3"/>
  <c r="AZ20" i="3"/>
  <c r="BG20" i="3"/>
  <c r="CY2" i="3"/>
  <c r="AH2" i="3"/>
  <c r="R2" i="3"/>
  <c r="AT2" i="3"/>
  <c r="AG2" i="3"/>
  <c r="CK2" i="3"/>
  <c r="BH2" i="3"/>
  <c r="BX2" i="3"/>
  <c r="AI2" i="3"/>
  <c r="CP3" i="3"/>
  <c r="CP4" i="3"/>
  <c r="AX7" i="3"/>
  <c r="AZ7" i="3"/>
  <c r="BB10" i="3"/>
  <c r="BC10" i="3"/>
  <c r="AY13" i="3"/>
  <c r="BC13" i="3"/>
  <c r="AU13" i="3"/>
  <c r="AT13" i="3"/>
  <c r="BB13" i="3"/>
  <c r="AV16" i="3"/>
  <c r="AU16" i="3"/>
  <c r="BC16" i="3"/>
  <c r="BB16" i="3"/>
  <c r="Q17" i="3"/>
  <c r="BG17" i="3"/>
  <c r="AS17" i="3"/>
  <c r="AW3" i="3"/>
  <c r="BF3" i="3"/>
  <c r="AW4" i="3"/>
  <c r="BF4" i="3"/>
  <c r="BA5" i="3"/>
  <c r="BA6" i="3"/>
  <c r="CJ2" i="3"/>
  <c r="P3" i="3"/>
  <c r="BG3" i="3"/>
  <c r="CK3" i="3"/>
  <c r="CS3" i="3"/>
  <c r="P4" i="3"/>
  <c r="BG4" i="3"/>
  <c r="CK4" i="3"/>
  <c r="CS4" i="3"/>
  <c r="AT5" i="3"/>
  <c r="AT6" i="3"/>
  <c r="P7" i="3"/>
  <c r="AR7" i="3"/>
  <c r="AV10" i="3"/>
  <c r="BD10" i="3"/>
  <c r="AV13" i="3"/>
  <c r="BD13" i="3"/>
  <c r="AR2" i="3"/>
  <c r="BF2" i="3" s="1"/>
  <c r="Q3" i="3"/>
  <c r="AY3" i="3"/>
  <c r="Q4" i="3"/>
  <c r="AY4" i="3"/>
  <c r="AU5" i="3"/>
  <c r="AU6" i="3"/>
  <c r="AT7" i="3"/>
  <c r="BD7" i="3"/>
  <c r="AY9" i="3"/>
  <c r="Q12" i="3"/>
  <c r="AS12" i="3"/>
  <c r="AR14" i="3"/>
  <c r="P14" i="3"/>
  <c r="BF14" i="3"/>
  <c r="AW16" i="3"/>
  <c r="AT16" i="3"/>
  <c r="P2" i="3"/>
  <c r="AS2" i="3"/>
  <c r="BG2" i="3" s="1"/>
  <c r="AY7" i="3"/>
  <c r="BB9" i="3"/>
  <c r="BA9" i="3"/>
  <c r="AX10" i="3"/>
  <c r="AU10" i="3"/>
  <c r="AX13" i="3"/>
  <c r="AW13" i="3"/>
  <c r="AW15" i="3"/>
  <c r="BA15" i="3"/>
  <c r="BB15" i="3"/>
  <c r="AX16" i="3"/>
  <c r="AY16" i="3"/>
  <c r="AW10" i="3"/>
  <c r="BA13" i="3"/>
  <c r="BD16" i="3"/>
  <c r="BA7" i="3"/>
  <c r="AV9" i="3"/>
  <c r="BD9" i="3"/>
  <c r="BF9" i="3"/>
  <c r="AR10" i="3"/>
  <c r="P10" i="3"/>
  <c r="AZ10" i="3"/>
  <c r="AY10" i="3"/>
  <c r="Q11" i="3"/>
  <c r="AS11" i="3"/>
  <c r="BG12" i="3"/>
  <c r="AZ13" i="3"/>
  <c r="AV15" i="3"/>
  <c r="BD15" i="3"/>
  <c r="AZ16" i="3"/>
  <c r="AV14" i="3"/>
  <c r="AU15" i="3"/>
  <c r="BC15" i="3"/>
  <c r="BD18" i="3"/>
  <c r="AR19" i="3"/>
  <c r="BF19" i="3"/>
  <c r="AR21" i="3"/>
  <c r="BF21" i="3"/>
  <c r="AW14" i="3"/>
  <c r="AR16" i="3"/>
  <c r="AY18" i="3"/>
  <c r="AT18" i="3"/>
  <c r="P19" i="3"/>
  <c r="P13" i="3"/>
  <c r="BF16" i="3"/>
  <c r="BB17" i="3"/>
  <c r="BG18" i="3"/>
  <c r="Q18" i="3"/>
  <c r="AZ15" i="3"/>
  <c r="AZ18" i="3"/>
  <c r="BG19" i="3"/>
  <c r="AY14" i="3"/>
  <c r="AS16" i="3"/>
  <c r="BG16" i="3"/>
  <c r="BA16" i="3"/>
  <c r="AU18" i="3"/>
  <c r="BC18" i="3"/>
  <c r="BF20" i="3"/>
  <c r="AR20" i="3"/>
  <c r="AR22" i="3"/>
  <c r="AS22" i="3"/>
  <c r="CP4" i="2"/>
  <c r="AX13" i="2"/>
  <c r="AX9" i="2"/>
  <c r="AX6" i="2"/>
  <c r="DE3" i="2"/>
  <c r="DI9" i="2" s="1"/>
  <c r="AX12" i="2"/>
  <c r="AT12" i="2"/>
  <c r="BB17" i="2"/>
  <c r="AX21" i="2"/>
  <c r="AT21" i="2"/>
  <c r="AZ8" i="2"/>
  <c r="BA10" i="2"/>
  <c r="BC10" i="2"/>
  <c r="BA11" i="2"/>
  <c r="AY12" i="2"/>
  <c r="AT13" i="2"/>
  <c r="BD14" i="2"/>
  <c r="BF18" i="2"/>
  <c r="AU21" i="2"/>
  <c r="BB4" i="2"/>
  <c r="P5" i="2"/>
  <c r="BA8" i="2"/>
  <c r="BD10" i="2"/>
  <c r="BB11" i="2"/>
  <c r="AZ12" i="2"/>
  <c r="AV12" i="2"/>
  <c r="BG18" i="2"/>
  <c r="AY21" i="2"/>
  <c r="CU5" i="2"/>
  <c r="BB6" i="2"/>
  <c r="BB8" i="2"/>
  <c r="BC11" i="2"/>
  <c r="BA12" i="2"/>
  <c r="AY13" i="2"/>
  <c r="AX16" i="2"/>
  <c r="AS16" i="2"/>
  <c r="BF17" i="2"/>
  <c r="AU18" i="2"/>
  <c r="BC18" i="2"/>
  <c r="AV19" i="2"/>
  <c r="BD19" i="2"/>
  <c r="AZ21" i="2"/>
  <c r="BB12" i="2"/>
  <c r="BB21" i="2"/>
  <c r="AW4" i="2"/>
  <c r="AR4" i="2"/>
  <c r="CT4" i="2"/>
  <c r="BB5" i="2"/>
  <c r="CP5" i="2"/>
  <c r="CM6" i="2"/>
  <c r="AW8" i="2"/>
  <c r="AR8" i="2"/>
  <c r="AT10" i="2"/>
  <c r="BC12" i="2"/>
  <c r="BA13" i="2"/>
  <c r="BC13" i="2"/>
  <c r="AZ15" i="2"/>
  <c r="AZ16" i="2"/>
  <c r="BA16" i="2"/>
  <c r="P17" i="2"/>
  <c r="AR18" i="2"/>
  <c r="AX19" i="2"/>
  <c r="BA20" i="2"/>
  <c r="BC21" i="2"/>
  <c r="CM3" i="2"/>
  <c r="CT3" i="2"/>
  <c r="P4" i="2"/>
  <c r="AX4" i="2"/>
  <c r="AS4" i="2"/>
  <c r="BC5" i="2"/>
  <c r="AT6" i="2"/>
  <c r="CN6" i="2"/>
  <c r="CO6" i="2"/>
  <c r="AX8" i="2"/>
  <c r="AS8" i="2"/>
  <c r="AU10" i="2"/>
  <c r="AX11" i="2"/>
  <c r="AT11" i="2"/>
  <c r="BD12" i="2"/>
  <c r="BD13" i="2"/>
  <c r="BA14" i="2"/>
  <c r="BD16" i="2"/>
  <c r="AX18" i="2"/>
  <c r="AS18" i="2"/>
  <c r="AY19" i="2"/>
  <c r="BB19" i="2"/>
  <c r="BB20" i="2"/>
  <c r="AV21" i="2"/>
  <c r="BD21" i="2"/>
  <c r="AW3" i="2"/>
  <c r="CP6" i="2"/>
  <c r="Q8" i="2"/>
  <c r="AY8" i="2"/>
  <c r="AY10" i="2"/>
  <c r="AY11" i="2"/>
  <c r="AU11" i="2"/>
  <c r="BB14" i="2"/>
  <c r="BB15" i="2"/>
  <c r="BB16" i="2"/>
  <c r="BA17" i="2"/>
  <c r="AY18" i="2"/>
  <c r="AZ19" i="2"/>
  <c r="AW21" i="2"/>
  <c r="AR21" i="2"/>
  <c r="AK2" i="2"/>
  <c r="AJ2" i="2"/>
  <c r="BX2" i="2"/>
  <c r="AI2" i="2"/>
  <c r="CY2" i="2"/>
  <c r="AH2" i="2"/>
  <c r="R2" i="2"/>
  <c r="AT2" i="2"/>
  <c r="AG2" i="2"/>
  <c r="CK2" i="2"/>
  <c r="BH2" i="2"/>
  <c r="CK4" i="2"/>
  <c r="AS7" i="2"/>
  <c r="Q7" i="2"/>
  <c r="AS10" i="2"/>
  <c r="Q10" i="2"/>
  <c r="BG10" i="2"/>
  <c r="AZ2" i="2"/>
  <c r="CP3" i="2"/>
  <c r="CL4" i="2"/>
  <c r="CU4" i="2"/>
  <c r="AV5" i="2"/>
  <c r="AR6" i="2"/>
  <c r="P6" i="2"/>
  <c r="AT7" i="2"/>
  <c r="AY7" i="2"/>
  <c r="BB7" i="2"/>
  <c r="BD7" i="2"/>
  <c r="X2" i="2"/>
  <c r="AS2" i="2"/>
  <c r="BG2" i="2" s="1"/>
  <c r="DE2" i="2"/>
  <c r="AR3" i="2"/>
  <c r="CM4" i="2"/>
  <c r="AZ5" i="2"/>
  <c r="AW5" i="2"/>
  <c r="CR5" i="2"/>
  <c r="AS6" i="2"/>
  <c r="Q6" i="2"/>
  <c r="BG6" i="2"/>
  <c r="BA6" i="2"/>
  <c r="CS6" i="2"/>
  <c r="P7" i="2"/>
  <c r="BF7" i="2"/>
  <c r="AV9" i="2"/>
  <c r="Q2" i="2"/>
  <c r="CD2" i="2"/>
  <c r="AS3" i="2"/>
  <c r="CR4" i="2"/>
  <c r="AS5" i="2"/>
  <c r="Q5" i="2"/>
  <c r="BG5" i="2"/>
  <c r="BA5" i="2"/>
  <c r="CS5" i="2"/>
  <c r="BC6" i="2"/>
  <c r="CT6" i="2"/>
  <c r="BG7" i="2"/>
  <c r="AW9" i="2"/>
  <c r="CK3" i="2"/>
  <c r="CY3" i="2" s="1"/>
  <c r="CT5" i="2"/>
  <c r="AU7" i="2"/>
  <c r="DI3" i="2"/>
  <c r="AS9" i="2"/>
  <c r="Q9" i="2"/>
  <c r="BN2" i="2"/>
  <c r="CM5" i="2"/>
  <c r="AW7" i="2"/>
  <c r="AT9" i="2"/>
  <c r="AZ9" i="2"/>
  <c r="AY9" i="2"/>
  <c r="BB9" i="2"/>
  <c r="CR3" i="2"/>
  <c r="AT5" i="2"/>
  <c r="CN5" i="2"/>
  <c r="DB3" i="2" s="1"/>
  <c r="CO5" i="2"/>
  <c r="DC3" i="2" s="1"/>
  <c r="AU6" i="2"/>
  <c r="AZ7" i="2"/>
  <c r="AX7" i="2"/>
  <c r="AU9" i="2"/>
  <c r="BC9" i="2"/>
  <c r="BG9" i="2"/>
  <c r="AR10" i="2"/>
  <c r="P10" i="2"/>
  <c r="BF10" i="2"/>
  <c r="BG17" i="2"/>
  <c r="Q17" i="2"/>
  <c r="AW14" i="2"/>
  <c r="BG14" i="2"/>
  <c r="P22" i="2"/>
  <c r="AR22" i="2"/>
  <c r="BF22" i="2"/>
  <c r="AX14" i="2"/>
  <c r="BA15" i="2"/>
  <c r="AX15" i="2"/>
  <c r="AU17" i="2"/>
  <c r="BC17" i="2"/>
  <c r="BD17" i="2"/>
  <c r="AS22" i="2"/>
  <c r="BG22" i="2"/>
  <c r="AW10" i="2"/>
  <c r="AW13" i="2"/>
  <c r="BF13" i="2"/>
  <c r="Q14" i="2"/>
  <c r="AY14" i="2"/>
  <c r="BF11" i="2"/>
  <c r="BF12" i="2"/>
  <c r="P13" i="2"/>
  <c r="BG13" i="2"/>
  <c r="AS17" i="2"/>
  <c r="BB18" i="2"/>
  <c r="BA18" i="2"/>
  <c r="AR20" i="2"/>
  <c r="BF20" i="2"/>
  <c r="P11" i="2"/>
  <c r="BG11" i="2"/>
  <c r="P12" i="2"/>
  <c r="BG12" i="2"/>
  <c r="Q13" i="2"/>
  <c r="AV15" i="2"/>
  <c r="BD15" i="2"/>
  <c r="BC15" i="2"/>
  <c r="BF16" i="2"/>
  <c r="P16" i="2"/>
  <c r="AX17" i="2"/>
  <c r="AT17" i="2"/>
  <c r="BF8" i="2"/>
  <c r="P15" i="2"/>
  <c r="AR15" i="2"/>
  <c r="AY17" i="2"/>
  <c r="AV17" i="2"/>
  <c r="BD18" i="2"/>
  <c r="AZ14" i="2"/>
  <c r="AZ17" i="2"/>
  <c r="AR19" i="2"/>
  <c r="BG20" i="2"/>
  <c r="Q22" i="2"/>
  <c r="AS19" i="2"/>
  <c r="AW20" i="2"/>
  <c r="AS21" i="2"/>
  <c r="AW22" i="2"/>
  <c r="DB23" i="39" l="1"/>
  <c r="CZ75" i="37"/>
  <c r="CZ68" i="37"/>
  <c r="DB48" i="27"/>
  <c r="CZ19" i="28"/>
  <c r="DD36" i="36"/>
  <c r="DA34" i="36"/>
  <c r="DB38" i="36"/>
  <c r="CZ36" i="36"/>
  <c r="CY60" i="42"/>
  <c r="DG60" i="42"/>
  <c r="DF61" i="42"/>
  <c r="CY58" i="42"/>
  <c r="DE58" i="42"/>
  <c r="DD59" i="42"/>
  <c r="CY65" i="42"/>
  <c r="CZ57" i="42"/>
  <c r="DA59" i="42"/>
  <c r="DA58" i="42"/>
  <c r="CY19" i="28"/>
  <c r="CZ18" i="36"/>
  <c r="CY34" i="36"/>
  <c r="DC35" i="36"/>
  <c r="DA33" i="36"/>
  <c r="DB37" i="36"/>
  <c r="DB72" i="37"/>
  <c r="DB25" i="39"/>
  <c r="DG63" i="42"/>
  <c r="CY59" i="42"/>
  <c r="DG59" i="42"/>
  <c r="DF60" i="42"/>
  <c r="DA65" i="42"/>
  <c r="DC57" i="42"/>
  <c r="DD58" i="42"/>
  <c r="CZ64" i="42"/>
  <c r="DF65" i="42"/>
  <c r="CZ58" i="42"/>
  <c r="DB57" i="42"/>
  <c r="DC87" i="42"/>
  <c r="DG88" i="42"/>
  <c r="DI82" i="42"/>
  <c r="DI87" i="42"/>
  <c r="CZ82" i="42"/>
  <c r="CZ87" i="42"/>
  <c r="DB81" i="42"/>
  <c r="DB86" i="42"/>
  <c r="DD80" i="42"/>
  <c r="DD85" i="42"/>
  <c r="DF79" i="42"/>
  <c r="DF84" i="42"/>
  <c r="DH78" i="42"/>
  <c r="DE84" i="42"/>
  <c r="DG78" i="42"/>
  <c r="DH101" i="42"/>
  <c r="DH99" i="42"/>
  <c r="CZ97" i="42"/>
  <c r="DG97" i="42"/>
  <c r="DC92" i="42"/>
  <c r="DJ98" i="42"/>
  <c r="DF93" i="42"/>
  <c r="DA100" i="42"/>
  <c r="DI94" i="42"/>
  <c r="DD101" i="42"/>
  <c r="CZ96" i="42"/>
  <c r="DH90" i="42"/>
  <c r="DC97" i="42"/>
  <c r="CY92" i="42"/>
  <c r="DB99" i="42"/>
  <c r="DJ93" i="42"/>
  <c r="DE100" i="42"/>
  <c r="DA95" i="42"/>
  <c r="DA19" i="28"/>
  <c r="DA18" i="36"/>
  <c r="DD37" i="36"/>
  <c r="CY37" i="36"/>
  <c r="DC34" i="36"/>
  <c r="DD38" i="36"/>
  <c r="DB76" i="37"/>
  <c r="DD65" i="42"/>
  <c r="DG57" i="42"/>
  <c r="DG58" i="42"/>
  <c r="DF59" i="42"/>
  <c r="DB64" i="42"/>
  <c r="CZ65" i="42"/>
  <c r="DA57" i="42"/>
  <c r="DA63" i="42"/>
  <c r="DG64" i="42"/>
  <c r="CY57" i="42"/>
  <c r="DF78" i="42"/>
  <c r="DE81" i="42"/>
  <c r="CY88" i="42"/>
  <c r="DA82" i="42"/>
  <c r="DA87" i="42"/>
  <c r="DC81" i="42"/>
  <c r="DC86" i="42"/>
  <c r="DE80" i="42"/>
  <c r="DE85" i="42"/>
  <c r="DG79" i="42"/>
  <c r="DG84" i="42"/>
  <c r="DI78" i="42"/>
  <c r="DI83" i="42"/>
  <c r="CZ78" i="42"/>
  <c r="DH83" i="42"/>
  <c r="CY78" i="42"/>
  <c r="DD96" i="42"/>
  <c r="DD94" i="42"/>
  <c r="DH91" i="42"/>
  <c r="CY97" i="42"/>
  <c r="DG91" i="42"/>
  <c r="DB98" i="42"/>
  <c r="DJ92" i="42"/>
  <c r="DE99" i="42"/>
  <c r="DA94" i="42"/>
  <c r="DH100" i="42"/>
  <c r="DD95" i="42"/>
  <c r="CZ90" i="42"/>
  <c r="DG96" i="42"/>
  <c r="DC91" i="42"/>
  <c r="DF98" i="42"/>
  <c r="DB93" i="42"/>
  <c r="DI99" i="42"/>
  <c r="DE94" i="42"/>
  <c r="CY20" i="28"/>
  <c r="CY19" i="36"/>
  <c r="DA35" i="36"/>
  <c r="CZ34" i="36"/>
  <c r="DA38" i="36"/>
  <c r="CY36" i="36"/>
  <c r="DC33" i="36"/>
  <c r="DE64" i="42"/>
  <c r="DC65" i="42"/>
  <c r="DF57" i="42"/>
  <c r="DF58" i="42"/>
  <c r="DC63" i="42"/>
  <c r="DA64" i="42"/>
  <c r="DE65" i="42"/>
  <c r="DB62" i="42"/>
  <c r="CY64" i="42"/>
  <c r="CZ61" i="42"/>
  <c r="DG83" i="42"/>
  <c r="DF86" i="42"/>
  <c r="DB87" i="42"/>
  <c r="DD81" i="42"/>
  <c r="DD86" i="42"/>
  <c r="DF80" i="42"/>
  <c r="DF85" i="42"/>
  <c r="DH79" i="42"/>
  <c r="DH84" i="42"/>
  <c r="CY79" i="42"/>
  <c r="CY84" i="42"/>
  <c r="DA78" i="42"/>
  <c r="DA83" i="42"/>
  <c r="DI88" i="42"/>
  <c r="CZ83" i="42"/>
  <c r="CZ91" i="42"/>
  <c r="CZ99" i="42"/>
  <c r="DG101" i="42"/>
  <c r="DC96" i="42"/>
  <c r="CY91" i="42"/>
  <c r="DF97" i="42"/>
  <c r="DB92" i="42"/>
  <c r="DI98" i="42"/>
  <c r="DE93" i="42"/>
  <c r="CZ100" i="42"/>
  <c r="DH94" i="42"/>
  <c r="DC101" i="42"/>
  <c r="CY96" i="42"/>
  <c r="DG90" i="42"/>
  <c r="DJ97" i="42"/>
  <c r="DF92" i="42"/>
  <c r="DA99" i="42"/>
  <c r="DI93" i="42"/>
  <c r="CY18" i="28"/>
  <c r="CZ19" i="36"/>
  <c r="DB35" i="36"/>
  <c r="CY38" i="36"/>
  <c r="CZ33" i="36"/>
  <c r="DA37" i="36"/>
  <c r="CY35" i="36"/>
  <c r="DB22" i="37"/>
  <c r="DF63" i="42"/>
  <c r="DD64" i="42"/>
  <c r="DB65" i="42"/>
  <c r="DE57" i="42"/>
  <c r="DD62" i="42"/>
  <c r="DB63" i="42"/>
  <c r="CY63" i="42"/>
  <c r="DC61" i="42"/>
  <c r="CZ63" i="42"/>
  <c r="DA60" i="42"/>
  <c r="DD84" i="42"/>
  <c r="DH80" i="42"/>
  <c r="DE86" i="42"/>
  <c r="DG80" i="42"/>
  <c r="DG85" i="42"/>
  <c r="DI79" i="42"/>
  <c r="DI84" i="42"/>
  <c r="CZ79" i="42"/>
  <c r="CZ84" i="42"/>
  <c r="DB78" i="42"/>
  <c r="DB83" i="42"/>
  <c r="DB88" i="42"/>
  <c r="DD82" i="42"/>
  <c r="DA88" i="42"/>
  <c r="DC82" i="42"/>
  <c r="CZ101" i="42"/>
  <c r="DH93" i="42"/>
  <c r="CY101" i="42"/>
  <c r="DG95" i="42"/>
  <c r="DC90" i="42"/>
  <c r="DJ96" i="42"/>
  <c r="DF91" i="42"/>
  <c r="DA98" i="42"/>
  <c r="DI92" i="42"/>
  <c r="DD99" i="42"/>
  <c r="CZ94" i="42"/>
  <c r="DG100" i="42"/>
  <c r="DC95" i="42"/>
  <c r="CY90" i="42"/>
  <c r="DB97" i="42"/>
  <c r="DJ91" i="42"/>
  <c r="DE98" i="42"/>
  <c r="DA93" i="42"/>
  <c r="DA20" i="28"/>
  <c r="DA19" i="36"/>
  <c r="CZ20" i="36"/>
  <c r="DB36" i="36"/>
  <c r="CZ35" i="36"/>
  <c r="DB34" i="36"/>
  <c r="DC38" i="36"/>
  <c r="DA36" i="36"/>
  <c r="DA25" i="37"/>
  <c r="DG62" i="42"/>
  <c r="DE63" i="42"/>
  <c r="DC64" i="42"/>
  <c r="DF64" i="42"/>
  <c r="DE61" i="42"/>
  <c r="DC62" i="42"/>
  <c r="DA61" i="42"/>
  <c r="DC60" i="42"/>
  <c r="DA62" i="42"/>
  <c r="DB59" i="42"/>
  <c r="DH88" i="42"/>
  <c r="DI85" i="42"/>
  <c r="DH85" i="42"/>
  <c r="CY80" i="42"/>
  <c r="CY85" i="42"/>
  <c r="DA79" i="42"/>
  <c r="DA84" i="42"/>
  <c r="DC78" i="42"/>
  <c r="DC83" i="42"/>
  <c r="DC88" i="42"/>
  <c r="DE82" i="42"/>
  <c r="DE87" i="42"/>
  <c r="DG81" i="42"/>
  <c r="DD87" i="42"/>
  <c r="DF81" i="42"/>
  <c r="DH95" i="42"/>
  <c r="DD98" i="42"/>
  <c r="DC100" i="42"/>
  <c r="CY95" i="42"/>
  <c r="DF101" i="42"/>
  <c r="DB96" i="42"/>
  <c r="DJ90" i="42"/>
  <c r="DE97" i="42"/>
  <c r="DA92" i="42"/>
  <c r="DH98" i="42"/>
  <c r="DD93" i="42"/>
  <c r="CY100" i="42"/>
  <c r="DG94" i="42"/>
  <c r="DJ101" i="42"/>
  <c r="DF96" i="42"/>
  <c r="DB91" i="42"/>
  <c r="DI97" i="42"/>
  <c r="DE92" i="42"/>
  <c r="DC36" i="36"/>
  <c r="CZ38" i="36"/>
  <c r="DD35" i="36"/>
  <c r="DB33" i="36"/>
  <c r="CY62" i="42"/>
  <c r="DF62" i="42"/>
  <c r="DD63" i="42"/>
  <c r="CZ62" i="42"/>
  <c r="DE60" i="42"/>
  <c r="DD61" i="42"/>
  <c r="CZ59" i="42"/>
  <c r="DC59" i="42"/>
  <c r="DB61" i="42"/>
  <c r="CY83" i="42"/>
  <c r="CZ80" i="42"/>
  <c r="CZ85" i="42"/>
  <c r="DB79" i="42"/>
  <c r="DB84" i="42"/>
  <c r="DD78" i="42"/>
  <c r="DD83" i="42"/>
  <c r="DD88" i="42"/>
  <c r="DF82" i="42"/>
  <c r="DF87" i="42"/>
  <c r="DH81" i="42"/>
  <c r="DH86" i="42"/>
  <c r="CY81" i="42"/>
  <c r="DG86" i="42"/>
  <c r="DD90" i="42"/>
  <c r="CZ93" i="42"/>
  <c r="DG99" i="42"/>
  <c r="DC94" i="42"/>
  <c r="DJ100" i="42"/>
  <c r="DF95" i="42"/>
  <c r="DB90" i="42"/>
  <c r="DI96" i="42"/>
  <c r="DE91" i="42"/>
  <c r="CZ98" i="42"/>
  <c r="DH92" i="42"/>
  <c r="DC99" i="42"/>
  <c r="CY94" i="42"/>
  <c r="DB101" i="42"/>
  <c r="DJ95" i="42"/>
  <c r="DF90" i="42"/>
  <c r="DA97" i="42"/>
  <c r="DB33" i="32"/>
  <c r="DD70" i="37"/>
  <c r="DC34" i="32"/>
  <c r="CY23" i="39"/>
  <c r="DB33" i="37"/>
  <c r="CY24" i="39"/>
  <c r="DF71" i="37"/>
  <c r="DA22" i="39"/>
  <c r="DH71" i="37"/>
  <c r="CY74" i="37"/>
  <c r="DA23" i="39"/>
  <c r="CZ24" i="39"/>
  <c r="DC36" i="42"/>
  <c r="CY33" i="42"/>
  <c r="CZ37" i="42"/>
  <c r="DD38" i="42"/>
  <c r="DC34" i="42"/>
  <c r="DB75" i="42"/>
  <c r="DH68" i="42"/>
  <c r="DG72" i="42"/>
  <c r="DF76" i="42"/>
  <c r="DB70" i="42"/>
  <c r="CY69" i="42"/>
  <c r="DG71" i="42"/>
  <c r="DF75" i="42"/>
  <c r="DB69" i="42"/>
  <c r="DE75" i="42"/>
  <c r="DA69" i="42"/>
  <c r="DB72" i="42"/>
  <c r="CZ31" i="32"/>
  <c r="CZ30" i="32"/>
  <c r="DG68" i="37"/>
  <c r="DE75" i="37"/>
  <c r="CY34" i="42"/>
  <c r="DC37" i="42"/>
  <c r="DD35" i="42"/>
  <c r="DB37" i="42"/>
  <c r="DA33" i="42"/>
  <c r="DD74" i="42"/>
  <c r="CZ68" i="42"/>
  <c r="CY72" i="42"/>
  <c r="DH75" i="42"/>
  <c r="DD69" i="42"/>
  <c r="DC67" i="42"/>
  <c r="CY71" i="42"/>
  <c r="DH74" i="42"/>
  <c r="DD68" i="42"/>
  <c r="DG74" i="42"/>
  <c r="DC68" i="42"/>
  <c r="DD71" i="42"/>
  <c r="DF72" i="37"/>
  <c r="DA25" i="39"/>
  <c r="DA24" i="39"/>
  <c r="DB36" i="42"/>
  <c r="CY35" i="42"/>
  <c r="DB34" i="42"/>
  <c r="CZ36" i="42"/>
  <c r="DF73" i="42"/>
  <c r="DB67" i="42"/>
  <c r="DA71" i="42"/>
  <c r="CZ75" i="42"/>
  <c r="DF68" i="42"/>
  <c r="DE76" i="42"/>
  <c r="DA70" i="42"/>
  <c r="CZ74" i="42"/>
  <c r="DF67" i="42"/>
  <c r="CY74" i="42"/>
  <c r="DE67" i="42"/>
  <c r="DF70" i="42"/>
  <c r="DB27" i="32"/>
  <c r="DB30" i="32"/>
  <c r="DA71" i="37"/>
  <c r="CZ25" i="39"/>
  <c r="DB22" i="39"/>
  <c r="DD33" i="42"/>
  <c r="CY38" i="42"/>
  <c r="CZ33" i="42"/>
  <c r="DD34" i="42"/>
  <c r="DA76" i="42"/>
  <c r="DH72" i="42"/>
  <c r="DG76" i="42"/>
  <c r="DC70" i="42"/>
  <c r="DB74" i="42"/>
  <c r="DH67" i="42"/>
  <c r="DG75" i="42"/>
  <c r="DC69" i="42"/>
  <c r="DB73" i="42"/>
  <c r="DG73" i="42"/>
  <c r="DA73" i="42"/>
  <c r="DB76" i="42"/>
  <c r="DH69" i="42"/>
  <c r="DC33" i="42"/>
  <c r="DD37" i="42"/>
  <c r="DD36" i="42"/>
  <c r="DC38" i="42"/>
  <c r="DE70" i="42"/>
  <c r="DB71" i="42"/>
  <c r="DA75" i="42"/>
  <c r="DG68" i="42"/>
  <c r="DF72" i="42"/>
  <c r="DC75" i="42"/>
  <c r="DA74" i="42"/>
  <c r="DG67" i="42"/>
  <c r="DF71" i="42"/>
  <c r="DG69" i="42"/>
  <c r="DE71" i="42"/>
  <c r="DF74" i="42"/>
  <c r="DB68" i="42"/>
  <c r="CZ29" i="32"/>
  <c r="DB31" i="32"/>
  <c r="CZ27" i="32"/>
  <c r="CY22" i="39"/>
  <c r="CY37" i="42"/>
  <c r="DA38" i="42"/>
  <c r="CZ35" i="42"/>
  <c r="DB35" i="42"/>
  <c r="DA37" i="42"/>
  <c r="DH76" i="42"/>
  <c r="DD70" i="42"/>
  <c r="DC74" i="42"/>
  <c r="CY68" i="42"/>
  <c r="DH71" i="42"/>
  <c r="CY73" i="42"/>
  <c r="DC73" i="42"/>
  <c r="CY67" i="42"/>
  <c r="DH70" i="42"/>
  <c r="DA68" i="42"/>
  <c r="DG70" i="42"/>
  <c r="DH73" i="42"/>
  <c r="DD67" i="42"/>
  <c r="DA34" i="42"/>
  <c r="DC35" i="42"/>
  <c r="DB38" i="42"/>
  <c r="CZ34" i="42"/>
  <c r="CZ76" i="42"/>
  <c r="DF69" i="42"/>
  <c r="DE73" i="42"/>
  <c r="DA67" i="42"/>
  <c r="CZ71" i="42"/>
  <c r="DC71" i="42"/>
  <c r="DE72" i="42"/>
  <c r="DD76" i="42"/>
  <c r="CZ70" i="42"/>
  <c r="DC76" i="42"/>
  <c r="CY70" i="42"/>
  <c r="CZ27" i="36"/>
  <c r="CY31" i="36"/>
  <c r="CY30" i="36"/>
  <c r="DA81" i="36"/>
  <c r="CY79" i="36"/>
  <c r="DC83" i="36"/>
  <c r="DA78" i="36"/>
  <c r="CY82" i="36"/>
  <c r="DB86" i="36"/>
  <c r="DH82" i="36"/>
  <c r="DF88" i="36"/>
  <c r="DF83" i="36"/>
  <c r="DF78" i="36"/>
  <c r="DD84" i="36"/>
  <c r="DG78" i="36"/>
  <c r="DE84" i="36"/>
  <c r="DH78" i="36"/>
  <c r="DF84" i="36"/>
  <c r="DF67" i="37"/>
  <c r="DE70" i="37"/>
  <c r="DD78" i="27"/>
  <c r="DB28" i="36"/>
  <c r="DC31" i="36"/>
  <c r="CY28" i="36"/>
  <c r="DB31" i="36"/>
  <c r="DF82" i="36"/>
  <c r="DG84" i="36"/>
  <c r="DD85" i="36"/>
  <c r="DH79" i="36"/>
  <c r="CZ84" i="36"/>
  <c r="DC88" i="36"/>
  <c r="DE83" i="36"/>
  <c r="DE78" i="36"/>
  <c r="DC84" i="36"/>
  <c r="DC79" i="36"/>
  <c r="DA85" i="36"/>
  <c r="DD79" i="36"/>
  <c r="DB85" i="36"/>
  <c r="DE79" i="36"/>
  <c r="DC85" i="36"/>
  <c r="DC73" i="37"/>
  <c r="DG67" i="37"/>
  <c r="DC71" i="37"/>
  <c r="CY27" i="37"/>
  <c r="DC28" i="36"/>
  <c r="DA27" i="36"/>
  <c r="DB29" i="36"/>
  <c r="DC86" i="36"/>
  <c r="CZ79" i="36"/>
  <c r="CZ87" i="36"/>
  <c r="DI81" i="36"/>
  <c r="DA86" i="36"/>
  <c r="DD78" i="36"/>
  <c r="DB84" i="36"/>
  <c r="DB79" i="36"/>
  <c r="CZ85" i="36"/>
  <c r="CZ80" i="36"/>
  <c r="DI85" i="36"/>
  <c r="DA80" i="36"/>
  <c r="CY86" i="36"/>
  <c r="DB80" i="36"/>
  <c r="CZ86" i="36"/>
  <c r="DH74" i="37"/>
  <c r="CY71" i="37"/>
  <c r="DF70" i="37"/>
  <c r="CY29" i="36"/>
  <c r="DB27" i="36"/>
  <c r="CZ31" i="36"/>
  <c r="DG82" i="36"/>
  <c r="DH84" i="36"/>
  <c r="DG79" i="36"/>
  <c r="CY84" i="36"/>
  <c r="DH87" i="36"/>
  <c r="DA79" i="36"/>
  <c r="CY85" i="36"/>
  <c r="CY80" i="36"/>
  <c r="DH85" i="36"/>
  <c r="DH80" i="36"/>
  <c r="DF86" i="36"/>
  <c r="DI80" i="36"/>
  <c r="DG86" i="36"/>
  <c r="CY81" i="36"/>
  <c r="DH86" i="36"/>
  <c r="DA30" i="36"/>
  <c r="DC30" i="36"/>
  <c r="DC29" i="36"/>
  <c r="CY87" i="36"/>
  <c r="DI78" i="36"/>
  <c r="DI84" i="36"/>
  <c r="DD83" i="36"/>
  <c r="DG87" i="36"/>
  <c r="DD80" i="36"/>
  <c r="DF80" i="36"/>
  <c r="DD86" i="36"/>
  <c r="DD81" i="36"/>
  <c r="DB87" i="36"/>
  <c r="DB82" i="36"/>
  <c r="CZ88" i="36"/>
  <c r="DC82" i="36"/>
  <c r="DA88" i="36"/>
  <c r="DD82" i="36"/>
  <c r="DB88" i="36"/>
  <c r="CY27" i="36"/>
  <c r="DC27" i="36"/>
  <c r="DA31" i="36"/>
  <c r="CZ81" i="36"/>
  <c r="DB83" i="36"/>
  <c r="DF79" i="36"/>
  <c r="DE85" i="36"/>
  <c r="DB78" i="36"/>
  <c r="DE82" i="36"/>
  <c r="DC81" i="36"/>
  <c r="DA87" i="36"/>
  <c r="DA82" i="36"/>
  <c r="CY88" i="36"/>
  <c r="CY83" i="36"/>
  <c r="DH88" i="36"/>
  <c r="CZ83" i="36"/>
  <c r="DI88" i="36"/>
  <c r="DA83" i="36"/>
  <c r="DB30" i="36"/>
  <c r="DA29" i="36"/>
  <c r="DI86" i="36"/>
  <c r="DE88" i="36"/>
  <c r="DB81" i="36"/>
  <c r="DF87" i="36"/>
  <c r="DC80" i="36"/>
  <c r="DA84" i="36"/>
  <c r="CZ82" i="36"/>
  <c r="DI87" i="36"/>
  <c r="DI82" i="36"/>
  <c r="DG88" i="36"/>
  <c r="DG83" i="36"/>
  <c r="CY78" i="36"/>
  <c r="DH83" i="36"/>
  <c r="CZ78" i="36"/>
  <c r="CY72" i="37"/>
  <c r="DA68" i="37"/>
  <c r="CC2" i="3"/>
  <c r="DD2" i="3"/>
  <c r="W2" i="3"/>
  <c r="AY2" i="3"/>
  <c r="DH8" i="5"/>
  <c r="DG7" i="5"/>
  <c r="DI3" i="3"/>
  <c r="DF3" i="3"/>
  <c r="DC3" i="3"/>
  <c r="DI3" i="4"/>
  <c r="CZ3" i="7"/>
  <c r="CY3" i="7"/>
  <c r="DH14" i="7" s="1"/>
  <c r="DC3" i="15"/>
  <c r="DI11" i="15" s="1"/>
  <c r="DD3" i="17"/>
  <c r="DB3" i="21"/>
  <c r="CY3" i="24"/>
  <c r="CZ44" i="28"/>
  <c r="DE45" i="30"/>
  <c r="DG61" i="30"/>
  <c r="DE94" i="32"/>
  <c r="DA35" i="32"/>
  <c r="DA31" i="32"/>
  <c r="DA28" i="32"/>
  <c r="DC28" i="32"/>
  <c r="DE46" i="37"/>
  <c r="DB46" i="37"/>
  <c r="DG71" i="37"/>
  <c r="DC69" i="37"/>
  <c r="DH72" i="37"/>
  <c r="CZ73" i="37"/>
  <c r="DB37" i="37"/>
  <c r="CY25" i="39"/>
  <c r="CZ22" i="39"/>
  <c r="DG3" i="17"/>
  <c r="DH6" i="17" s="1"/>
  <c r="DD3" i="9"/>
  <c r="DC3" i="12"/>
  <c r="DB3" i="20"/>
  <c r="DD7" i="20" s="1"/>
  <c r="DA45" i="28"/>
  <c r="DA60" i="30"/>
  <c r="DD63" i="30"/>
  <c r="DC3" i="4"/>
  <c r="DG9" i="4" s="1"/>
  <c r="DG3" i="13"/>
  <c r="DJ8" i="13" s="1"/>
  <c r="CY3" i="17"/>
  <c r="DH3" i="20"/>
  <c r="DD3" i="21"/>
  <c r="DE3" i="25"/>
  <c r="DI9" i="25" s="1"/>
  <c r="DF76" i="37"/>
  <c r="DA74" i="37"/>
  <c r="DG69" i="37"/>
  <c r="CY70" i="37"/>
  <c r="DA3" i="10"/>
  <c r="DE3" i="13"/>
  <c r="CZ3" i="15"/>
  <c r="CZ3" i="16"/>
  <c r="DB3" i="17"/>
  <c r="DF3" i="21"/>
  <c r="DD3" i="14"/>
  <c r="DI10" i="14" s="1"/>
  <c r="DD3" i="24"/>
  <c r="DG8" i="24" s="1"/>
  <c r="DG3" i="24"/>
  <c r="DE40" i="28"/>
  <c r="DA3" i="24"/>
  <c r="CZ3" i="2"/>
  <c r="CP2" i="3"/>
  <c r="DF3" i="5"/>
  <c r="DH3" i="2"/>
  <c r="DJ7" i="2" s="1"/>
  <c r="DA3" i="3"/>
  <c r="DD8" i="3" s="1"/>
  <c r="DG3" i="7"/>
  <c r="DH6" i="7" s="1"/>
  <c r="CZ3" i="10"/>
  <c r="CZ3" i="14"/>
  <c r="DA3" i="18"/>
  <c r="DG3" i="20"/>
  <c r="DG3" i="21"/>
  <c r="DA3" i="21"/>
  <c r="DC7" i="21" s="1"/>
  <c r="DD46" i="28"/>
  <c r="DC74" i="30"/>
  <c r="CY23" i="32"/>
  <c r="CY31" i="32"/>
  <c r="CZ28" i="32"/>
  <c r="CY41" i="37"/>
  <c r="DD41" i="37"/>
  <c r="CY75" i="37"/>
  <c r="DE73" i="37"/>
  <c r="CY76" i="37"/>
  <c r="DC75" i="37"/>
  <c r="CZ34" i="37"/>
  <c r="CZ23" i="39"/>
  <c r="DE3" i="6"/>
  <c r="DD3" i="19"/>
  <c r="DC3" i="5"/>
  <c r="DI3" i="9"/>
  <c r="DE3" i="15"/>
  <c r="DG3" i="19"/>
  <c r="DI3" i="21"/>
  <c r="DA3" i="7"/>
  <c r="DF10" i="7" s="1"/>
  <c r="DH3" i="9"/>
  <c r="DC3" i="9"/>
  <c r="DH3" i="10"/>
  <c r="DH5" i="10" s="1"/>
  <c r="DD3" i="16"/>
  <c r="DF3" i="17"/>
  <c r="DH3" i="18"/>
  <c r="DI6" i="18" s="1"/>
  <c r="DE3" i="19"/>
  <c r="DH8" i="19" s="1"/>
  <c r="DC3" i="6"/>
  <c r="CZ41" i="37"/>
  <c r="DC40" i="37"/>
  <c r="DD73" i="37"/>
  <c r="DD76" i="37"/>
  <c r="DA75" i="37"/>
  <c r="CZ71" i="37"/>
  <c r="DB71" i="37"/>
  <c r="CY73" i="37"/>
  <c r="DC68" i="37"/>
  <c r="CY37" i="37"/>
  <c r="DE3" i="11"/>
  <c r="CZ3" i="20"/>
  <c r="DI3" i="25"/>
  <c r="CZ3" i="5"/>
  <c r="DI14" i="5" s="1"/>
  <c r="CY3" i="11"/>
  <c r="DG13" i="11" s="1"/>
  <c r="DI3" i="11"/>
  <c r="DI3" i="18"/>
  <c r="DI3" i="20"/>
  <c r="DB3" i="24"/>
  <c r="CZ70" i="37"/>
  <c r="DE76" i="37"/>
  <c r="CZ74" i="37"/>
  <c r="DB74" i="37"/>
  <c r="DF73" i="37"/>
  <c r="DB68" i="37"/>
  <c r="DG70" i="37"/>
  <c r="CZ36" i="37"/>
  <c r="DH3" i="6"/>
  <c r="DC3" i="7"/>
  <c r="DC5" i="7" s="1"/>
  <c r="CZ3" i="11"/>
  <c r="DI14" i="11" s="1"/>
  <c r="DD3" i="11"/>
  <c r="DD3" i="12"/>
  <c r="DG3" i="15"/>
  <c r="DE3" i="20"/>
  <c r="DA70" i="37"/>
  <c r="DE68" i="37"/>
  <c r="DF75" i="37"/>
  <c r="CY68" i="37"/>
  <c r="DB75" i="37"/>
  <c r="DH69" i="37"/>
  <c r="DA73" i="37"/>
  <c r="DD3" i="5"/>
  <c r="DG3" i="10"/>
  <c r="DG3" i="14"/>
  <c r="DI7" i="14" s="1"/>
  <c r="DH3" i="16"/>
  <c r="DI6" i="16" s="1"/>
  <c r="CZ3" i="24"/>
  <c r="DD58" i="30"/>
  <c r="DG94" i="32"/>
  <c r="DG91" i="32"/>
  <c r="DF98" i="32"/>
  <c r="DD36" i="32"/>
  <c r="DG76" i="37"/>
  <c r="DE72" i="37"/>
  <c r="DC74" i="37"/>
  <c r="DD74" i="37"/>
  <c r="DE74" i="37"/>
  <c r="DF74" i="37"/>
  <c r="DG74" i="37"/>
  <c r="DA35" i="37"/>
  <c r="DA36" i="37"/>
  <c r="DI82" i="37"/>
  <c r="CY24" i="37"/>
  <c r="CY42" i="39"/>
  <c r="DB28" i="37"/>
  <c r="DB86" i="37"/>
  <c r="DA23" i="37"/>
  <c r="DE61" i="30"/>
  <c r="DE65" i="30"/>
  <c r="CZ90" i="32"/>
  <c r="CY97" i="32"/>
  <c r="DA38" i="32"/>
  <c r="DC63" i="33"/>
  <c r="DB34" i="37"/>
  <c r="DA27" i="37"/>
  <c r="DB24" i="37"/>
  <c r="CY22" i="37"/>
  <c r="DC44" i="39"/>
  <c r="DE70" i="30"/>
  <c r="DG92" i="32"/>
  <c r="DB98" i="32"/>
  <c r="DB93" i="32"/>
  <c r="DC62" i="30"/>
  <c r="DA63" i="30"/>
  <c r="DD95" i="32"/>
  <c r="DD90" i="32"/>
  <c r="CZ37" i="32"/>
  <c r="CY67" i="37"/>
  <c r="DB73" i="37"/>
  <c r="DB69" i="37"/>
  <c r="DD69" i="37"/>
  <c r="DB67" i="37"/>
  <c r="DC67" i="37"/>
  <c r="DD67" i="37"/>
  <c r="DE67" i="37"/>
  <c r="DB36" i="37"/>
  <c r="CZ37" i="37"/>
  <c r="DC29" i="37"/>
  <c r="CY25" i="37"/>
  <c r="CZ22" i="37"/>
  <c r="DA40" i="39"/>
  <c r="DF82" i="30"/>
  <c r="CZ63" i="30"/>
  <c r="DH100" i="32"/>
  <c r="DH95" i="32"/>
  <c r="CY36" i="32"/>
  <c r="CY33" i="37"/>
  <c r="DB38" i="37"/>
  <c r="DC28" i="37"/>
  <c r="CY23" i="37"/>
  <c r="DA24" i="37"/>
  <c r="CZ70" i="30"/>
  <c r="CY64" i="30"/>
  <c r="DA94" i="32"/>
  <c r="CZ101" i="32"/>
  <c r="DB37" i="32"/>
  <c r="DC35" i="37"/>
  <c r="DA37" i="37"/>
  <c r="CY31" i="37"/>
  <c r="DA22" i="37"/>
  <c r="DB23" i="37"/>
  <c r="CY20" i="39"/>
  <c r="BH9" i="42" a="1"/>
  <c r="BH16" i="42" a="1"/>
  <c r="BH3" i="42" a="1"/>
  <c r="BH13" i="42" a="1"/>
  <c r="BH17" i="42" a="1"/>
  <c r="BH10" i="42" a="1"/>
  <c r="BH15" i="42" a="1"/>
  <c r="BH18" i="42" a="1"/>
  <c r="BH4" i="42" a="1"/>
  <c r="BH14" i="42" a="1"/>
  <c r="BH20" i="42" a="1"/>
  <c r="BH11" i="42" a="1"/>
  <c r="BH19" i="42" a="1"/>
  <c r="BH7" i="42" a="1"/>
  <c r="BH12" i="42" a="1"/>
  <c r="BH21" i="42" a="1"/>
  <c r="BH8" i="42" a="1"/>
  <c r="BH22" i="42" a="1"/>
  <c r="BH5" i="42" a="1"/>
  <c r="BH6" i="42" a="1"/>
  <c r="DA51" i="28"/>
  <c r="DF81" i="30"/>
  <c r="DB72" i="30"/>
  <c r="DD69" i="30"/>
  <c r="DB67" i="30"/>
  <c r="CY73" i="30"/>
  <c r="DG96" i="32"/>
  <c r="CY100" i="32"/>
  <c r="DH90" i="32"/>
  <c r="CZ96" i="32"/>
  <c r="DD101" i="32"/>
  <c r="DI94" i="32"/>
  <c r="DA100" i="32"/>
  <c r="DF93" i="32"/>
  <c r="DJ98" i="32"/>
  <c r="DC92" i="32"/>
  <c r="DG97" i="32"/>
  <c r="CZ91" i="32"/>
  <c r="DD96" i="32"/>
  <c r="DH101" i="32"/>
  <c r="DA95" i="32"/>
  <c r="DE100" i="32"/>
  <c r="DJ93" i="32"/>
  <c r="DB99" i="32"/>
  <c r="CZ20" i="39"/>
  <c r="DB50" i="28"/>
  <c r="DD41" i="30"/>
  <c r="DG78" i="30"/>
  <c r="DD76" i="30"/>
  <c r="DB70" i="30"/>
  <c r="CZ68" i="30"/>
  <c r="DE67" i="30"/>
  <c r="DC97" i="32"/>
  <c r="CY90" i="32"/>
  <c r="DD91" i="32"/>
  <c r="DH96" i="32"/>
  <c r="DA90" i="32"/>
  <c r="DE95" i="32"/>
  <c r="DI100" i="32"/>
  <c r="DB94" i="32"/>
  <c r="DF99" i="32"/>
  <c r="CY93" i="32"/>
  <c r="DC98" i="32"/>
  <c r="DH91" i="32"/>
  <c r="CZ97" i="32"/>
  <c r="DE90" i="32"/>
  <c r="DI95" i="32"/>
  <c r="DA101" i="32"/>
  <c r="DF94" i="32"/>
  <c r="DJ99" i="32"/>
  <c r="DC38" i="32"/>
  <c r="DA44" i="37"/>
  <c r="DB42" i="37"/>
  <c r="CY46" i="37"/>
  <c r="CY44" i="37"/>
  <c r="DA19" i="37"/>
  <c r="DD33" i="37"/>
  <c r="CZ35" i="37"/>
  <c r="DA33" i="37"/>
  <c r="DD38" i="37"/>
  <c r="DA20" i="39"/>
  <c r="CZ100" i="27"/>
  <c r="DD53" i="28"/>
  <c r="DC44" i="30"/>
  <c r="DD75" i="30"/>
  <c r="DD68" i="30"/>
  <c r="CZ71" i="30"/>
  <c r="DF69" i="30"/>
  <c r="DC68" i="30"/>
  <c r="CY98" i="32"/>
  <c r="DC95" i="32"/>
  <c r="CZ92" i="32"/>
  <c r="DD97" i="32"/>
  <c r="DI90" i="32"/>
  <c r="DA96" i="32"/>
  <c r="DE101" i="32"/>
  <c r="DJ94" i="32"/>
  <c r="DB100" i="32"/>
  <c r="DG93" i="32"/>
  <c r="CY99" i="32"/>
  <c r="DD92" i="32"/>
  <c r="DH97" i="32"/>
  <c r="DA91" i="32"/>
  <c r="DE96" i="32"/>
  <c r="DI101" i="32"/>
  <c r="DB95" i="32"/>
  <c r="DF100" i="32"/>
  <c r="DD37" i="32"/>
  <c r="DB34" i="32"/>
  <c r="DG87" i="33"/>
  <c r="DB43" i="37"/>
  <c r="DC46" i="37"/>
  <c r="DD44" i="37"/>
  <c r="DB40" i="37"/>
  <c r="DA46" i="37"/>
  <c r="CZ20" i="37"/>
  <c r="DB35" i="37"/>
  <c r="DD37" i="37"/>
  <c r="DC34" i="37"/>
  <c r="CY35" i="37"/>
  <c r="CZ23" i="37"/>
  <c r="DB25" i="37"/>
  <c r="CY18" i="39"/>
  <c r="CZ18" i="39"/>
  <c r="DD42" i="39"/>
  <c r="CZ69" i="30"/>
  <c r="DE72" i="30"/>
  <c r="DH75" i="30"/>
  <c r="DD70" i="30"/>
  <c r="DA69" i="30"/>
  <c r="DC93" i="32"/>
  <c r="DG100" i="32"/>
  <c r="DH92" i="32"/>
  <c r="CZ98" i="32"/>
  <c r="DE91" i="32"/>
  <c r="DI96" i="32"/>
  <c r="DB90" i="32"/>
  <c r="DF95" i="32"/>
  <c r="DJ100" i="32"/>
  <c r="DC94" i="32"/>
  <c r="DG99" i="32"/>
  <c r="CZ93" i="32"/>
  <c r="DD98" i="32"/>
  <c r="DI91" i="32"/>
  <c r="DA97" i="32"/>
  <c r="DF90" i="32"/>
  <c r="DJ95" i="32"/>
  <c r="DB101" i="32"/>
  <c r="DA43" i="37"/>
  <c r="CZ42" i="37"/>
  <c r="DE40" i="37"/>
  <c r="DC41" i="37"/>
  <c r="DE41" i="37"/>
  <c r="CY18" i="37"/>
  <c r="DA18" i="39"/>
  <c r="CZ45" i="39"/>
  <c r="DB34" i="28"/>
  <c r="DD67" i="30"/>
  <c r="DH74" i="30"/>
  <c r="DA67" i="30"/>
  <c r="DD74" i="30"/>
  <c r="CY70" i="30"/>
  <c r="DG98" i="32"/>
  <c r="DG90" i="32"/>
  <c r="DD93" i="32"/>
  <c r="DH98" i="32"/>
  <c r="DA92" i="32"/>
  <c r="DE97" i="32"/>
  <c r="DJ90" i="32"/>
  <c r="DB96" i="32"/>
  <c r="DF101" i="32"/>
  <c r="CY95" i="32"/>
  <c r="DC100" i="32"/>
  <c r="DH93" i="32"/>
  <c r="CZ99" i="32"/>
  <c r="DE92" i="32"/>
  <c r="DI97" i="32"/>
  <c r="DB91" i="32"/>
  <c r="DF96" i="32"/>
  <c r="DJ101" i="32"/>
  <c r="DC45" i="37"/>
  <c r="DB44" i="37"/>
  <c r="CZ43" i="37"/>
  <c r="CY45" i="37"/>
  <c r="CY43" i="37"/>
  <c r="DA20" i="37"/>
  <c r="CY34" i="37"/>
  <c r="CZ33" i="37"/>
  <c r="DC38" i="37"/>
  <c r="DC37" i="37"/>
  <c r="CY19" i="39"/>
  <c r="DH73" i="30"/>
  <c r="DE68" i="30"/>
  <c r="CY68" i="30"/>
  <c r="CZ76" i="30"/>
  <c r="DC76" i="30"/>
  <c r="DC91" i="32"/>
  <c r="CY94" i="32"/>
  <c r="CY96" i="32"/>
  <c r="CZ94" i="32"/>
  <c r="DD99" i="32"/>
  <c r="DI92" i="32"/>
  <c r="DA98" i="32"/>
  <c r="DF91" i="32"/>
  <c r="DJ96" i="32"/>
  <c r="DC90" i="32"/>
  <c r="DG95" i="32"/>
  <c r="CY101" i="32"/>
  <c r="DD94" i="32"/>
  <c r="DH99" i="32"/>
  <c r="DA93" i="32"/>
  <c r="DE98" i="32"/>
  <c r="DJ91" i="32"/>
  <c r="DB97" i="32"/>
  <c r="DA20" i="32"/>
  <c r="DD45" i="37"/>
  <c r="DD46" i="37"/>
  <c r="DB41" i="37"/>
  <c r="CZ46" i="37"/>
  <c r="CZ44" i="37"/>
  <c r="CZ18" i="37"/>
  <c r="DF64" i="37"/>
  <c r="CZ19" i="39"/>
  <c r="DH69" i="30"/>
  <c r="CY75" i="30"/>
  <c r="DG68" i="30"/>
  <c r="DG69" i="30"/>
  <c r="CY92" i="32"/>
  <c r="DC99" i="32"/>
  <c r="DC101" i="32"/>
  <c r="DH94" i="32"/>
  <c r="CZ100" i="32"/>
  <c r="DE93" i="32"/>
  <c r="DI98" i="32"/>
  <c r="DB92" i="32"/>
  <c r="DF97" i="32"/>
  <c r="CY91" i="32"/>
  <c r="DC96" i="32"/>
  <c r="DG101" i="32"/>
  <c r="CZ95" i="32"/>
  <c r="DD100" i="32"/>
  <c r="DI93" i="32"/>
  <c r="DA99" i="32"/>
  <c r="DF92" i="32"/>
  <c r="DA38" i="37"/>
  <c r="DD36" i="37"/>
  <c r="DD35" i="37"/>
  <c r="DD34" i="37"/>
  <c r="DB43" i="39"/>
  <c r="DD33" i="28"/>
  <c r="CY22" i="32"/>
  <c r="CZ25" i="32"/>
  <c r="DF92" i="39"/>
  <c r="DB36" i="28"/>
  <c r="CZ43" i="28"/>
  <c r="CY46" i="28"/>
  <c r="DB46" i="28"/>
  <c r="CY45" i="39"/>
  <c r="DF70" i="27"/>
  <c r="CY83" i="27"/>
  <c r="DC36" i="28"/>
  <c r="CY36" i="28"/>
  <c r="DD45" i="28"/>
  <c r="DB40" i="28"/>
  <c r="CZ43" i="30"/>
  <c r="DB40" i="30"/>
  <c r="DG58" i="30"/>
  <c r="DF59" i="30"/>
  <c r="DC60" i="30"/>
  <c r="DF60" i="30"/>
  <c r="CZ59" i="30"/>
  <c r="DC57" i="30"/>
  <c r="DD64" i="30"/>
  <c r="DG62" i="30"/>
  <c r="DA61" i="30"/>
  <c r="DF58" i="30"/>
  <c r="DG65" i="30"/>
  <c r="CZ22" i="32"/>
  <c r="DA25" i="32"/>
  <c r="DA31" i="37"/>
  <c r="DA30" i="37"/>
  <c r="DB29" i="37"/>
  <c r="DC31" i="37"/>
  <c r="CZ98" i="39"/>
  <c r="DB90" i="39"/>
  <c r="CZ96" i="39"/>
  <c r="DF97" i="39"/>
  <c r="CZ91" i="39"/>
  <c r="DI93" i="39"/>
  <c r="DF94" i="39"/>
  <c r="DD45" i="39"/>
  <c r="CZ42" i="39"/>
  <c r="DB42" i="39"/>
  <c r="DD43" i="39"/>
  <c r="CZ46" i="39"/>
  <c r="DE41" i="39"/>
  <c r="DC97" i="39"/>
  <c r="DG97" i="39"/>
  <c r="DC53" i="30"/>
  <c r="DG64" i="30"/>
  <c r="DA65" i="30"/>
  <c r="DB57" i="30"/>
  <c r="DC64" i="30"/>
  <c r="DF62" i="30"/>
  <c r="CZ61" i="30"/>
  <c r="CY57" i="30"/>
  <c r="CZ64" i="30"/>
  <c r="DD91" i="39"/>
  <c r="CY94" i="39"/>
  <c r="CY100" i="39"/>
  <c r="DF93" i="39"/>
  <c r="DH101" i="39"/>
  <c r="DC43" i="39"/>
  <c r="DA44" i="39"/>
  <c r="DE46" i="39"/>
  <c r="DB41" i="39"/>
  <c r="DE43" i="39"/>
  <c r="DA46" i="39"/>
  <c r="DA57" i="30"/>
  <c r="CY58" i="30"/>
  <c r="DE58" i="30"/>
  <c r="DA58" i="30"/>
  <c r="DB65" i="30"/>
  <c r="DE63" i="30"/>
  <c r="CY62" i="30"/>
  <c r="DB60" i="30"/>
  <c r="DG57" i="30"/>
  <c r="CY65" i="30"/>
  <c r="DH81" i="27"/>
  <c r="DC87" i="27"/>
  <c r="CY34" i="28"/>
  <c r="DD34" i="28"/>
  <c r="DE46" i="28"/>
  <c r="DC41" i="28"/>
  <c r="DC40" i="30"/>
  <c r="DD40" i="30"/>
  <c r="DD78" i="30"/>
  <c r="DB61" i="30"/>
  <c r="DA62" i="30"/>
  <c r="DD62" i="30"/>
  <c r="DB63" i="30"/>
  <c r="CY60" i="30"/>
  <c r="DB58" i="30"/>
  <c r="DC65" i="30"/>
  <c r="DF63" i="30"/>
  <c r="CZ62" i="30"/>
  <c r="DE59" i="30"/>
  <c r="CZ24" i="32"/>
  <c r="DE62" i="33"/>
  <c r="DH75" i="37"/>
  <c r="DH68" i="37"/>
  <c r="DH76" i="37"/>
  <c r="DG73" i="37"/>
  <c r="DD71" i="37"/>
  <c r="DA69" i="37"/>
  <c r="DC76" i="37"/>
  <c r="CZ27" i="37"/>
  <c r="DC27" i="37"/>
  <c r="CZ31" i="37"/>
  <c r="DG92" i="39"/>
  <c r="DF91" i="39"/>
  <c r="DH98" i="39"/>
  <c r="CY91" i="39"/>
  <c r="DH91" i="39"/>
  <c r="DA95" i="39"/>
  <c r="DJ97" i="39"/>
  <c r="CY41" i="39"/>
  <c r="DB44" i="39"/>
  <c r="DD44" i="39"/>
  <c r="DE44" i="39"/>
  <c r="DC40" i="39"/>
  <c r="CY43" i="39"/>
  <c r="CZ90" i="39"/>
  <c r="DI98" i="39"/>
  <c r="DD100" i="39"/>
  <c r="DA23" i="32"/>
  <c r="CZ23" i="32"/>
  <c r="DC95" i="39"/>
  <c r="CY98" i="39"/>
  <c r="DC101" i="39"/>
  <c r="DB96" i="39"/>
  <c r="DG101" i="39"/>
  <c r="DE90" i="39"/>
  <c r="DJ93" i="39"/>
  <c r="DC45" i="39"/>
  <c r="DC46" i="39"/>
  <c r="DD40" i="39"/>
  <c r="CY84" i="27"/>
  <c r="DE84" i="27"/>
  <c r="CZ34" i="28"/>
  <c r="CZ36" i="28"/>
  <c r="CZ41" i="28"/>
  <c r="DD41" i="28"/>
  <c r="DE40" i="30"/>
  <c r="CZ44" i="30"/>
  <c r="DD81" i="30"/>
  <c r="DC63" i="30"/>
  <c r="DB64" i="30"/>
  <c r="CZ65" i="30"/>
  <c r="DF65" i="30"/>
  <c r="DG60" i="30"/>
  <c r="DA59" i="30"/>
  <c r="DD57" i="30"/>
  <c r="DE64" i="30"/>
  <c r="CY63" i="30"/>
  <c r="DD60" i="30"/>
  <c r="DA24" i="32"/>
  <c r="DC60" i="33"/>
  <c r="DG59" i="37"/>
  <c r="CY29" i="37"/>
  <c r="DB30" i="37"/>
  <c r="DA28" i="37"/>
  <c r="DD99" i="39"/>
  <c r="DB98" i="39"/>
  <c r="CZ100" i="39"/>
  <c r="DC92" i="39"/>
  <c r="CZ95" i="39"/>
  <c r="DI95" i="39"/>
  <c r="DB99" i="39"/>
  <c r="DE45" i="39"/>
  <c r="DD46" i="39"/>
  <c r="DE40" i="39"/>
  <c r="CY46" i="39"/>
  <c r="DD41" i="39"/>
  <c r="CZ44" i="39"/>
  <c r="CZ82" i="27"/>
  <c r="CZ37" i="28"/>
  <c r="DA64" i="30"/>
  <c r="DC98" i="39"/>
  <c r="CZ85" i="27"/>
  <c r="DB38" i="28"/>
  <c r="DC42" i="39"/>
  <c r="DB86" i="27"/>
  <c r="DI88" i="27"/>
  <c r="DA34" i="28"/>
  <c r="DC33" i="28"/>
  <c r="DB44" i="28"/>
  <c r="DE42" i="28"/>
  <c r="DA44" i="30"/>
  <c r="CZ80" i="30"/>
  <c r="CZ57" i="30"/>
  <c r="DF57" i="30"/>
  <c r="CZ58" i="30"/>
  <c r="CY59" i="30"/>
  <c r="DF61" i="30"/>
  <c r="CZ60" i="30"/>
  <c r="DC58" i="30"/>
  <c r="DD65" i="30"/>
  <c r="DG63" i="30"/>
  <c r="DC61" i="30"/>
  <c r="DB25" i="32"/>
  <c r="DB22" i="32"/>
  <c r="CY73" i="32"/>
  <c r="CY57" i="33"/>
  <c r="DD48" i="33"/>
  <c r="CZ29" i="37"/>
  <c r="CZ28" i="37"/>
  <c r="CY30" i="37"/>
  <c r="DB54" i="37"/>
  <c r="DH92" i="39"/>
  <c r="DJ100" i="39"/>
  <c r="DI94" i="39"/>
  <c r="CY93" i="39"/>
  <c r="DD96" i="39"/>
  <c r="DA99" i="39"/>
  <c r="DJ99" i="39"/>
  <c r="CZ41" i="39"/>
  <c r="CY40" i="39"/>
  <c r="CZ43" i="39"/>
  <c r="DB40" i="39"/>
  <c r="DE42" i="39"/>
  <c r="DA45" i="39"/>
  <c r="DA101" i="39"/>
  <c r="DC59" i="30"/>
  <c r="DC45" i="30"/>
  <c r="DA40" i="30"/>
  <c r="DB27" i="37"/>
  <c r="CY28" i="37"/>
  <c r="CZ30" i="37"/>
  <c r="CZ40" i="39"/>
  <c r="DH79" i="27"/>
  <c r="DH86" i="27"/>
  <c r="DE53" i="28"/>
  <c r="DC35" i="28"/>
  <c r="DA36" i="28"/>
  <c r="DC43" i="28"/>
  <c r="CY44" i="28"/>
  <c r="DB43" i="30"/>
  <c r="DB88" i="30"/>
  <c r="DA74" i="30"/>
  <c r="DF68" i="30"/>
  <c r="CY72" i="30"/>
  <c r="DC67" i="30"/>
  <c r="CY74" i="30"/>
  <c r="DD59" i="30"/>
  <c r="DG59" i="30"/>
  <c r="DE60" i="30"/>
  <c r="DD61" i="30"/>
  <c r="DE62" i="30"/>
  <c r="CY61" i="30"/>
  <c r="DB59" i="30"/>
  <c r="DE57" i="30"/>
  <c r="DF64" i="30"/>
  <c r="DB23" i="32"/>
  <c r="CY25" i="32"/>
  <c r="DC35" i="32"/>
  <c r="DF86" i="32"/>
  <c r="CY48" i="33"/>
  <c r="DE45" i="37"/>
  <c r="CY40" i="37"/>
  <c r="DB45" i="37"/>
  <c r="DE43" i="37"/>
  <c r="DD40" i="37"/>
  <c r="CY20" i="37"/>
  <c r="DF68" i="37"/>
  <c r="CZ67" i="37"/>
  <c r="DA67" i="37"/>
  <c r="DH70" i="37"/>
  <c r="DH67" i="37"/>
  <c r="DG72" i="37"/>
  <c r="CZ72" i="37"/>
  <c r="CY69" i="37"/>
  <c r="DA76" i="37"/>
  <c r="DH73" i="37"/>
  <c r="DE71" i="37"/>
  <c r="CZ38" i="37"/>
  <c r="DC36" i="37"/>
  <c r="CY38" i="37"/>
  <c r="CY36" i="37"/>
  <c r="DA29" i="37"/>
  <c r="DC30" i="37"/>
  <c r="DC50" i="37"/>
  <c r="DH96" i="39"/>
  <c r="DG90" i="39"/>
  <c r="DE97" i="39"/>
  <c r="DC96" i="39"/>
  <c r="CZ97" i="39"/>
  <c r="DE100" i="39"/>
  <c r="DA43" i="39"/>
  <c r="DA41" i="39"/>
  <c r="DA42" i="39"/>
  <c r="DB45" i="39"/>
  <c r="DC41" i="39"/>
  <c r="CY44" i="39"/>
  <c r="DA98" i="39"/>
  <c r="DG96" i="39"/>
  <c r="DI96" i="39"/>
  <c r="DJ92" i="39"/>
  <c r="CY92" i="39"/>
  <c r="DH90" i="39"/>
  <c r="DD101" i="39"/>
  <c r="DA100" i="39"/>
  <c r="DJ98" i="39"/>
  <c r="DG93" i="39"/>
  <c r="CY99" i="39"/>
  <c r="DD92" i="39"/>
  <c r="DH97" i="39"/>
  <c r="DA91" i="39"/>
  <c r="DE96" i="39"/>
  <c r="DI101" i="39"/>
  <c r="DB95" i="39"/>
  <c r="DF100" i="39"/>
  <c r="DE91" i="39"/>
  <c r="DE99" i="39"/>
  <c r="DH100" i="39"/>
  <c r="DB94" i="39"/>
  <c r="DC93" i="39"/>
  <c r="CZ92" i="39"/>
  <c r="DI90" i="39"/>
  <c r="DE101" i="39"/>
  <c r="DB100" i="39"/>
  <c r="DC94" i="39"/>
  <c r="DG99" i="39"/>
  <c r="CZ93" i="39"/>
  <c r="DD98" i="39"/>
  <c r="DI91" i="39"/>
  <c r="DA97" i="39"/>
  <c r="DF90" i="39"/>
  <c r="DJ95" i="39"/>
  <c r="DB101" i="39"/>
  <c r="DD95" i="39"/>
  <c r="CY90" i="39"/>
  <c r="DA90" i="39"/>
  <c r="DF95" i="39"/>
  <c r="DG94" i="39"/>
  <c r="DD93" i="39"/>
  <c r="DA92" i="39"/>
  <c r="DJ90" i="39"/>
  <c r="DF101" i="39"/>
  <c r="CY95" i="39"/>
  <c r="DC100" i="39"/>
  <c r="DH93" i="39"/>
  <c r="CZ99" i="39"/>
  <c r="DE92" i="39"/>
  <c r="DI97" i="39"/>
  <c r="DB91" i="39"/>
  <c r="DF96" i="39"/>
  <c r="DJ101" i="39"/>
  <c r="DC91" i="39"/>
  <c r="DC99" i="39"/>
  <c r="DI92" i="39"/>
  <c r="CZ94" i="39"/>
  <c r="DJ96" i="39"/>
  <c r="CY96" i="39"/>
  <c r="DH94" i="39"/>
  <c r="DE93" i="39"/>
  <c r="DB92" i="39"/>
  <c r="DC90" i="39"/>
  <c r="DG95" i="39"/>
  <c r="CY101" i="39"/>
  <c r="DD94" i="39"/>
  <c r="DH99" i="39"/>
  <c r="DA93" i="39"/>
  <c r="DE98" i="39"/>
  <c r="DJ91" i="39"/>
  <c r="DB97" i="39"/>
  <c r="DA94" i="39"/>
  <c r="DE95" i="39"/>
  <c r="DG100" i="39"/>
  <c r="DI100" i="39"/>
  <c r="DF99" i="39"/>
  <c r="DG98" i="39"/>
  <c r="DD97" i="39"/>
  <c r="DA96" i="39"/>
  <c r="DJ94" i="39"/>
  <c r="DG91" i="39"/>
  <c r="CY97" i="39"/>
  <c r="DD90" i="39"/>
  <c r="DH95" i="39"/>
  <c r="CZ101" i="39"/>
  <c r="DE94" i="39"/>
  <c r="DI99" i="39"/>
  <c r="DB93" i="39"/>
  <c r="CY90" i="33"/>
  <c r="DA18" i="32"/>
  <c r="DA48" i="33"/>
  <c r="DD50" i="33"/>
  <c r="CY50" i="33"/>
  <c r="CY92" i="33"/>
  <c r="CY97" i="33"/>
  <c r="CY96" i="33"/>
  <c r="DH94" i="33"/>
  <c r="DI94" i="33"/>
  <c r="DA95" i="33"/>
  <c r="DD91" i="33"/>
  <c r="DH91" i="33"/>
  <c r="DD97" i="33"/>
  <c r="DH97" i="33"/>
  <c r="DB91" i="33"/>
  <c r="DH99" i="33"/>
  <c r="DC93" i="33"/>
  <c r="DC94" i="33"/>
  <c r="DJ90" i="33"/>
  <c r="DC58" i="37"/>
  <c r="DE49" i="37"/>
  <c r="DC37" i="39"/>
  <c r="DA36" i="39"/>
  <c r="CY35" i="39"/>
  <c r="DC33" i="39"/>
  <c r="DD38" i="39"/>
  <c r="DB37" i="39"/>
  <c r="CZ36" i="39"/>
  <c r="DD34" i="39"/>
  <c r="DB33" i="39"/>
  <c r="DC38" i="39"/>
  <c r="DA37" i="39"/>
  <c r="CY36" i="39"/>
  <c r="DC34" i="39"/>
  <c r="DA33" i="39"/>
  <c r="DB38" i="39"/>
  <c r="CZ37" i="39"/>
  <c r="DD35" i="39"/>
  <c r="DB34" i="39"/>
  <c r="CZ33" i="39"/>
  <c r="CY38" i="39"/>
  <c r="DA35" i="39"/>
  <c r="DD37" i="39"/>
  <c r="CZ35" i="39"/>
  <c r="CY37" i="39"/>
  <c r="DA34" i="39"/>
  <c r="DD36" i="39"/>
  <c r="CZ34" i="39"/>
  <c r="DC36" i="39"/>
  <c r="CY34" i="39"/>
  <c r="DC35" i="39"/>
  <c r="DB35" i="39"/>
  <c r="DD33" i="39"/>
  <c r="CY33" i="39"/>
  <c r="DA38" i="39"/>
  <c r="DB36" i="39"/>
  <c r="CZ38" i="39"/>
  <c r="DB35" i="28"/>
  <c r="DA38" i="28"/>
  <c r="DB37" i="28"/>
  <c r="DA46" i="30"/>
  <c r="DB42" i="30"/>
  <c r="DA45" i="30"/>
  <c r="DC88" i="30"/>
  <c r="CY19" i="32"/>
  <c r="DA55" i="33"/>
  <c r="DD52" i="33"/>
  <c r="CY52" i="33"/>
  <c r="DC100" i="33"/>
  <c r="CZ90" i="33"/>
  <c r="DD90" i="33"/>
  <c r="DD99" i="33"/>
  <c r="DB92" i="33"/>
  <c r="DA100" i="33"/>
  <c r="DE100" i="33"/>
  <c r="DH96" i="33"/>
  <c r="DE90" i="33"/>
  <c r="DI90" i="33"/>
  <c r="DA91" i="33"/>
  <c r="DF96" i="33"/>
  <c r="DE98" i="33"/>
  <c r="DG100" i="33"/>
  <c r="DG99" i="33"/>
  <c r="DH98" i="33"/>
  <c r="DB59" i="37"/>
  <c r="DE50" i="37"/>
  <c r="CZ19" i="32"/>
  <c r="DB48" i="33"/>
  <c r="DE48" i="33"/>
  <c r="CY55" i="33"/>
  <c r="CY95" i="33"/>
  <c r="DD95" i="33"/>
  <c r="DH95" i="33"/>
  <c r="DA98" i="33"/>
  <c r="DG101" i="33"/>
  <c r="DF93" i="33"/>
  <c r="DJ93" i="33"/>
  <c r="DE95" i="33"/>
  <c r="DI95" i="33"/>
  <c r="DA96" i="33"/>
  <c r="DE96" i="33"/>
  <c r="DJ101" i="33"/>
  <c r="DB97" i="33"/>
  <c r="DH92" i="33"/>
  <c r="DD98" i="33"/>
  <c r="DG63" i="37"/>
  <c r="DF49" i="37"/>
  <c r="CY20" i="32"/>
  <c r="DB50" i="33"/>
  <c r="DE50" i="33"/>
  <c r="CZ52" i="33"/>
  <c r="DG90" i="33"/>
  <c r="DH100" i="33"/>
  <c r="CZ101" i="33"/>
  <c r="DJ96" i="33"/>
  <c r="DJ97" i="33"/>
  <c r="DJ98" i="33"/>
  <c r="CZ100" i="33"/>
  <c r="DI100" i="33"/>
  <c r="DA101" i="33"/>
  <c r="DE101" i="33"/>
  <c r="DI101" i="33"/>
  <c r="CY94" i="33"/>
  <c r="DC101" i="33"/>
  <c r="DE91" i="33"/>
  <c r="DI91" i="33"/>
  <c r="DF101" i="33"/>
  <c r="DC76" i="39"/>
  <c r="DE75" i="39"/>
  <c r="DG74" i="39"/>
  <c r="CY74" i="39"/>
  <c r="DA73" i="39"/>
  <c r="DC72" i="39"/>
  <c r="DE71" i="39"/>
  <c r="DG70" i="39"/>
  <c r="CY70" i="39"/>
  <c r="DA69" i="39"/>
  <c r="DC68" i="39"/>
  <c r="DE67" i="39"/>
  <c r="DB76" i="39"/>
  <c r="DD75" i="39"/>
  <c r="DF74" i="39"/>
  <c r="DH73" i="39"/>
  <c r="CZ73" i="39"/>
  <c r="DB72" i="39"/>
  <c r="DD71" i="39"/>
  <c r="DF70" i="39"/>
  <c r="DH69" i="39"/>
  <c r="CZ69" i="39"/>
  <c r="DB68" i="39"/>
  <c r="DD67" i="39"/>
  <c r="DA76" i="39"/>
  <c r="DC75" i="39"/>
  <c r="DE74" i="39"/>
  <c r="DG73" i="39"/>
  <c r="CY73" i="39"/>
  <c r="DA72" i="39"/>
  <c r="DC71" i="39"/>
  <c r="DE70" i="39"/>
  <c r="DG69" i="39"/>
  <c r="CY69" i="39"/>
  <c r="DA68" i="39"/>
  <c r="DC67" i="39"/>
  <c r="DH76" i="39"/>
  <c r="CZ76" i="39"/>
  <c r="DB75" i="39"/>
  <c r="DD74" i="39"/>
  <c r="DF73" i="39"/>
  <c r="DH72" i="39"/>
  <c r="CZ72" i="39"/>
  <c r="DB71" i="39"/>
  <c r="DD70" i="39"/>
  <c r="DF69" i="39"/>
  <c r="DH68" i="39"/>
  <c r="CZ68" i="39"/>
  <c r="DB67" i="39"/>
  <c r="CY76" i="39"/>
  <c r="DC74" i="39"/>
  <c r="DG72" i="39"/>
  <c r="DA71" i="39"/>
  <c r="DE69" i="39"/>
  <c r="CY68" i="39"/>
  <c r="DH75" i="39"/>
  <c r="DB74" i="39"/>
  <c r="DF72" i="39"/>
  <c r="CZ71" i="39"/>
  <c r="DD69" i="39"/>
  <c r="DH67" i="39"/>
  <c r="DG75" i="39"/>
  <c r="DA74" i="39"/>
  <c r="DE72" i="39"/>
  <c r="CY71" i="39"/>
  <c r="DC69" i="39"/>
  <c r="DG67" i="39"/>
  <c r="DF75" i="39"/>
  <c r="CZ74" i="39"/>
  <c r="DD72" i="39"/>
  <c r="DH70" i="39"/>
  <c r="DB69" i="39"/>
  <c r="DF67" i="39"/>
  <c r="DG76" i="39"/>
  <c r="DA75" i="39"/>
  <c r="DE73" i="39"/>
  <c r="CY72" i="39"/>
  <c r="DC70" i="39"/>
  <c r="DG68" i="39"/>
  <c r="DA67" i="39"/>
  <c r="DF76" i="39"/>
  <c r="DB73" i="39"/>
  <c r="DE68" i="39"/>
  <c r="DE76" i="39"/>
  <c r="DH71" i="39"/>
  <c r="DD68" i="39"/>
  <c r="DD76" i="39"/>
  <c r="DG71" i="39"/>
  <c r="CZ67" i="39"/>
  <c r="CZ75" i="39"/>
  <c r="DF71" i="39"/>
  <c r="CY67" i="39"/>
  <c r="CY75" i="39"/>
  <c r="DB70" i="39"/>
  <c r="DH74" i="39"/>
  <c r="DA70" i="39"/>
  <c r="DC73" i="39"/>
  <c r="CZ70" i="39"/>
  <c r="DD73" i="39"/>
  <c r="DF68" i="39"/>
  <c r="DB88" i="39"/>
  <c r="DE87" i="39"/>
  <c r="DH86" i="39"/>
  <c r="CZ86" i="39"/>
  <c r="DC85" i="39"/>
  <c r="DF84" i="39"/>
  <c r="DI83" i="39"/>
  <c r="DA83" i="39"/>
  <c r="DD82" i="39"/>
  <c r="DG81" i="39"/>
  <c r="CY81" i="39"/>
  <c r="DB80" i="39"/>
  <c r="DE79" i="39"/>
  <c r="DH78" i="39"/>
  <c r="CZ78" i="39"/>
  <c r="DI88" i="39"/>
  <c r="DA88" i="39"/>
  <c r="DD87" i="39"/>
  <c r="DG86" i="39"/>
  <c r="CY86" i="39"/>
  <c r="DB85" i="39"/>
  <c r="DE84" i="39"/>
  <c r="DH83" i="39"/>
  <c r="CZ83" i="39"/>
  <c r="DC82" i="39"/>
  <c r="DF81" i="39"/>
  <c r="DI80" i="39"/>
  <c r="DA80" i="39"/>
  <c r="DD79" i="39"/>
  <c r="DG78" i="39"/>
  <c r="CY78" i="39"/>
  <c r="DH88" i="39"/>
  <c r="CZ88" i="39"/>
  <c r="DC87" i="39"/>
  <c r="DF86" i="39"/>
  <c r="DI85" i="39"/>
  <c r="DA85" i="39"/>
  <c r="DD84" i="39"/>
  <c r="DG83" i="39"/>
  <c r="CY83" i="39"/>
  <c r="DB82" i="39"/>
  <c r="DE81" i="39"/>
  <c r="DH80" i="39"/>
  <c r="CZ80" i="39"/>
  <c r="DC79" i="39"/>
  <c r="DF78" i="39"/>
  <c r="DG88" i="39"/>
  <c r="CY88" i="39"/>
  <c r="DB87" i="39"/>
  <c r="DE86" i="39"/>
  <c r="DH85" i="39"/>
  <c r="CZ85" i="39"/>
  <c r="DC84" i="39"/>
  <c r="DF83" i="39"/>
  <c r="DI82" i="39"/>
  <c r="DA82" i="39"/>
  <c r="DD81" i="39"/>
  <c r="DG80" i="39"/>
  <c r="CY80" i="39"/>
  <c r="DB79" i="39"/>
  <c r="DE78" i="39"/>
  <c r="DF88" i="39"/>
  <c r="DA87" i="39"/>
  <c r="DG85" i="39"/>
  <c r="DB84" i="39"/>
  <c r="DH82" i="39"/>
  <c r="DC81" i="39"/>
  <c r="DI79" i="39"/>
  <c r="DD78" i="39"/>
  <c r="DE88" i="39"/>
  <c r="CZ87" i="39"/>
  <c r="DF85" i="39"/>
  <c r="DA84" i="39"/>
  <c r="DG82" i="39"/>
  <c r="DB81" i="39"/>
  <c r="DH79" i="39"/>
  <c r="DC78" i="39"/>
  <c r="DD88" i="39"/>
  <c r="CY87" i="39"/>
  <c r="DE85" i="39"/>
  <c r="CZ84" i="39"/>
  <c r="DF82" i="39"/>
  <c r="DA81" i="39"/>
  <c r="DG79" i="39"/>
  <c r="DB78" i="39"/>
  <c r="DC88" i="39"/>
  <c r="DI86" i="39"/>
  <c r="DD85" i="39"/>
  <c r="CY84" i="39"/>
  <c r="DE82" i="39"/>
  <c r="CZ81" i="39"/>
  <c r="DF79" i="39"/>
  <c r="DA78" i="39"/>
  <c r="DI87" i="39"/>
  <c r="DD86" i="39"/>
  <c r="CY85" i="39"/>
  <c r="DE83" i="39"/>
  <c r="CZ82" i="39"/>
  <c r="DF80" i="39"/>
  <c r="DA79" i="39"/>
  <c r="DA86" i="39"/>
  <c r="DI81" i="39"/>
  <c r="DI84" i="39"/>
  <c r="DH81" i="39"/>
  <c r="DH84" i="39"/>
  <c r="DE80" i="39"/>
  <c r="DH87" i="39"/>
  <c r="DG84" i="39"/>
  <c r="DD80" i="39"/>
  <c r="DG87" i="39"/>
  <c r="DD83" i="39"/>
  <c r="DC80" i="39"/>
  <c r="DF87" i="39"/>
  <c r="DC83" i="39"/>
  <c r="CZ79" i="39"/>
  <c r="DB83" i="39"/>
  <c r="CY82" i="39"/>
  <c r="DB86" i="39"/>
  <c r="CY79" i="39"/>
  <c r="DI78" i="39"/>
  <c r="DC86" i="39"/>
  <c r="CY41" i="30"/>
  <c r="DE44" i="30"/>
  <c r="CZ85" i="30"/>
  <c r="CY18" i="32"/>
  <c r="DG60" i="33"/>
  <c r="DB52" i="33"/>
  <c r="DE52" i="33"/>
  <c r="DC99" i="33"/>
  <c r="DA94" i="33"/>
  <c r="DE94" i="33"/>
  <c r="DG95" i="33"/>
  <c r="DC97" i="33"/>
  <c r="DG97" i="33"/>
  <c r="DC96" i="33"/>
  <c r="DB94" i="33"/>
  <c r="DF94" i="33"/>
  <c r="DJ94" i="33"/>
  <c r="DB95" i="33"/>
  <c r="CZ94" i="33"/>
  <c r="DF97" i="33"/>
  <c r="DI96" i="33"/>
  <c r="DA97" i="33"/>
  <c r="DG98" i="33"/>
  <c r="DA57" i="37"/>
  <c r="DE59" i="37"/>
  <c r="CZ55" i="39"/>
  <c r="CZ54" i="39"/>
  <c r="CZ53" i="39"/>
  <c r="CZ52" i="39"/>
  <c r="CZ51" i="39"/>
  <c r="CZ50" i="39"/>
  <c r="CZ49" i="39"/>
  <c r="CZ48" i="39"/>
  <c r="CY55" i="39"/>
  <c r="CY54" i="39"/>
  <c r="CY53" i="39"/>
  <c r="CY52" i="39"/>
  <c r="CY51" i="39"/>
  <c r="CY50" i="39"/>
  <c r="CY49" i="39"/>
  <c r="CY48" i="39"/>
  <c r="DF55" i="39"/>
  <c r="DF54" i="39"/>
  <c r="DF53" i="39"/>
  <c r="DF52" i="39"/>
  <c r="DF51" i="39"/>
  <c r="DF50" i="39"/>
  <c r="DF49" i="39"/>
  <c r="DF48" i="39"/>
  <c r="DE55" i="39"/>
  <c r="DE54" i="39"/>
  <c r="DE53" i="39"/>
  <c r="DE52" i="39"/>
  <c r="DE51" i="39"/>
  <c r="DE50" i="39"/>
  <c r="DE49" i="39"/>
  <c r="DE48" i="39"/>
  <c r="DD55" i="39"/>
  <c r="DD53" i="39"/>
  <c r="DD51" i="39"/>
  <c r="DD49" i="39"/>
  <c r="DC55" i="39"/>
  <c r="DC53" i="39"/>
  <c r="DC51" i="39"/>
  <c r="DC49" i="39"/>
  <c r="DB55" i="39"/>
  <c r="DB53" i="39"/>
  <c r="DB51" i="39"/>
  <c r="DB49" i="39"/>
  <c r="DA55" i="39"/>
  <c r="DA53" i="39"/>
  <c r="DA51" i="39"/>
  <c r="DA49" i="39"/>
  <c r="DD54" i="39"/>
  <c r="DD52" i="39"/>
  <c r="DD50" i="39"/>
  <c r="DD48" i="39"/>
  <c r="DB52" i="39"/>
  <c r="DA52" i="39"/>
  <c r="DC50" i="39"/>
  <c r="DB50" i="39"/>
  <c r="DC54" i="39"/>
  <c r="DA50" i="39"/>
  <c r="DB54" i="39"/>
  <c r="DC48" i="39"/>
  <c r="DB48" i="39"/>
  <c r="DC52" i="39"/>
  <c r="DA48" i="39"/>
  <c r="DA54" i="39"/>
  <c r="CZ18" i="32"/>
  <c r="DC48" i="33"/>
  <c r="DF50" i="33"/>
  <c r="DE93" i="33"/>
  <c r="DE99" i="33"/>
  <c r="DI99" i="33"/>
  <c r="DD94" i="33"/>
  <c r="DH90" i="33"/>
  <c r="CZ91" i="33"/>
  <c r="DI93" i="33"/>
  <c r="DF99" i="33"/>
  <c r="DJ99" i="33"/>
  <c r="DB100" i="33"/>
  <c r="DF100" i="33"/>
  <c r="DF91" i="33"/>
  <c r="CZ95" i="33"/>
  <c r="DB90" i="33"/>
  <c r="DF90" i="33"/>
  <c r="DC62" i="37"/>
  <c r="DD60" i="37"/>
  <c r="CZ31" i="39"/>
  <c r="DB29" i="39"/>
  <c r="CY28" i="39"/>
  <c r="CY31" i="39"/>
  <c r="DA29" i="39"/>
  <c r="DC27" i="39"/>
  <c r="DC30" i="39"/>
  <c r="CZ29" i="39"/>
  <c r="DB27" i="39"/>
  <c r="DB30" i="39"/>
  <c r="CY29" i="39"/>
  <c r="DA27" i="39"/>
  <c r="CY30" i="39"/>
  <c r="DC29" i="39"/>
  <c r="DC28" i="39"/>
  <c r="DC31" i="39"/>
  <c r="DB31" i="39"/>
  <c r="DA28" i="39"/>
  <c r="DB28" i="39"/>
  <c r="CZ28" i="39"/>
  <c r="CZ27" i="39"/>
  <c r="CY27" i="39"/>
  <c r="DA31" i="39"/>
  <c r="DA30" i="39"/>
  <c r="CZ30" i="39"/>
  <c r="BH21" i="39" a="1"/>
  <c r="BH20" i="39" a="1"/>
  <c r="BH19" i="39" a="1"/>
  <c r="BH18" i="39" a="1"/>
  <c r="BH22" i="39" a="1"/>
  <c r="DA99" i="33"/>
  <c r="DB98" i="33"/>
  <c r="DC91" i="33"/>
  <c r="DG96" i="33"/>
  <c r="DD101" i="33"/>
  <c r="DH101" i="33"/>
  <c r="DC98" i="33"/>
  <c r="DC95" i="33"/>
  <c r="DD92" i="33"/>
  <c r="DI97" i="33"/>
  <c r="CY101" i="33"/>
  <c r="DF92" i="33"/>
  <c r="DJ100" i="33"/>
  <c r="DB101" i="33"/>
  <c r="DB98" i="27"/>
  <c r="DG80" i="27"/>
  <c r="DC53" i="27"/>
  <c r="CY53" i="28"/>
  <c r="CY33" i="28"/>
  <c r="DC38" i="28"/>
  <c r="DB45" i="30"/>
  <c r="CZ41" i="30"/>
  <c r="DC41" i="30"/>
  <c r="DB85" i="30"/>
  <c r="DI85" i="30"/>
  <c r="CZ20" i="32"/>
  <c r="DD86" i="32"/>
  <c r="DC59" i="33"/>
  <c r="DC50" i="33"/>
  <c r="DF52" i="33"/>
  <c r="DC78" i="33"/>
  <c r="CY91" i="33"/>
  <c r="DJ92" i="33"/>
  <c r="DB93" i="33"/>
  <c r="DJ91" i="33"/>
  <c r="CZ96" i="33"/>
  <c r="DD96" i="33"/>
  <c r="DG92" i="33"/>
  <c r="CY93" i="33"/>
  <c r="CY98" i="33"/>
  <c r="DG93" i="33"/>
  <c r="DE92" i="33"/>
  <c r="DC90" i="33"/>
  <c r="DD100" i="33"/>
  <c r="DF95" i="33"/>
  <c r="DJ95" i="33"/>
  <c r="DC43" i="37"/>
  <c r="CY42" i="37"/>
  <c r="DC44" i="37"/>
  <c r="DA40" i="37"/>
  <c r="DD42" i="37"/>
  <c r="CY19" i="37"/>
  <c r="DB70" i="37"/>
  <c r="DD68" i="37"/>
  <c r="DC70" i="37"/>
  <c r="DD72" i="37"/>
  <c r="DG75" i="37"/>
  <c r="DE69" i="37"/>
  <c r="DF69" i="37"/>
  <c r="CZ76" i="37"/>
  <c r="DA72" i="37"/>
  <c r="CZ69" i="37"/>
  <c r="DD75" i="37"/>
  <c r="CZ58" i="37"/>
  <c r="DA48" i="37"/>
  <c r="CZ25" i="37"/>
  <c r="DG65" i="39"/>
  <c r="CY65" i="39"/>
  <c r="CZ64" i="39"/>
  <c r="DA63" i="39"/>
  <c r="DB62" i="39"/>
  <c r="DC61" i="39"/>
  <c r="DD60" i="39"/>
  <c r="DE59" i="39"/>
  <c r="DF58" i="39"/>
  <c r="DG57" i="39"/>
  <c r="CY57" i="39"/>
  <c r="DF65" i="39"/>
  <c r="DG64" i="39"/>
  <c r="CY64" i="39"/>
  <c r="CZ63" i="39"/>
  <c r="DA62" i="39"/>
  <c r="DB61" i="39"/>
  <c r="DC60" i="39"/>
  <c r="DD59" i="39"/>
  <c r="DE58" i="39"/>
  <c r="DF57" i="39"/>
  <c r="DE65" i="39"/>
  <c r="DF64" i="39"/>
  <c r="DG63" i="39"/>
  <c r="CY63" i="39"/>
  <c r="CZ62" i="39"/>
  <c r="DA61" i="39"/>
  <c r="DB60" i="39"/>
  <c r="DC59" i="39"/>
  <c r="DD58" i="39"/>
  <c r="DE57" i="39"/>
  <c r="DD65" i="39"/>
  <c r="DE64" i="39"/>
  <c r="DF63" i="39"/>
  <c r="DG62" i="39"/>
  <c r="CY62" i="39"/>
  <c r="CZ61" i="39"/>
  <c r="DA60" i="39"/>
  <c r="DB59" i="39"/>
  <c r="DC58" i="39"/>
  <c r="DD57" i="39"/>
  <c r="DC65" i="39"/>
  <c r="DE63" i="39"/>
  <c r="DG61" i="39"/>
  <c r="CZ60" i="39"/>
  <c r="DB58" i="39"/>
  <c r="DB65" i="39"/>
  <c r="DD63" i="39"/>
  <c r="DF61" i="39"/>
  <c r="CY60" i="39"/>
  <c r="DA58" i="39"/>
  <c r="DA65" i="39"/>
  <c r="DC63" i="39"/>
  <c r="DE61" i="39"/>
  <c r="DG59" i="39"/>
  <c r="CZ58" i="39"/>
  <c r="CZ65" i="39"/>
  <c r="DB63" i="39"/>
  <c r="DD61" i="39"/>
  <c r="DF59" i="39"/>
  <c r="CY58" i="39"/>
  <c r="DD64" i="39"/>
  <c r="DF62" i="39"/>
  <c r="CY61" i="39"/>
  <c r="DA59" i="39"/>
  <c r="DC57" i="39"/>
  <c r="DE62" i="39"/>
  <c r="DG58" i="39"/>
  <c r="DD62" i="39"/>
  <c r="DB57" i="39"/>
  <c r="DC62" i="39"/>
  <c r="DA57" i="39"/>
  <c r="DG60" i="39"/>
  <c r="CZ57" i="39"/>
  <c r="DF60" i="39"/>
  <c r="DC64" i="39"/>
  <c r="DE60" i="39"/>
  <c r="DB64" i="39"/>
  <c r="DA64" i="39"/>
  <c r="CZ59" i="39"/>
  <c r="CY59" i="39"/>
  <c r="CZ98" i="27"/>
  <c r="DA71" i="27"/>
  <c r="DA87" i="37"/>
  <c r="CZ55" i="38"/>
  <c r="CZ54" i="38"/>
  <c r="CZ53" i="38"/>
  <c r="CZ52" i="38"/>
  <c r="CZ51" i="38"/>
  <c r="CZ50" i="38"/>
  <c r="CZ49" i="38"/>
  <c r="CZ48" i="38"/>
  <c r="CY55" i="38"/>
  <c r="CY54" i="38"/>
  <c r="CY53" i="38"/>
  <c r="CY52" i="38"/>
  <c r="CY51" i="38"/>
  <c r="CY50" i="38"/>
  <c r="CY49" i="38"/>
  <c r="CY48" i="38"/>
  <c r="DF55" i="38"/>
  <c r="DF54" i="38"/>
  <c r="DF53" i="38"/>
  <c r="DF52" i="38"/>
  <c r="DF51" i="38"/>
  <c r="DF50" i="38"/>
  <c r="DF49" i="38"/>
  <c r="DF48" i="38"/>
  <c r="DE55" i="38"/>
  <c r="DE54" i="38"/>
  <c r="DE53" i="38"/>
  <c r="DE52" i="38"/>
  <c r="DE51" i="38"/>
  <c r="DE50" i="38"/>
  <c r="DE49" i="38"/>
  <c r="DE48" i="38"/>
  <c r="DD55" i="38"/>
  <c r="DD54" i="38"/>
  <c r="DD53" i="38"/>
  <c r="DD52" i="38"/>
  <c r="DD51" i="38"/>
  <c r="DD50" i="38"/>
  <c r="DD49" i="38"/>
  <c r="DD48" i="38"/>
  <c r="DC55" i="38"/>
  <c r="DA53" i="38"/>
  <c r="DB50" i="38"/>
  <c r="DB55" i="38"/>
  <c r="DC52" i="38"/>
  <c r="DA50" i="38"/>
  <c r="DA55" i="38"/>
  <c r="DB52" i="38"/>
  <c r="DC49" i="38"/>
  <c r="DC54" i="38"/>
  <c r="DA52" i="38"/>
  <c r="DB49" i="38"/>
  <c r="DB54" i="38"/>
  <c r="DC51" i="38"/>
  <c r="DA49" i="38"/>
  <c r="DC53" i="38"/>
  <c r="DB53" i="38"/>
  <c r="DB51" i="38"/>
  <c r="DA51" i="38"/>
  <c r="DC50" i="38"/>
  <c r="DC48" i="38"/>
  <c r="DB48" i="38"/>
  <c r="DA48" i="38"/>
  <c r="DA54" i="38"/>
  <c r="DA68" i="27"/>
  <c r="DB24" i="38"/>
  <c r="CZ25" i="38"/>
  <c r="CY23" i="38"/>
  <c r="CY25" i="38"/>
  <c r="DB22" i="38"/>
  <c r="DA24" i="38"/>
  <c r="DA22" i="38"/>
  <c r="CZ24" i="38"/>
  <c r="CZ22" i="38"/>
  <c r="CY24" i="38"/>
  <c r="CY22" i="38"/>
  <c r="CZ23" i="38"/>
  <c r="DB25" i="38"/>
  <c r="DA23" i="38"/>
  <c r="DB23" i="38"/>
  <c r="DA25" i="38"/>
  <c r="DD63" i="33"/>
  <c r="DF58" i="33"/>
  <c r="DC57" i="37"/>
  <c r="CY60" i="37"/>
  <c r="DF63" i="37"/>
  <c r="DC60" i="37"/>
  <c r="CY65" i="37"/>
  <c r="DD83" i="37"/>
  <c r="DG88" i="37"/>
  <c r="DB88" i="38"/>
  <c r="DE87" i="38"/>
  <c r="DH86" i="38"/>
  <c r="CZ86" i="38"/>
  <c r="DC85" i="38"/>
  <c r="DF84" i="38"/>
  <c r="DI83" i="38"/>
  <c r="DA83" i="38"/>
  <c r="DD82" i="38"/>
  <c r="DG81" i="38"/>
  <c r="CY81" i="38"/>
  <c r="DB80" i="38"/>
  <c r="DE79" i="38"/>
  <c r="DH78" i="38"/>
  <c r="CZ78" i="38"/>
  <c r="DI88" i="38"/>
  <c r="DA88" i="38"/>
  <c r="DD87" i="38"/>
  <c r="DG86" i="38"/>
  <c r="CY86" i="38"/>
  <c r="DB85" i="38"/>
  <c r="DE84" i="38"/>
  <c r="DH83" i="38"/>
  <c r="CZ83" i="38"/>
  <c r="DC82" i="38"/>
  <c r="DF81" i="38"/>
  <c r="DI80" i="38"/>
  <c r="DA80" i="38"/>
  <c r="DD79" i="38"/>
  <c r="DG78" i="38"/>
  <c r="CY78" i="38"/>
  <c r="DH88" i="38"/>
  <c r="CZ88" i="38"/>
  <c r="DC87" i="38"/>
  <c r="DF86" i="38"/>
  <c r="DI85" i="38"/>
  <c r="DA85" i="38"/>
  <c r="DD84" i="38"/>
  <c r="DG83" i="38"/>
  <c r="CY83" i="38"/>
  <c r="DB82" i="38"/>
  <c r="DE81" i="38"/>
  <c r="DH80" i="38"/>
  <c r="CZ80" i="38"/>
  <c r="DC79" i="38"/>
  <c r="DF78" i="38"/>
  <c r="DG88" i="38"/>
  <c r="CY88" i="38"/>
  <c r="DB87" i="38"/>
  <c r="DE86" i="38"/>
  <c r="DH85" i="38"/>
  <c r="CZ85" i="38"/>
  <c r="DC84" i="38"/>
  <c r="DF83" i="38"/>
  <c r="DI82" i="38"/>
  <c r="DA82" i="38"/>
  <c r="DD81" i="38"/>
  <c r="DG80" i="38"/>
  <c r="CY80" i="38"/>
  <c r="DB79" i="38"/>
  <c r="DE78" i="38"/>
  <c r="DF88" i="38"/>
  <c r="DI87" i="38"/>
  <c r="DA87" i="38"/>
  <c r="DD86" i="38"/>
  <c r="DG85" i="38"/>
  <c r="CY85" i="38"/>
  <c r="DB84" i="38"/>
  <c r="DE83" i="38"/>
  <c r="DH82" i="38"/>
  <c r="CZ82" i="38"/>
  <c r="DC81" i="38"/>
  <c r="DF80" i="38"/>
  <c r="DI79" i="38"/>
  <c r="DA79" i="38"/>
  <c r="DD78" i="38"/>
  <c r="DC88" i="38"/>
  <c r="DB86" i="38"/>
  <c r="DA84" i="38"/>
  <c r="DE82" i="38"/>
  <c r="DD80" i="38"/>
  <c r="DC78" i="38"/>
  <c r="DH87" i="38"/>
  <c r="DA86" i="38"/>
  <c r="CZ84" i="38"/>
  <c r="CY82" i="38"/>
  <c r="DC80" i="38"/>
  <c r="DB78" i="38"/>
  <c r="DG87" i="38"/>
  <c r="DF85" i="38"/>
  <c r="CY84" i="38"/>
  <c r="DI81" i="38"/>
  <c r="DH79" i="38"/>
  <c r="DA78" i="38"/>
  <c r="DF87" i="38"/>
  <c r="DE85" i="38"/>
  <c r="DD83" i="38"/>
  <c r="DH81" i="38"/>
  <c r="DG79" i="38"/>
  <c r="CZ87" i="38"/>
  <c r="DD85" i="38"/>
  <c r="DC83" i="38"/>
  <c r="DB81" i="38"/>
  <c r="DF79" i="38"/>
  <c r="DI84" i="38"/>
  <c r="DE80" i="38"/>
  <c r="DH84" i="38"/>
  <c r="CZ79" i="38"/>
  <c r="DG84" i="38"/>
  <c r="CY79" i="38"/>
  <c r="DE88" i="38"/>
  <c r="DB83" i="38"/>
  <c r="DI78" i="38"/>
  <c r="DD88" i="38"/>
  <c r="DG82" i="38"/>
  <c r="DC86" i="38"/>
  <c r="DI86" i="38"/>
  <c r="DF82" i="38"/>
  <c r="DA81" i="38"/>
  <c r="CY87" i="38"/>
  <c r="CZ81" i="38"/>
  <c r="CZ93" i="27"/>
  <c r="DG70" i="27"/>
  <c r="CZ57" i="33"/>
  <c r="DG61" i="33"/>
  <c r="CZ59" i="37"/>
  <c r="DA59" i="37"/>
  <c r="DF61" i="37"/>
  <c r="DE64" i="37"/>
  <c r="DB61" i="37"/>
  <c r="DG65" i="37"/>
  <c r="DI84" i="37"/>
  <c r="DG83" i="37"/>
  <c r="DA52" i="37"/>
  <c r="DF50" i="37"/>
  <c r="DC37" i="38"/>
  <c r="DA36" i="38"/>
  <c r="CY35" i="38"/>
  <c r="DC33" i="38"/>
  <c r="DD38" i="38"/>
  <c r="DB37" i="38"/>
  <c r="CZ36" i="38"/>
  <c r="DD34" i="38"/>
  <c r="DB33" i="38"/>
  <c r="DB38" i="38"/>
  <c r="CZ37" i="38"/>
  <c r="DD35" i="38"/>
  <c r="DB34" i="38"/>
  <c r="CZ33" i="38"/>
  <c r="DA37" i="38"/>
  <c r="DA35" i="38"/>
  <c r="CY33" i="38"/>
  <c r="CY37" i="38"/>
  <c r="CZ35" i="38"/>
  <c r="DD36" i="38"/>
  <c r="DC34" i="38"/>
  <c r="DC38" i="38"/>
  <c r="DC36" i="38"/>
  <c r="DA34" i="38"/>
  <c r="DA38" i="38"/>
  <c r="DB36" i="38"/>
  <c r="CZ34" i="38"/>
  <c r="CZ38" i="38"/>
  <c r="DA33" i="38"/>
  <c r="CY38" i="38"/>
  <c r="DD37" i="38"/>
  <c r="CY36" i="38"/>
  <c r="DC35" i="38"/>
  <c r="DD33" i="38"/>
  <c r="DB35" i="38"/>
  <c r="CY34" i="38"/>
  <c r="DA19" i="38"/>
  <c r="CZ19" i="38"/>
  <c r="CY19" i="38"/>
  <c r="DA18" i="38"/>
  <c r="CZ18" i="38"/>
  <c r="DA20" i="38"/>
  <c r="CZ20" i="38"/>
  <c r="CY20" i="38"/>
  <c r="CY18" i="38"/>
  <c r="DJ99" i="27"/>
  <c r="CY54" i="28"/>
  <c r="DH79" i="30"/>
  <c r="DD82" i="30"/>
  <c r="DG75" i="30"/>
  <c r="DB68" i="30"/>
  <c r="CY67" i="30"/>
  <c r="DF72" i="30"/>
  <c r="DG72" i="30"/>
  <c r="DB71" i="30"/>
  <c r="DC71" i="30"/>
  <c r="DG70" i="30"/>
  <c r="CY79" i="32"/>
  <c r="DE60" i="33"/>
  <c r="DA60" i="33"/>
  <c r="DA50" i="33"/>
  <c r="DC52" i="33"/>
  <c r="DE55" i="33"/>
  <c r="CZ48" i="33"/>
  <c r="DE60" i="37"/>
  <c r="CY61" i="37"/>
  <c r="DD63" i="37"/>
  <c r="DD65" i="37"/>
  <c r="DA62" i="37"/>
  <c r="DD86" i="37"/>
  <c r="CY78" i="37"/>
  <c r="DA51" i="37"/>
  <c r="CY49" i="37"/>
  <c r="DC76" i="38"/>
  <c r="DE75" i="38"/>
  <c r="DG74" i="38"/>
  <c r="CY74" i="38"/>
  <c r="DA73" i="38"/>
  <c r="DC72" i="38"/>
  <c r="DE71" i="38"/>
  <c r="DG70" i="38"/>
  <c r="CY70" i="38"/>
  <c r="DA69" i="38"/>
  <c r="DC68" i="38"/>
  <c r="DE67" i="38"/>
  <c r="DB76" i="38"/>
  <c r="DD75" i="38"/>
  <c r="DF74" i="38"/>
  <c r="DH73" i="38"/>
  <c r="CZ73" i="38"/>
  <c r="DB72" i="38"/>
  <c r="DD71" i="38"/>
  <c r="DF70" i="38"/>
  <c r="DH69" i="38"/>
  <c r="CZ69" i="38"/>
  <c r="DB68" i="38"/>
  <c r="DD67" i="38"/>
  <c r="DA76" i="38"/>
  <c r="DC75" i="38"/>
  <c r="DE74" i="38"/>
  <c r="DG73" i="38"/>
  <c r="CY73" i="38"/>
  <c r="DA72" i="38"/>
  <c r="DC71" i="38"/>
  <c r="DE70" i="38"/>
  <c r="DG69" i="38"/>
  <c r="CY69" i="38"/>
  <c r="DA68" i="38"/>
  <c r="DC67" i="38"/>
  <c r="DH76" i="38"/>
  <c r="CZ76" i="38"/>
  <c r="DB75" i="38"/>
  <c r="DD74" i="38"/>
  <c r="DF73" i="38"/>
  <c r="DH72" i="38"/>
  <c r="CZ72" i="38"/>
  <c r="DB71" i="38"/>
  <c r="DD70" i="38"/>
  <c r="DF69" i="38"/>
  <c r="DH68" i="38"/>
  <c r="CZ68" i="38"/>
  <c r="DB67" i="38"/>
  <c r="DG76" i="38"/>
  <c r="CY76" i="38"/>
  <c r="DA75" i="38"/>
  <c r="DC74" i="38"/>
  <c r="DE73" i="38"/>
  <c r="DG72" i="38"/>
  <c r="CY72" i="38"/>
  <c r="DA71" i="38"/>
  <c r="DC70" i="38"/>
  <c r="DE69" i="38"/>
  <c r="DG68" i="38"/>
  <c r="CY68" i="38"/>
  <c r="DA67" i="38"/>
  <c r="DF75" i="38"/>
  <c r="DC73" i="38"/>
  <c r="CZ71" i="38"/>
  <c r="DB69" i="38"/>
  <c r="CY67" i="38"/>
  <c r="CZ75" i="38"/>
  <c r="DB73" i="38"/>
  <c r="CY71" i="38"/>
  <c r="DF68" i="38"/>
  <c r="CY75" i="38"/>
  <c r="DF72" i="38"/>
  <c r="DH70" i="38"/>
  <c r="DE68" i="38"/>
  <c r="DF76" i="38"/>
  <c r="DH74" i="38"/>
  <c r="DE72" i="38"/>
  <c r="DB70" i="38"/>
  <c r="DD68" i="38"/>
  <c r="DE76" i="38"/>
  <c r="DB74" i="38"/>
  <c r="DD72" i="38"/>
  <c r="DA70" i="38"/>
  <c r="DH67" i="38"/>
  <c r="CZ74" i="38"/>
  <c r="DG67" i="38"/>
  <c r="DD73" i="38"/>
  <c r="DF67" i="38"/>
  <c r="DH71" i="38"/>
  <c r="CZ67" i="38"/>
  <c r="DG71" i="38"/>
  <c r="DD76" i="38"/>
  <c r="DF71" i="38"/>
  <c r="DD69" i="38"/>
  <c r="DC69" i="38"/>
  <c r="DG75" i="38"/>
  <c r="DH75" i="38"/>
  <c r="DA74" i="38"/>
  <c r="CZ70" i="38"/>
  <c r="DG65" i="38"/>
  <c r="CY65" i="38"/>
  <c r="CZ64" i="38"/>
  <c r="DA63" i="38"/>
  <c r="DB62" i="38"/>
  <c r="DC61" i="38"/>
  <c r="DD60" i="38"/>
  <c r="DE59" i="38"/>
  <c r="DF58" i="38"/>
  <c r="DG57" i="38"/>
  <c r="CY57" i="38"/>
  <c r="DF65" i="38"/>
  <c r="DG64" i="38"/>
  <c r="CY64" i="38"/>
  <c r="CZ63" i="38"/>
  <c r="DA62" i="38"/>
  <c r="DB61" i="38"/>
  <c r="DC60" i="38"/>
  <c r="DD59" i="38"/>
  <c r="DE58" i="38"/>
  <c r="DF57" i="38"/>
  <c r="DE65" i="38"/>
  <c r="DF64" i="38"/>
  <c r="DG63" i="38"/>
  <c r="CY63" i="38"/>
  <c r="CZ62" i="38"/>
  <c r="DA61" i="38"/>
  <c r="DB60" i="38"/>
  <c r="DC59" i="38"/>
  <c r="DD58" i="38"/>
  <c r="DE57" i="38"/>
  <c r="DD65" i="38"/>
  <c r="DE64" i="38"/>
  <c r="DF63" i="38"/>
  <c r="DG62" i="38"/>
  <c r="CY62" i="38"/>
  <c r="CZ61" i="38"/>
  <c r="DA60" i="38"/>
  <c r="DB59" i="38"/>
  <c r="DC58" i="38"/>
  <c r="DD57" i="38"/>
  <c r="DC65" i="38"/>
  <c r="DD64" i="38"/>
  <c r="DE63" i="38"/>
  <c r="DF62" i="38"/>
  <c r="DG61" i="38"/>
  <c r="CY61" i="38"/>
  <c r="CZ60" i="38"/>
  <c r="DA59" i="38"/>
  <c r="DB58" i="38"/>
  <c r="DC57" i="38"/>
  <c r="DD63" i="38"/>
  <c r="DD61" i="38"/>
  <c r="CY59" i="38"/>
  <c r="DC63" i="38"/>
  <c r="DG60" i="38"/>
  <c r="DG58" i="38"/>
  <c r="DB65" i="38"/>
  <c r="DB63" i="38"/>
  <c r="DF60" i="38"/>
  <c r="DA58" i="38"/>
  <c r="DA65" i="38"/>
  <c r="DE62" i="38"/>
  <c r="DE60" i="38"/>
  <c r="CZ58" i="38"/>
  <c r="CZ65" i="38"/>
  <c r="DD62" i="38"/>
  <c r="CY60" i="38"/>
  <c r="CY58" i="38"/>
  <c r="DE61" i="38"/>
  <c r="DG59" i="38"/>
  <c r="DF59" i="38"/>
  <c r="DC64" i="38"/>
  <c r="CZ59" i="38"/>
  <c r="DB64" i="38"/>
  <c r="DB57" i="38"/>
  <c r="CZ57" i="38"/>
  <c r="DA64" i="38"/>
  <c r="DC62" i="38"/>
  <c r="DF61" i="38"/>
  <c r="DA57" i="38"/>
  <c r="DB101" i="27"/>
  <c r="CZ53" i="28"/>
  <c r="CZ35" i="28"/>
  <c r="DA33" i="28"/>
  <c r="DA43" i="30"/>
  <c r="DD45" i="30"/>
  <c r="DD42" i="30"/>
  <c r="DA86" i="30"/>
  <c r="DF85" i="30"/>
  <c r="CZ86" i="30"/>
  <c r="DF67" i="30"/>
  <c r="DA70" i="30"/>
  <c r="DD71" i="30"/>
  <c r="CZ75" i="30"/>
  <c r="DE73" i="30"/>
  <c r="DF73" i="30"/>
  <c r="DA72" i="30"/>
  <c r="DA73" i="30"/>
  <c r="DA22" i="32"/>
  <c r="CY38" i="32"/>
  <c r="DA34" i="32"/>
  <c r="DG79" i="32"/>
  <c r="DB63" i="33"/>
  <c r="DD58" i="33"/>
  <c r="DA52" i="33"/>
  <c r="DC55" i="33"/>
  <c r="DF48" i="33"/>
  <c r="CZ50" i="33"/>
  <c r="DA64" i="37"/>
  <c r="DF62" i="37"/>
  <c r="DB65" i="37"/>
  <c r="DE57" i="37"/>
  <c r="CZ63" i="37"/>
  <c r="DI86" i="37"/>
  <c r="DH83" i="37"/>
  <c r="DA53" i="37"/>
  <c r="CY50" i="37"/>
  <c r="DJ101" i="38"/>
  <c r="DB101" i="38"/>
  <c r="DF100" i="38"/>
  <c r="DJ99" i="38"/>
  <c r="DB99" i="38"/>
  <c r="DF98" i="38"/>
  <c r="DJ97" i="38"/>
  <c r="DB97" i="38"/>
  <c r="DF96" i="38"/>
  <c r="DJ95" i="38"/>
  <c r="DB95" i="38"/>
  <c r="DF94" i="38"/>
  <c r="DJ93" i="38"/>
  <c r="DB93" i="38"/>
  <c r="DF92" i="38"/>
  <c r="DJ91" i="38"/>
  <c r="DB91" i="38"/>
  <c r="DF90" i="38"/>
  <c r="DI101" i="38"/>
  <c r="DA101" i="38"/>
  <c r="DE100" i="38"/>
  <c r="DI99" i="38"/>
  <c r="DA99" i="38"/>
  <c r="DE98" i="38"/>
  <c r="DI97" i="38"/>
  <c r="DA97" i="38"/>
  <c r="DE96" i="38"/>
  <c r="DI95" i="38"/>
  <c r="DA95" i="38"/>
  <c r="DE94" i="38"/>
  <c r="DI93" i="38"/>
  <c r="DA93" i="38"/>
  <c r="DE92" i="38"/>
  <c r="DI91" i="38"/>
  <c r="DA91" i="38"/>
  <c r="DE90" i="38"/>
  <c r="DH101" i="38"/>
  <c r="CZ101" i="38"/>
  <c r="DD100" i="38"/>
  <c r="DH99" i="38"/>
  <c r="CZ99" i="38"/>
  <c r="DD98" i="38"/>
  <c r="DH97" i="38"/>
  <c r="CZ97" i="38"/>
  <c r="DD96" i="38"/>
  <c r="DH95" i="38"/>
  <c r="CZ95" i="38"/>
  <c r="DD94" i="38"/>
  <c r="DH93" i="38"/>
  <c r="CZ93" i="38"/>
  <c r="DD92" i="38"/>
  <c r="DH91" i="38"/>
  <c r="CZ91" i="38"/>
  <c r="DD90" i="38"/>
  <c r="DG101" i="38"/>
  <c r="CY101" i="38"/>
  <c r="DC100" i="38"/>
  <c r="DG99" i="38"/>
  <c r="CY99" i="38"/>
  <c r="DC98" i="38"/>
  <c r="DG97" i="38"/>
  <c r="CY97" i="38"/>
  <c r="DC96" i="38"/>
  <c r="DG95" i="38"/>
  <c r="CY95" i="38"/>
  <c r="DC94" i="38"/>
  <c r="DG93" i="38"/>
  <c r="CY93" i="38"/>
  <c r="DC92" i="38"/>
  <c r="DG91" i="38"/>
  <c r="CY91" i="38"/>
  <c r="DC90" i="38"/>
  <c r="DF101" i="38"/>
  <c r="DJ100" i="38"/>
  <c r="DB100" i="38"/>
  <c r="DF99" i="38"/>
  <c r="DJ98" i="38"/>
  <c r="DB98" i="38"/>
  <c r="DF97" i="38"/>
  <c r="DJ96" i="38"/>
  <c r="DB96" i="38"/>
  <c r="DF95" i="38"/>
  <c r="DJ94" i="38"/>
  <c r="DB94" i="38"/>
  <c r="DF93" i="38"/>
  <c r="DJ92" i="38"/>
  <c r="DB92" i="38"/>
  <c r="DF91" i="38"/>
  <c r="DJ90" i="38"/>
  <c r="DB90" i="38"/>
  <c r="DE101" i="38"/>
  <c r="CY100" i="38"/>
  <c r="CZ98" i="38"/>
  <c r="DA96" i="38"/>
  <c r="DG94" i="38"/>
  <c r="DH92" i="38"/>
  <c r="DI90" i="38"/>
  <c r="DD101" i="38"/>
  <c r="DE99" i="38"/>
  <c r="CY98" i="38"/>
  <c r="CZ96" i="38"/>
  <c r="DA94" i="38"/>
  <c r="DG92" i="38"/>
  <c r="DH90" i="38"/>
  <c r="DC101" i="38"/>
  <c r="DD99" i="38"/>
  <c r="DE97" i="38"/>
  <c r="CY96" i="38"/>
  <c r="CZ94" i="38"/>
  <c r="DA92" i="38"/>
  <c r="DG90" i="38"/>
  <c r="DI100" i="38"/>
  <c r="DC99" i="38"/>
  <c r="DD97" i="38"/>
  <c r="DE95" i="38"/>
  <c r="CY94" i="38"/>
  <c r="CZ92" i="38"/>
  <c r="DA90" i="38"/>
  <c r="DH100" i="38"/>
  <c r="DI98" i="38"/>
  <c r="DC97" i="38"/>
  <c r="DD95" i="38"/>
  <c r="DE93" i="38"/>
  <c r="CY92" i="38"/>
  <c r="CZ90" i="38"/>
  <c r="DG100" i="38"/>
  <c r="DG96" i="38"/>
  <c r="DD91" i="38"/>
  <c r="DA100" i="38"/>
  <c r="DC95" i="38"/>
  <c r="DC91" i="38"/>
  <c r="CZ100" i="38"/>
  <c r="DI94" i="38"/>
  <c r="CY90" i="38"/>
  <c r="DH98" i="38"/>
  <c r="DH94" i="38"/>
  <c r="DG98" i="38"/>
  <c r="DD93" i="38"/>
  <c r="DA98" i="38"/>
  <c r="DI96" i="38"/>
  <c r="DH96" i="38"/>
  <c r="DE91" i="38"/>
  <c r="DC93" i="38"/>
  <c r="DI92" i="38"/>
  <c r="DC93" i="27"/>
  <c r="DB69" i="27"/>
  <c r="CZ57" i="37"/>
  <c r="DB63" i="37"/>
  <c r="DC65" i="37"/>
  <c r="CZ62" i="37"/>
  <c r="DG57" i="37"/>
  <c r="CY87" i="37"/>
  <c r="CZ78" i="37"/>
  <c r="DC51" i="37"/>
  <c r="CZ49" i="37"/>
  <c r="DB46" i="38"/>
  <c r="DA45" i="38"/>
  <c r="CZ44" i="38"/>
  <c r="CY43" i="38"/>
  <c r="DE41" i="38"/>
  <c r="DD40" i="38"/>
  <c r="DA46" i="38"/>
  <c r="CZ45" i="38"/>
  <c r="CY44" i="38"/>
  <c r="DE42" i="38"/>
  <c r="DD41" i="38"/>
  <c r="DC40" i="38"/>
  <c r="CY46" i="38"/>
  <c r="DE44" i="38"/>
  <c r="DD43" i="38"/>
  <c r="DC42" i="38"/>
  <c r="DB41" i="38"/>
  <c r="DA40" i="38"/>
  <c r="DE45" i="38"/>
  <c r="DB45" i="38"/>
  <c r="DB43" i="38"/>
  <c r="DC41" i="38"/>
  <c r="CY45" i="38"/>
  <c r="DA43" i="38"/>
  <c r="DA41" i="38"/>
  <c r="DE46" i="38"/>
  <c r="DD44" i="38"/>
  <c r="CZ43" i="38"/>
  <c r="CZ41" i="38"/>
  <c r="DD46" i="38"/>
  <c r="DC44" i="38"/>
  <c r="DD42" i="38"/>
  <c r="CY41" i="38"/>
  <c r="DC46" i="38"/>
  <c r="DB44" i="38"/>
  <c r="DB42" i="38"/>
  <c r="DE40" i="38"/>
  <c r="DA42" i="38"/>
  <c r="CZ42" i="38"/>
  <c r="CZ46" i="38"/>
  <c r="CY42" i="38"/>
  <c r="DD45" i="38"/>
  <c r="DB40" i="38"/>
  <c r="DC45" i="38"/>
  <c r="CZ40" i="38"/>
  <c r="CY40" i="38"/>
  <c r="DA44" i="38"/>
  <c r="DE43" i="38"/>
  <c r="DC43" i="38"/>
  <c r="DG94" i="27"/>
  <c r="DE72" i="27"/>
  <c r="DC51" i="28"/>
  <c r="DB44" i="30"/>
  <c r="DD46" i="30"/>
  <c r="DD44" i="30"/>
  <c r="CY43" i="30"/>
  <c r="CZ81" i="30"/>
  <c r="DB79" i="30"/>
  <c r="CY71" i="30"/>
  <c r="CZ74" i="30"/>
  <c r="DF70" i="30"/>
  <c r="DF75" i="30"/>
  <c r="DF76" i="30"/>
  <c r="DA75" i="30"/>
  <c r="DB75" i="30"/>
  <c r="DG73" i="30"/>
  <c r="DE75" i="30"/>
  <c r="CZ78" i="32"/>
  <c r="DB64" i="33"/>
  <c r="DD59" i="33"/>
  <c r="DG60" i="37"/>
  <c r="CZ65" i="37"/>
  <c r="DD57" i="37"/>
  <c r="CY63" i="37"/>
  <c r="DF58" i="37"/>
  <c r="CZ87" i="37"/>
  <c r="DI83" i="37"/>
  <c r="DC53" i="37"/>
  <c r="CZ50" i="37"/>
  <c r="DA30" i="38"/>
  <c r="DC28" i="38"/>
  <c r="CZ27" i="38"/>
  <c r="DC31" i="38"/>
  <c r="CZ30" i="38"/>
  <c r="DB28" i="38"/>
  <c r="CY27" i="38"/>
  <c r="CY30" i="38"/>
  <c r="CY28" i="38"/>
  <c r="DC29" i="38"/>
  <c r="DC27" i="38"/>
  <c r="DB31" i="38"/>
  <c r="DB29" i="38"/>
  <c r="DB27" i="38"/>
  <c r="DA31" i="38"/>
  <c r="DA29" i="38"/>
  <c r="DA27" i="38"/>
  <c r="CZ31" i="38"/>
  <c r="CZ29" i="38"/>
  <c r="DA28" i="38"/>
  <c r="CZ28" i="38"/>
  <c r="CY31" i="38"/>
  <c r="CY29" i="38"/>
  <c r="DC30" i="38"/>
  <c r="DB30" i="38"/>
  <c r="CZ79" i="37"/>
  <c r="DD80" i="37"/>
  <c r="DA86" i="37"/>
  <c r="DA78" i="37"/>
  <c r="DB78" i="37"/>
  <c r="DC78" i="37"/>
  <c r="DD78" i="37"/>
  <c r="DE78" i="37"/>
  <c r="DC84" i="37"/>
  <c r="DC79" i="37"/>
  <c r="DA85" i="37"/>
  <c r="DD79" i="37"/>
  <c r="DB85" i="37"/>
  <c r="DE79" i="37"/>
  <c r="DC85" i="37"/>
  <c r="DB48" i="37"/>
  <c r="DB52" i="37"/>
  <c r="DA55" i="37"/>
  <c r="DC55" i="37"/>
  <c r="DE51" i="37"/>
  <c r="DF51" i="37"/>
  <c r="CY51" i="37"/>
  <c r="CZ51" i="37"/>
  <c r="CY59" i="37"/>
  <c r="DB57" i="37"/>
  <c r="DD64" i="37"/>
  <c r="DE61" i="37"/>
  <c r="DB58" i="37"/>
  <c r="DA60" i="37"/>
  <c r="DD58" i="37"/>
  <c r="DE65" i="37"/>
  <c r="CY64" i="37"/>
  <c r="DC61" i="37"/>
  <c r="CY82" i="37"/>
  <c r="DG84" i="37"/>
  <c r="DA79" i="37"/>
  <c r="DF79" i="37"/>
  <c r="DG79" i="37"/>
  <c r="DH79" i="37"/>
  <c r="DI79" i="37"/>
  <c r="DB79" i="37"/>
  <c r="CZ85" i="37"/>
  <c r="CZ80" i="37"/>
  <c r="DI85" i="37"/>
  <c r="DA80" i="37"/>
  <c r="CY86" i="37"/>
  <c r="DB80" i="37"/>
  <c r="CZ86" i="37"/>
  <c r="DC48" i="37"/>
  <c r="DD48" i="37"/>
  <c r="DB49" i="37"/>
  <c r="DD49" i="37"/>
  <c r="DE52" i="37"/>
  <c r="DF52" i="37"/>
  <c r="CY52" i="37"/>
  <c r="CZ52" i="37"/>
  <c r="DB64" i="37"/>
  <c r="DD62" i="37"/>
  <c r="CY58" i="37"/>
  <c r="DC63" i="37"/>
  <c r="CZ60" i="37"/>
  <c r="CZ61" i="37"/>
  <c r="DC59" i="37"/>
  <c r="DF57" i="37"/>
  <c r="DG64" i="37"/>
  <c r="DB62" i="37"/>
  <c r="DI78" i="37"/>
  <c r="DH87" i="37"/>
  <c r="DF80" i="37"/>
  <c r="CZ81" i="37"/>
  <c r="DA81" i="37"/>
  <c r="DB81" i="37"/>
  <c r="DC81" i="37"/>
  <c r="CY80" i="37"/>
  <c r="DH85" i="37"/>
  <c r="DH80" i="37"/>
  <c r="DF86" i="37"/>
  <c r="DI80" i="37"/>
  <c r="DG86" i="37"/>
  <c r="CY81" i="37"/>
  <c r="DH86" i="37"/>
  <c r="DC52" i="37"/>
  <c r="DD50" i="37"/>
  <c r="DB51" i="37"/>
  <c r="DD51" i="37"/>
  <c r="DE53" i="37"/>
  <c r="DF53" i="37"/>
  <c r="CY53" i="37"/>
  <c r="CZ53" i="37"/>
  <c r="DC64" i="37"/>
  <c r="DG58" i="37"/>
  <c r="DF59" i="37"/>
  <c r="DA65" i="37"/>
  <c r="DG61" i="37"/>
  <c r="CY62" i="37"/>
  <c r="DB60" i="37"/>
  <c r="DE58" i="37"/>
  <c r="DF65" i="37"/>
  <c r="DA63" i="37"/>
  <c r="DF87" i="37"/>
  <c r="DE80" i="37"/>
  <c r="CZ82" i="37"/>
  <c r="DE82" i="37"/>
  <c r="DF82" i="37"/>
  <c r="DG82" i="37"/>
  <c r="DH82" i="37"/>
  <c r="DG80" i="37"/>
  <c r="DE86" i="37"/>
  <c r="DE81" i="37"/>
  <c r="DC87" i="37"/>
  <c r="DF81" i="37"/>
  <c r="DD87" i="37"/>
  <c r="DG81" i="37"/>
  <c r="DE87" i="37"/>
  <c r="DA50" i="37"/>
  <c r="DD52" i="37"/>
  <c r="DB53" i="37"/>
  <c r="DD53" i="37"/>
  <c r="DE54" i="37"/>
  <c r="DF54" i="37"/>
  <c r="CY54" i="37"/>
  <c r="CZ54" i="37"/>
  <c r="DF60" i="37"/>
  <c r="DE62" i="37"/>
  <c r="DD61" i="37"/>
  <c r="DA58" i="37"/>
  <c r="DE63" i="37"/>
  <c r="DG62" i="37"/>
  <c r="DA61" i="37"/>
  <c r="DD59" i="37"/>
  <c r="CY57" i="37"/>
  <c r="DB83" i="37"/>
  <c r="CY79" i="37"/>
  <c r="DH84" i="37"/>
  <c r="DE83" i="37"/>
  <c r="CY84" i="37"/>
  <c r="CZ84" i="37"/>
  <c r="DA84" i="37"/>
  <c r="DB84" i="37"/>
  <c r="DD81" i="37"/>
  <c r="DB87" i="37"/>
  <c r="DB82" i="37"/>
  <c r="CZ88" i="37"/>
  <c r="DC82" i="37"/>
  <c r="DA88" i="37"/>
  <c r="DD82" i="37"/>
  <c r="DB88" i="37"/>
  <c r="DC54" i="37"/>
  <c r="DD54" i="37"/>
  <c r="DB55" i="37"/>
  <c r="DD55" i="37"/>
  <c r="DE55" i="37"/>
  <c r="DF55" i="37"/>
  <c r="CY55" i="37"/>
  <c r="CZ55" i="37"/>
  <c r="DC83" i="37"/>
  <c r="DC80" i="37"/>
  <c r="DH81" i="37"/>
  <c r="CY85" i="37"/>
  <c r="DD85" i="37"/>
  <c r="DE85" i="37"/>
  <c r="DF85" i="37"/>
  <c r="DG85" i="37"/>
  <c r="DA82" i="37"/>
  <c r="CY88" i="37"/>
  <c r="CY83" i="37"/>
  <c r="DH88" i="37"/>
  <c r="CZ83" i="37"/>
  <c r="DI88" i="37"/>
  <c r="DA83" i="37"/>
  <c r="DA54" i="37"/>
  <c r="DB50" i="37"/>
  <c r="DA49" i="37"/>
  <c r="DC49" i="37"/>
  <c r="DE48" i="37"/>
  <c r="DF48" i="37"/>
  <c r="CY48" i="37"/>
  <c r="DC86" i="37"/>
  <c r="DG87" i="37"/>
  <c r="DI81" i="37"/>
  <c r="DI87" i="37"/>
  <c r="DC88" i="37"/>
  <c r="DD88" i="37"/>
  <c r="DE88" i="37"/>
  <c r="DF88" i="37"/>
  <c r="DF83" i="37"/>
  <c r="DF78" i="37"/>
  <c r="DD84" i="37"/>
  <c r="DG78" i="37"/>
  <c r="DE84" i="37"/>
  <c r="DH78" i="37"/>
  <c r="DB78" i="27"/>
  <c r="DE64" i="27"/>
  <c r="DC68" i="27"/>
  <c r="CY79" i="27"/>
  <c r="DB81" i="27"/>
  <c r="DB84" i="27"/>
  <c r="DE86" i="27"/>
  <c r="DH88" i="27"/>
  <c r="DH78" i="27"/>
  <c r="DA53" i="28"/>
  <c r="CZ42" i="28"/>
  <c r="CY40" i="28"/>
  <c r="CY42" i="28"/>
  <c r="DA40" i="28"/>
  <c r="DD42" i="28"/>
  <c r="CZ45" i="28"/>
  <c r="DI86" i="30"/>
  <c r="DD83" i="30"/>
  <c r="DB87" i="30"/>
  <c r="DF54" i="30"/>
  <c r="DA87" i="32"/>
  <c r="CZ88" i="27"/>
  <c r="DG79" i="27"/>
  <c r="CY82" i="27"/>
  <c r="CY85" i="27"/>
  <c r="DB87" i="27"/>
  <c r="CY78" i="27"/>
  <c r="DB80" i="27"/>
  <c r="DB43" i="28"/>
  <c r="DA43" i="28"/>
  <c r="DC44" i="28"/>
  <c r="DB41" i="28"/>
  <c r="DE43" i="28"/>
  <c r="DA46" i="28"/>
  <c r="CZ53" i="30"/>
  <c r="DB96" i="33"/>
  <c r="DE97" i="33"/>
  <c r="DE54" i="30"/>
  <c r="DH85" i="27"/>
  <c r="DG84" i="27"/>
  <c r="CZ84" i="27"/>
  <c r="DC86" i="27"/>
  <c r="DF88" i="27"/>
  <c r="DH80" i="27"/>
  <c r="DC82" i="27"/>
  <c r="DI83" i="27"/>
  <c r="DA42" i="28"/>
  <c r="DC46" i="28"/>
  <c r="CZ40" i="28"/>
  <c r="DC42" i="28"/>
  <c r="CY45" i="28"/>
  <c r="DD40" i="28"/>
  <c r="DB54" i="30"/>
  <c r="BH20" i="37" a="1"/>
  <c r="BH21" i="37" a="1"/>
  <c r="BH19" i="37" a="1"/>
  <c r="BH18" i="37" a="1"/>
  <c r="BH22" i="37" a="1"/>
  <c r="DE80" i="27"/>
  <c r="DH82" i="27"/>
  <c r="CZ78" i="27"/>
  <c r="DF53" i="30"/>
  <c r="DD69" i="27"/>
  <c r="CZ81" i="27"/>
  <c r="DH84" i="27"/>
  <c r="CZ87" i="27"/>
  <c r="DB79" i="27"/>
  <c r="DE81" i="27"/>
  <c r="CZ83" i="27"/>
  <c r="DF84" i="27"/>
  <c r="DE54" i="28"/>
  <c r="DB45" i="28"/>
  <c r="CY41" i="28"/>
  <c r="DA41" i="28"/>
  <c r="DD43" i="28"/>
  <c r="CZ46" i="28"/>
  <c r="DE41" i="28"/>
  <c r="DG79" i="30"/>
  <c r="DB84" i="30"/>
  <c r="CZ88" i="30"/>
  <c r="CY48" i="30"/>
  <c r="CY80" i="32"/>
  <c r="DB74" i="27"/>
  <c r="DI86" i="27"/>
  <c r="DE85" i="27"/>
  <c r="DH87" i="27"/>
  <c r="CY80" i="27"/>
  <c r="DB82" i="27"/>
  <c r="DH83" i="27"/>
  <c r="CZ86" i="27"/>
  <c r="DC50" i="28"/>
  <c r="DC45" i="28"/>
  <c r="DA44" i="28"/>
  <c r="DB42" i="28"/>
  <c r="DE44" i="28"/>
  <c r="DC40" i="28"/>
  <c r="CY84" i="30"/>
  <c r="DD86" i="30"/>
  <c r="DB80" i="30"/>
  <c r="CZ33" i="32"/>
  <c r="CY34" i="32"/>
  <c r="DC33" i="32"/>
  <c r="DC62" i="33"/>
  <c r="DB59" i="33"/>
  <c r="DB55" i="33"/>
  <c r="DD55" i="33"/>
  <c r="DF55" i="33"/>
  <c r="CZ55" i="33"/>
  <c r="DD93" i="33"/>
  <c r="DG94" i="33"/>
  <c r="DG91" i="33"/>
  <c r="DF98" i="33"/>
  <c r="DA93" i="33"/>
  <c r="CY100" i="33"/>
  <c r="DC92" i="33"/>
  <c r="DB99" i="33"/>
  <c r="DA90" i="33"/>
  <c r="CZ97" i="33"/>
  <c r="CZ92" i="33"/>
  <c r="CY99" i="33"/>
  <c r="CZ99" i="33"/>
  <c r="DI92" i="33"/>
  <c r="DI98" i="33"/>
  <c r="CZ98" i="33"/>
  <c r="CZ93" i="33"/>
  <c r="DA92" i="33"/>
  <c r="DC34" i="30"/>
  <c r="CZ34" i="30"/>
  <c r="DB33" i="30"/>
  <c r="CZ36" i="33"/>
  <c r="DC38" i="33"/>
  <c r="CZ34" i="33"/>
  <c r="DC37" i="33"/>
  <c r="CZ33" i="33"/>
  <c r="DA37" i="33"/>
  <c r="CY38" i="33"/>
  <c r="DD35" i="33"/>
  <c r="DC36" i="33"/>
  <c r="DB34" i="33"/>
  <c r="DD37" i="33"/>
  <c r="CZ52" i="28"/>
  <c r="CY52" i="28"/>
  <c r="DF52" i="28"/>
  <c r="DE52" i="28"/>
  <c r="DD52" i="28"/>
  <c r="DB55" i="28"/>
  <c r="DA49" i="28"/>
  <c r="DB48" i="28"/>
  <c r="CZ51" i="28"/>
  <c r="CY51" i="28"/>
  <c r="DF51" i="28"/>
  <c r="DE51" i="28"/>
  <c r="DD51" i="28"/>
  <c r="DC52" i="28"/>
  <c r="DA54" i="28"/>
  <c r="DA48" i="28"/>
  <c r="CZ50" i="28"/>
  <c r="CY50" i="28"/>
  <c r="DF50" i="28"/>
  <c r="DE50" i="28"/>
  <c r="DD50" i="28"/>
  <c r="DA50" i="28"/>
  <c r="DB51" i="28"/>
  <c r="DC54" i="28"/>
  <c r="CZ49" i="28"/>
  <c r="CY49" i="28"/>
  <c r="DF49" i="28"/>
  <c r="DE49" i="28"/>
  <c r="DD49" i="28"/>
  <c r="DA55" i="28"/>
  <c r="DC48" i="28"/>
  <c r="DC53" i="28"/>
  <c r="DA83" i="32"/>
  <c r="DH86" i="32"/>
  <c r="DH83" i="32"/>
  <c r="DF78" i="32"/>
  <c r="DG87" i="32"/>
  <c r="CY82" i="32"/>
  <c r="DE80" i="32"/>
  <c r="DF84" i="32"/>
  <c r="DI80" i="32"/>
  <c r="DG88" i="32"/>
  <c r="DE85" i="32"/>
  <c r="DF85" i="32"/>
  <c r="DG84" i="32"/>
  <c r="DI83" i="32"/>
  <c r="DG78" i="32"/>
  <c r="DH85" i="32"/>
  <c r="DH84" i="32"/>
  <c r="DH79" i="32"/>
  <c r="DH82" i="32"/>
  <c r="CY81" i="32"/>
  <c r="CY78" i="32"/>
  <c r="DF83" i="32"/>
  <c r="DI81" i="32"/>
  <c r="DB78" i="32"/>
  <c r="DI86" i="32"/>
  <c r="DA83" i="33"/>
  <c r="DC85" i="33"/>
  <c r="DA85" i="33"/>
  <c r="CZ82" i="33"/>
  <c r="DI81" i="33"/>
  <c r="DB85" i="33"/>
  <c r="DI82" i="33"/>
  <c r="DG82" i="33"/>
  <c r="CZ81" i="33"/>
  <c r="DI83" i="33"/>
  <c r="CZ80" i="33"/>
  <c r="DA79" i="33"/>
  <c r="DD80" i="33"/>
  <c r="DB80" i="33"/>
  <c r="DF78" i="33"/>
  <c r="CZ87" i="33"/>
  <c r="CY84" i="33"/>
  <c r="DE79" i="33"/>
  <c r="DG88" i="33"/>
  <c r="DI84" i="33"/>
  <c r="DA78" i="33"/>
  <c r="DA63" i="33"/>
  <c r="CZ64" i="33"/>
  <c r="DG64" i="33"/>
  <c r="DE65" i="33"/>
  <c r="DE57" i="33"/>
  <c r="DC58" i="33"/>
  <c r="DA59" i="33"/>
  <c r="CY60" i="33"/>
  <c r="DF60" i="33"/>
  <c r="DG58" i="33"/>
  <c r="DB62" i="33"/>
  <c r="CY64" i="33"/>
  <c r="DF64" i="33"/>
  <c r="DD65" i="33"/>
  <c r="DD57" i="33"/>
  <c r="DB58" i="33"/>
  <c r="CZ59" i="33"/>
  <c r="CY59" i="33"/>
  <c r="CZ65" i="33"/>
  <c r="DC61" i="33"/>
  <c r="CZ63" i="33"/>
  <c r="DG63" i="33"/>
  <c r="DE64" i="33"/>
  <c r="DC65" i="33"/>
  <c r="DC57" i="33"/>
  <c r="DB57" i="33"/>
  <c r="CZ58" i="33"/>
  <c r="CY58" i="33"/>
  <c r="DD60" i="33"/>
  <c r="DA62" i="33"/>
  <c r="CY63" i="33"/>
  <c r="DF63" i="33"/>
  <c r="DD64" i="33"/>
  <c r="DC64" i="33"/>
  <c r="DA65" i="33"/>
  <c r="DA57" i="33"/>
  <c r="DA64" i="33"/>
  <c r="DB61" i="33"/>
  <c r="CZ62" i="33"/>
  <c r="DG62" i="33"/>
  <c r="DF62" i="33"/>
  <c r="BH9" i="36" a="1"/>
  <c r="BH8" i="36" a="1"/>
  <c r="BH4" i="36" a="1"/>
  <c r="BH20" i="36" a="1"/>
  <c r="BH5" i="36" a="1"/>
  <c r="BH3" i="36" a="1"/>
  <c r="BH22" i="36" a="1"/>
  <c r="BH14" i="36" a="1"/>
  <c r="BH15" i="36" a="1"/>
  <c r="BH21" i="36" a="1"/>
  <c r="BH13" i="36" a="1"/>
  <c r="BH6" i="36" a="1"/>
  <c r="BH12" i="36" a="1"/>
  <c r="BH19" i="36" a="1"/>
  <c r="BH11" i="36" a="1"/>
  <c r="BH7" i="36" a="1"/>
  <c r="BH16" i="36" a="1"/>
  <c r="BH18" i="36" a="1"/>
  <c r="BH17" i="36" a="1"/>
  <c r="BH10" i="36" a="1"/>
  <c r="DA52" i="28"/>
  <c r="DC55" i="28"/>
  <c r="DE55" i="28"/>
  <c r="CY55" i="28"/>
  <c r="CZ53" i="27"/>
  <c r="CY53" i="27"/>
  <c r="DA53" i="27"/>
  <c r="CY48" i="27"/>
  <c r="DA48" i="27"/>
  <c r="DF48" i="27"/>
  <c r="DE53" i="27"/>
  <c r="DC86" i="32"/>
  <c r="DE88" i="32"/>
  <c r="DE84" i="32"/>
  <c r="DB35" i="33"/>
  <c r="DI87" i="33"/>
  <c r="DE48" i="27"/>
  <c r="DB53" i="28"/>
  <c r="DD48" i="28"/>
  <c r="DF48" i="28"/>
  <c r="CZ48" i="28"/>
  <c r="CY36" i="30"/>
  <c r="DF100" i="27"/>
  <c r="DB93" i="27"/>
  <c r="DF97" i="27"/>
  <c r="CY98" i="27"/>
  <c r="DF90" i="27"/>
  <c r="DF95" i="27"/>
  <c r="DG92" i="27"/>
  <c r="DH99" i="27"/>
  <c r="DI92" i="27"/>
  <c r="DH95" i="27"/>
  <c r="DH100" i="27"/>
  <c r="CY85" i="32"/>
  <c r="DI87" i="32"/>
  <c r="DG86" i="32"/>
  <c r="DD61" i="33"/>
  <c r="DF61" i="33"/>
  <c r="CZ61" i="33"/>
  <c r="DG57" i="33"/>
  <c r="CY37" i="33"/>
  <c r="DF88" i="33"/>
  <c r="DB54" i="28"/>
  <c r="DD54" i="28"/>
  <c r="DF54" i="28"/>
  <c r="CZ54" i="28"/>
  <c r="DC81" i="32"/>
  <c r="DI82" i="32"/>
  <c r="DH78" i="32"/>
  <c r="DB33" i="33"/>
  <c r="CZ52" i="30"/>
  <c r="DE53" i="30"/>
  <c r="CY52" i="30"/>
  <c r="DD54" i="30"/>
  <c r="DB48" i="30"/>
  <c r="DD53" i="30"/>
  <c r="DB53" i="30"/>
  <c r="CZ54" i="30"/>
  <c r="DC54" i="30"/>
  <c r="CY78" i="33"/>
  <c r="DC49" i="28"/>
  <c r="DD55" i="28"/>
  <c r="DF55" i="28"/>
  <c r="CZ55" i="28"/>
  <c r="DG75" i="32"/>
  <c r="CY84" i="32"/>
  <c r="DH80" i="32"/>
  <c r="CZ44" i="32"/>
  <c r="DB43" i="32"/>
  <c r="DE61" i="33"/>
  <c r="CZ60" i="33"/>
  <c r="DA61" i="33"/>
  <c r="CY65" i="33"/>
  <c r="DB37" i="33"/>
  <c r="DC80" i="33"/>
  <c r="DG78" i="33"/>
  <c r="DI8" i="9"/>
  <c r="CZ95" i="27"/>
  <c r="DB49" i="28"/>
  <c r="DB52" i="28"/>
  <c r="DE48" i="28"/>
  <c r="CY48" i="28"/>
  <c r="DD76" i="32"/>
  <c r="DC80" i="32"/>
  <c r="DG83" i="32"/>
  <c r="DD62" i="33"/>
  <c r="CY61" i="33"/>
  <c r="DF57" i="33"/>
  <c r="DG65" i="33"/>
  <c r="DD38" i="33"/>
  <c r="CY87" i="33"/>
  <c r="DH83" i="33"/>
  <c r="DB24" i="33"/>
  <c r="CY24" i="33"/>
  <c r="DD85" i="27"/>
  <c r="DF87" i="27"/>
  <c r="DD80" i="27"/>
  <c r="CY87" i="27"/>
  <c r="DD83" i="27"/>
  <c r="DA79" i="27"/>
  <c r="DG85" i="27"/>
  <c r="DD81" i="27"/>
  <c r="CY88" i="27"/>
  <c r="DG83" i="27"/>
  <c r="DG78" i="27"/>
  <c r="CY86" i="27"/>
  <c r="CY81" i="27"/>
  <c r="DE87" i="27"/>
  <c r="CZ36" i="32"/>
  <c r="CZ38" i="32"/>
  <c r="DB35" i="32"/>
  <c r="DD35" i="32"/>
  <c r="CY35" i="32"/>
  <c r="DA86" i="27"/>
  <c r="DE82" i="27"/>
  <c r="DA81" i="27"/>
  <c r="DD88" i="27"/>
  <c r="DA84" i="27"/>
  <c r="DI79" i="27"/>
  <c r="DD86" i="27"/>
  <c r="DA82" i="27"/>
  <c r="DG88" i="27"/>
  <c r="DD84" i="27"/>
  <c r="DA80" i="27"/>
  <c r="DG86" i="27"/>
  <c r="DG81" i="27"/>
  <c r="DB88" i="27"/>
  <c r="DB36" i="32"/>
  <c r="DD34" i="32"/>
  <c r="CY37" i="32"/>
  <c r="DA37" i="32"/>
  <c r="DA36" i="32"/>
  <c r="DI78" i="27"/>
  <c r="DC88" i="27"/>
  <c r="DF82" i="27"/>
  <c r="DC78" i="27"/>
  <c r="DI84" i="27"/>
  <c r="DF80" i="27"/>
  <c r="DA87" i="27"/>
  <c r="DI82" i="27"/>
  <c r="DF78" i="27"/>
  <c r="DI85" i="27"/>
  <c r="DI80" i="27"/>
  <c r="DD87" i="27"/>
  <c r="DD82" i="27"/>
  <c r="DC36" i="32"/>
  <c r="CZ35" i="32"/>
  <c r="DB38" i="32"/>
  <c r="DD38" i="32"/>
  <c r="DC37" i="32"/>
  <c r="DF79" i="27"/>
  <c r="DA78" i="27"/>
  <c r="DC83" i="27"/>
  <c r="CZ79" i="27"/>
  <c r="DF85" i="27"/>
  <c r="DC81" i="27"/>
  <c r="DI87" i="27"/>
  <c r="DF83" i="27"/>
  <c r="CZ80" i="27"/>
  <c r="DF86" i="27"/>
  <c r="DF81" i="27"/>
  <c r="DA88" i="27"/>
  <c r="DA83" i="27"/>
  <c r="DA33" i="32"/>
  <c r="DD33" i="32"/>
  <c r="CZ34" i="32"/>
  <c r="CZ55" i="35"/>
  <c r="CZ54" i="35"/>
  <c r="CZ53" i="35"/>
  <c r="CZ52" i="35"/>
  <c r="CZ51" i="35"/>
  <c r="CZ50" i="35"/>
  <c r="CZ49" i="35"/>
  <c r="CZ48" i="35"/>
  <c r="CY55" i="35"/>
  <c r="CY54" i="35"/>
  <c r="CY53" i="35"/>
  <c r="CY52" i="35"/>
  <c r="CY51" i="35"/>
  <c r="CY50" i="35"/>
  <c r="CY49" i="35"/>
  <c r="CY48" i="35"/>
  <c r="DF55" i="35"/>
  <c r="DF54" i="35"/>
  <c r="DF53" i="35"/>
  <c r="DF52" i="35"/>
  <c r="DF51" i="35"/>
  <c r="DF50" i="35"/>
  <c r="DF49" i="35"/>
  <c r="DF48" i="35"/>
  <c r="DE55" i="35"/>
  <c r="DB54" i="35"/>
  <c r="DD52" i="35"/>
  <c r="DA51" i="35"/>
  <c r="DC49" i="35"/>
  <c r="DD55" i="35"/>
  <c r="DA54" i="35"/>
  <c r="DC52" i="35"/>
  <c r="DE50" i="35"/>
  <c r="DB49" i="35"/>
  <c r="DC55" i="35"/>
  <c r="DE53" i="35"/>
  <c r="DB52" i="35"/>
  <c r="DD50" i="35"/>
  <c r="DA49" i="35"/>
  <c r="DB55" i="35"/>
  <c r="DD53" i="35"/>
  <c r="DA52" i="35"/>
  <c r="DC50" i="35"/>
  <c r="DE48" i="35"/>
  <c r="DA55" i="35"/>
  <c r="DC53" i="35"/>
  <c r="DE51" i="35"/>
  <c r="DB50" i="35"/>
  <c r="DD48" i="35"/>
  <c r="DE54" i="35"/>
  <c r="DB51" i="35"/>
  <c r="DD54" i="35"/>
  <c r="DA50" i="35"/>
  <c r="DC54" i="35"/>
  <c r="DE49" i="35"/>
  <c r="DB53" i="35"/>
  <c r="DD49" i="35"/>
  <c r="DA53" i="35"/>
  <c r="DC48" i="35"/>
  <c r="DE52" i="35"/>
  <c r="DB48" i="35"/>
  <c r="DD51" i="35"/>
  <c r="DA48" i="35"/>
  <c r="DC51" i="35"/>
  <c r="DB88" i="35"/>
  <c r="DE87" i="35"/>
  <c r="DH86" i="35"/>
  <c r="CZ86" i="35"/>
  <c r="DC85" i="35"/>
  <c r="DF84" i="35"/>
  <c r="DI83" i="35"/>
  <c r="DA83" i="35"/>
  <c r="DD82" i="35"/>
  <c r="DG81" i="35"/>
  <c r="CY81" i="35"/>
  <c r="DB80" i="35"/>
  <c r="DE79" i="35"/>
  <c r="DH78" i="35"/>
  <c r="CZ78" i="35"/>
  <c r="DI88" i="35"/>
  <c r="DA88" i="35"/>
  <c r="DD87" i="35"/>
  <c r="DG86" i="35"/>
  <c r="CY86" i="35"/>
  <c r="DB85" i="35"/>
  <c r="DE84" i="35"/>
  <c r="DH83" i="35"/>
  <c r="CZ83" i="35"/>
  <c r="DC82" i="35"/>
  <c r="DF81" i="35"/>
  <c r="DI80" i="35"/>
  <c r="DA80" i="35"/>
  <c r="DD79" i="35"/>
  <c r="DG78" i="35"/>
  <c r="CY78" i="35"/>
  <c r="DH88" i="35"/>
  <c r="CZ88" i="35"/>
  <c r="DC87" i="35"/>
  <c r="DF86" i="35"/>
  <c r="DI85" i="35"/>
  <c r="DA85" i="35"/>
  <c r="DD84" i="35"/>
  <c r="DG83" i="35"/>
  <c r="CY83" i="35"/>
  <c r="DB82" i="35"/>
  <c r="DE81" i="35"/>
  <c r="DH80" i="35"/>
  <c r="CZ80" i="35"/>
  <c r="DC79" i="35"/>
  <c r="DF78" i="35"/>
  <c r="DI87" i="35"/>
  <c r="DI86" i="35"/>
  <c r="DF85" i="35"/>
  <c r="DC84" i="35"/>
  <c r="DC83" i="35"/>
  <c r="CZ82" i="35"/>
  <c r="CZ81" i="35"/>
  <c r="DH79" i="35"/>
  <c r="DE78" i="35"/>
  <c r="DH87" i="35"/>
  <c r="DE86" i="35"/>
  <c r="DE85" i="35"/>
  <c r="DB84" i="35"/>
  <c r="DB83" i="35"/>
  <c r="CY82" i="35"/>
  <c r="DG80" i="35"/>
  <c r="DG79" i="35"/>
  <c r="DD78" i="35"/>
  <c r="DG88" i="35"/>
  <c r="DG87" i="35"/>
  <c r="DD86" i="35"/>
  <c r="DD85" i="35"/>
  <c r="DA84" i="35"/>
  <c r="DI82" i="35"/>
  <c r="DI81" i="35"/>
  <c r="DF80" i="35"/>
  <c r="DF79" i="35"/>
  <c r="DC78" i="35"/>
  <c r="DF88" i="35"/>
  <c r="DF87" i="35"/>
  <c r="DC86" i="35"/>
  <c r="CZ85" i="35"/>
  <c r="CZ84" i="35"/>
  <c r="DH82" i="35"/>
  <c r="DH81" i="35"/>
  <c r="DE80" i="35"/>
  <c r="DB79" i="35"/>
  <c r="DB78" i="35"/>
  <c r="DE88" i="35"/>
  <c r="DB87" i="35"/>
  <c r="DB86" i="35"/>
  <c r="CY85" i="35"/>
  <c r="CY84" i="35"/>
  <c r="DG82" i="35"/>
  <c r="DD81" i="35"/>
  <c r="DD80" i="35"/>
  <c r="DA79" i="35"/>
  <c r="DA78" i="35"/>
  <c r="DD88" i="35"/>
  <c r="DG85" i="35"/>
  <c r="DE82" i="35"/>
  <c r="CZ79" i="35"/>
  <c r="DC88" i="35"/>
  <c r="DI84" i="35"/>
  <c r="DA82" i="35"/>
  <c r="CY79" i="35"/>
  <c r="CY88" i="35"/>
  <c r="DH84" i="35"/>
  <c r="DC81" i="35"/>
  <c r="DI78" i="35"/>
  <c r="DA87" i="35"/>
  <c r="DG84" i="35"/>
  <c r="DB81" i="35"/>
  <c r="CZ87" i="35"/>
  <c r="DF83" i="35"/>
  <c r="DA81" i="35"/>
  <c r="CY87" i="35"/>
  <c r="DE83" i="35"/>
  <c r="DC80" i="35"/>
  <c r="DA86" i="35"/>
  <c r="DD83" i="35"/>
  <c r="CY80" i="35"/>
  <c r="DI79" i="35"/>
  <c r="DH85" i="35"/>
  <c r="DF82" i="35"/>
  <c r="DA51" i="30"/>
  <c r="DB49" i="30"/>
  <c r="DA53" i="30"/>
  <c r="DC55" i="30"/>
  <c r="DD55" i="30"/>
  <c r="DE55" i="30"/>
  <c r="DF55" i="30"/>
  <c r="CZ55" i="30"/>
  <c r="DE46" i="32"/>
  <c r="DA49" i="33"/>
  <c r="DB49" i="33"/>
  <c r="DC49" i="33"/>
  <c r="DD49" i="33"/>
  <c r="DE49" i="33"/>
  <c r="DF49" i="33"/>
  <c r="CY49" i="33"/>
  <c r="CZ49" i="33"/>
  <c r="DD85" i="33"/>
  <c r="DB78" i="33"/>
  <c r="DD88" i="33"/>
  <c r="DD78" i="33"/>
  <c r="DE78" i="33"/>
  <c r="DC79" i="33"/>
  <c r="DF81" i="33"/>
  <c r="DG81" i="33"/>
  <c r="CZ23" i="33"/>
  <c r="DC31" i="35"/>
  <c r="CZ30" i="35"/>
  <c r="DB28" i="35"/>
  <c r="CY27" i="35"/>
  <c r="DB31" i="35"/>
  <c r="CY30" i="35"/>
  <c r="DA28" i="35"/>
  <c r="DA31" i="35"/>
  <c r="DA29" i="35"/>
  <c r="DA27" i="35"/>
  <c r="CZ31" i="35"/>
  <c r="CZ29" i="35"/>
  <c r="CZ27" i="35"/>
  <c r="CY31" i="35"/>
  <c r="CY29" i="35"/>
  <c r="DC30" i="35"/>
  <c r="DC28" i="35"/>
  <c r="DB30" i="35"/>
  <c r="CZ28" i="35"/>
  <c r="DB29" i="35"/>
  <c r="CY28" i="35"/>
  <c r="DC27" i="35"/>
  <c r="DB27" i="35"/>
  <c r="DA30" i="35"/>
  <c r="DC29" i="35"/>
  <c r="DC95" i="27"/>
  <c r="DE95" i="27"/>
  <c r="CY93" i="27"/>
  <c r="DI91" i="27"/>
  <c r="DB24" i="27"/>
  <c r="DA50" i="30"/>
  <c r="CY54" i="30"/>
  <c r="DA52" i="30"/>
  <c r="DC48" i="30"/>
  <c r="DD48" i="30"/>
  <c r="DE48" i="30"/>
  <c r="DF48" i="30"/>
  <c r="CZ48" i="30"/>
  <c r="DE43" i="32"/>
  <c r="DC76" i="35"/>
  <c r="DE75" i="35"/>
  <c r="DG74" i="35"/>
  <c r="CY74" i="35"/>
  <c r="DA73" i="35"/>
  <c r="DC72" i="35"/>
  <c r="DE71" i="35"/>
  <c r="DG70" i="35"/>
  <c r="CY70" i="35"/>
  <c r="DA69" i="35"/>
  <c r="DC68" i="35"/>
  <c r="DE67" i="35"/>
  <c r="DB76" i="35"/>
  <c r="DD75" i="35"/>
  <c r="DF74" i="35"/>
  <c r="DH73" i="35"/>
  <c r="CZ73" i="35"/>
  <c r="DB72" i="35"/>
  <c r="DD71" i="35"/>
  <c r="DF70" i="35"/>
  <c r="DH69" i="35"/>
  <c r="CZ69" i="35"/>
  <c r="DB68" i="35"/>
  <c r="DD67" i="35"/>
  <c r="DA76" i="35"/>
  <c r="DC75" i="35"/>
  <c r="DE74" i="35"/>
  <c r="DG73" i="35"/>
  <c r="CY73" i="35"/>
  <c r="DA72" i="35"/>
  <c r="DC71" i="35"/>
  <c r="DE70" i="35"/>
  <c r="DG69" i="35"/>
  <c r="CY69" i="35"/>
  <c r="DA68" i="35"/>
  <c r="DC67" i="35"/>
  <c r="DE76" i="35"/>
  <c r="DA75" i="35"/>
  <c r="CZ74" i="35"/>
  <c r="DF72" i="35"/>
  <c r="DB71" i="35"/>
  <c r="DA70" i="35"/>
  <c r="DG68" i="35"/>
  <c r="DF67" i="35"/>
  <c r="DD76" i="35"/>
  <c r="CZ75" i="35"/>
  <c r="DF73" i="35"/>
  <c r="DE72" i="35"/>
  <c r="DA71" i="35"/>
  <c r="CZ70" i="35"/>
  <c r="DF68" i="35"/>
  <c r="DB67" i="35"/>
  <c r="CZ76" i="35"/>
  <c r="CY75" i="35"/>
  <c r="DE73" i="35"/>
  <c r="DD72" i="35"/>
  <c r="CZ71" i="35"/>
  <c r="DF69" i="35"/>
  <c r="DE68" i="35"/>
  <c r="DA67" i="35"/>
  <c r="CY76" i="35"/>
  <c r="DH74" i="35"/>
  <c r="DD73" i="35"/>
  <c r="CZ72" i="35"/>
  <c r="CY71" i="35"/>
  <c r="DE69" i="35"/>
  <c r="DD68" i="35"/>
  <c r="CZ67" i="35"/>
  <c r="DH75" i="35"/>
  <c r="DD74" i="35"/>
  <c r="DC73" i="35"/>
  <c r="CY72" i="35"/>
  <c r="DH70" i="35"/>
  <c r="DD69" i="35"/>
  <c r="CZ68" i="35"/>
  <c r="CY67" i="35"/>
  <c r="DB75" i="35"/>
  <c r="DG71" i="35"/>
  <c r="CY68" i="35"/>
  <c r="DC74" i="35"/>
  <c r="DF71" i="35"/>
  <c r="DH67" i="35"/>
  <c r="DB74" i="35"/>
  <c r="DD70" i="35"/>
  <c r="DG67" i="35"/>
  <c r="DH76" i="35"/>
  <c r="DA74" i="35"/>
  <c r="DC70" i="35"/>
  <c r="DG76" i="35"/>
  <c r="DB73" i="35"/>
  <c r="DB70" i="35"/>
  <c r="DF76" i="35"/>
  <c r="DH72" i="35"/>
  <c r="DC69" i="35"/>
  <c r="DG75" i="35"/>
  <c r="DG72" i="35"/>
  <c r="DB69" i="35"/>
  <c r="DH71" i="35"/>
  <c r="DH68" i="35"/>
  <c r="DF75" i="35"/>
  <c r="DG65" i="35"/>
  <c r="CY65" i="35"/>
  <c r="CZ64" i="35"/>
  <c r="DA63" i="35"/>
  <c r="DB62" i="35"/>
  <c r="DC61" i="35"/>
  <c r="DD60" i="35"/>
  <c r="DE59" i="35"/>
  <c r="DF58" i="35"/>
  <c r="DG57" i="35"/>
  <c r="CY57" i="35"/>
  <c r="DF65" i="35"/>
  <c r="DG64" i="35"/>
  <c r="CY64" i="35"/>
  <c r="CZ63" i="35"/>
  <c r="DA62" i="35"/>
  <c r="DB61" i="35"/>
  <c r="DC60" i="35"/>
  <c r="DD59" i="35"/>
  <c r="DE58" i="35"/>
  <c r="DF57" i="35"/>
  <c r="DE65" i="35"/>
  <c r="DF64" i="35"/>
  <c r="DG63" i="35"/>
  <c r="CY63" i="35"/>
  <c r="CZ62" i="35"/>
  <c r="DA61" i="35"/>
  <c r="DB60" i="35"/>
  <c r="DC59" i="35"/>
  <c r="DD58" i="35"/>
  <c r="DE57" i="35"/>
  <c r="DB65" i="35"/>
  <c r="DF63" i="35"/>
  <c r="DD62" i="35"/>
  <c r="CY61" i="35"/>
  <c r="DF59" i="35"/>
  <c r="DA58" i="35"/>
  <c r="DA65" i="35"/>
  <c r="DE63" i="35"/>
  <c r="DC62" i="35"/>
  <c r="DG60" i="35"/>
  <c r="DB59" i="35"/>
  <c r="CZ58" i="35"/>
  <c r="CZ65" i="35"/>
  <c r="DD63" i="35"/>
  <c r="CY62" i="35"/>
  <c r="DF60" i="35"/>
  <c r="DA59" i="35"/>
  <c r="CY58" i="35"/>
  <c r="DE64" i="35"/>
  <c r="DC63" i="35"/>
  <c r="DG61" i="35"/>
  <c r="DE60" i="35"/>
  <c r="CZ59" i="35"/>
  <c r="DD57" i="35"/>
  <c r="DD64" i="35"/>
  <c r="DB63" i="35"/>
  <c r="DF61" i="35"/>
  <c r="DA60" i="35"/>
  <c r="CY59" i="35"/>
  <c r="DC57" i="35"/>
  <c r="DA64" i="35"/>
  <c r="CY60" i="35"/>
  <c r="DG62" i="35"/>
  <c r="DG59" i="35"/>
  <c r="DF62" i="35"/>
  <c r="DG58" i="35"/>
  <c r="DE62" i="35"/>
  <c r="DC58" i="35"/>
  <c r="DD65" i="35"/>
  <c r="DE61" i="35"/>
  <c r="DB58" i="35"/>
  <c r="DC65" i="35"/>
  <c r="DD61" i="35"/>
  <c r="DB57" i="35"/>
  <c r="DC64" i="35"/>
  <c r="CZ61" i="35"/>
  <c r="DA57" i="35"/>
  <c r="DB64" i="35"/>
  <c r="CZ60" i="35"/>
  <c r="CZ57" i="35"/>
  <c r="DC43" i="32"/>
  <c r="DG100" i="27"/>
  <c r="DI96" i="27"/>
  <c r="CY97" i="27"/>
  <c r="DE94" i="27"/>
  <c r="DD61" i="27"/>
  <c r="CY53" i="30"/>
  <c r="CY49" i="30"/>
  <c r="CY55" i="30"/>
  <c r="DC49" i="30"/>
  <c r="DD49" i="30"/>
  <c r="DE49" i="30"/>
  <c r="DF49" i="30"/>
  <c r="CZ49" i="30"/>
  <c r="CY40" i="32"/>
  <c r="DA46" i="32"/>
  <c r="DA51" i="33"/>
  <c r="DB51" i="33"/>
  <c r="DC51" i="33"/>
  <c r="DD51" i="33"/>
  <c r="DE51" i="33"/>
  <c r="DF51" i="33"/>
  <c r="CY51" i="33"/>
  <c r="CZ51" i="33"/>
  <c r="DA86" i="33"/>
  <c r="DA81" i="33"/>
  <c r="CY82" i="33"/>
  <c r="DI79" i="33"/>
  <c r="DG80" i="33"/>
  <c r="DD84" i="33"/>
  <c r="DE84" i="33"/>
  <c r="DF84" i="33"/>
  <c r="CZ22" i="33"/>
  <c r="DC37" i="35"/>
  <c r="DA36" i="35"/>
  <c r="CY35" i="35"/>
  <c r="DC33" i="35"/>
  <c r="DD38" i="35"/>
  <c r="DB37" i="35"/>
  <c r="CZ36" i="35"/>
  <c r="DD34" i="35"/>
  <c r="DB33" i="35"/>
  <c r="CY38" i="35"/>
  <c r="CY36" i="35"/>
  <c r="DA34" i="35"/>
  <c r="DD37" i="35"/>
  <c r="DD35" i="35"/>
  <c r="CZ34" i="35"/>
  <c r="DA37" i="35"/>
  <c r="DC35" i="35"/>
  <c r="CY34" i="35"/>
  <c r="CZ37" i="35"/>
  <c r="DB35" i="35"/>
  <c r="DD33" i="35"/>
  <c r="DC38" i="35"/>
  <c r="CY37" i="35"/>
  <c r="DA35" i="35"/>
  <c r="DA33" i="35"/>
  <c r="DA38" i="35"/>
  <c r="CZ33" i="35"/>
  <c r="CZ38" i="35"/>
  <c r="CY33" i="35"/>
  <c r="DD36" i="35"/>
  <c r="DC36" i="35"/>
  <c r="DB36" i="35"/>
  <c r="CZ35" i="35"/>
  <c r="DC34" i="35"/>
  <c r="DB38" i="35"/>
  <c r="DB34" i="35"/>
  <c r="DJ101" i="35"/>
  <c r="DB101" i="35"/>
  <c r="DF100" i="35"/>
  <c r="DJ99" i="35"/>
  <c r="DB99" i="35"/>
  <c r="DF98" i="35"/>
  <c r="DJ97" i="35"/>
  <c r="DB97" i="35"/>
  <c r="DF96" i="35"/>
  <c r="DJ95" i="35"/>
  <c r="DB95" i="35"/>
  <c r="DF94" i="35"/>
  <c r="DJ93" i="35"/>
  <c r="DB93" i="35"/>
  <c r="DF92" i="35"/>
  <c r="DJ91" i="35"/>
  <c r="DB91" i="35"/>
  <c r="DF90" i="35"/>
  <c r="DI101" i="35"/>
  <c r="DA101" i="35"/>
  <c r="DE100" i="35"/>
  <c r="DI99" i="35"/>
  <c r="DA99" i="35"/>
  <c r="DE98" i="35"/>
  <c r="DI97" i="35"/>
  <c r="DA97" i="35"/>
  <c r="DE96" i="35"/>
  <c r="DI95" i="35"/>
  <c r="DA95" i="35"/>
  <c r="DE94" i="35"/>
  <c r="DI93" i="35"/>
  <c r="DA93" i="35"/>
  <c r="DE92" i="35"/>
  <c r="DI91" i="35"/>
  <c r="DA91" i="35"/>
  <c r="DE90" i="35"/>
  <c r="DH101" i="35"/>
  <c r="CZ101" i="35"/>
  <c r="DD100" i="35"/>
  <c r="DH99" i="35"/>
  <c r="CZ99" i="35"/>
  <c r="DD98" i="35"/>
  <c r="DH97" i="35"/>
  <c r="CZ97" i="35"/>
  <c r="DD96" i="35"/>
  <c r="DH95" i="35"/>
  <c r="CZ95" i="35"/>
  <c r="DD94" i="35"/>
  <c r="DH93" i="35"/>
  <c r="CZ93" i="35"/>
  <c r="DD92" i="35"/>
  <c r="DH91" i="35"/>
  <c r="CZ91" i="35"/>
  <c r="DD90" i="35"/>
  <c r="DG101" i="35"/>
  <c r="DH100" i="35"/>
  <c r="DF99" i="35"/>
  <c r="DG98" i="35"/>
  <c r="DE97" i="35"/>
  <c r="DC96" i="35"/>
  <c r="DD95" i="35"/>
  <c r="DB94" i="35"/>
  <c r="DC93" i="35"/>
  <c r="DA92" i="35"/>
  <c r="CY91" i="35"/>
  <c r="CZ90" i="35"/>
  <c r="DF101" i="35"/>
  <c r="DG100" i="35"/>
  <c r="DE99" i="35"/>
  <c r="DC98" i="35"/>
  <c r="DD97" i="35"/>
  <c r="DB96" i="35"/>
  <c r="DC95" i="35"/>
  <c r="DA94" i="35"/>
  <c r="CY93" i="35"/>
  <c r="CZ92" i="35"/>
  <c r="DJ90" i="35"/>
  <c r="CY90" i="35"/>
  <c r="DE101" i="35"/>
  <c r="DC100" i="35"/>
  <c r="DD99" i="35"/>
  <c r="DB98" i="35"/>
  <c r="DC97" i="35"/>
  <c r="DA96" i="35"/>
  <c r="CY95" i="35"/>
  <c r="CZ94" i="35"/>
  <c r="DJ92" i="35"/>
  <c r="CY92" i="35"/>
  <c r="DI90" i="35"/>
  <c r="DD101" i="35"/>
  <c r="DB100" i="35"/>
  <c r="DC99" i="35"/>
  <c r="DA98" i="35"/>
  <c r="CY97" i="35"/>
  <c r="CZ96" i="35"/>
  <c r="DJ94" i="35"/>
  <c r="CY94" i="35"/>
  <c r="DI92" i="35"/>
  <c r="DG91" i="35"/>
  <c r="DH90" i="35"/>
  <c r="DC101" i="35"/>
  <c r="DA100" i="35"/>
  <c r="CY99" i="35"/>
  <c r="CZ98" i="35"/>
  <c r="DJ96" i="35"/>
  <c r="CY96" i="35"/>
  <c r="DI94" i="35"/>
  <c r="DG93" i="35"/>
  <c r="DH92" i="35"/>
  <c r="DF91" i="35"/>
  <c r="DG90" i="35"/>
  <c r="CY101" i="35"/>
  <c r="DJ100" i="35"/>
  <c r="CY98" i="35"/>
  <c r="DE95" i="35"/>
  <c r="DC92" i="35"/>
  <c r="DI100" i="35"/>
  <c r="DG97" i="35"/>
  <c r="DH94" i="35"/>
  <c r="DB92" i="35"/>
  <c r="CZ100" i="35"/>
  <c r="DF97" i="35"/>
  <c r="DG94" i="35"/>
  <c r="DE91" i="35"/>
  <c r="CY100" i="35"/>
  <c r="DI96" i="35"/>
  <c r="DC94" i="35"/>
  <c r="DD91" i="35"/>
  <c r="DG99" i="35"/>
  <c r="DH96" i="35"/>
  <c r="DF93" i="35"/>
  <c r="DC91" i="35"/>
  <c r="DJ98" i="35"/>
  <c r="DG96" i="35"/>
  <c r="DE93" i="35"/>
  <c r="DC90" i="35"/>
  <c r="DI98" i="35"/>
  <c r="DG95" i="35"/>
  <c r="DD93" i="35"/>
  <c r="DB90" i="35"/>
  <c r="DH98" i="35"/>
  <c r="DF95" i="35"/>
  <c r="DG92" i="35"/>
  <c r="DA90" i="35"/>
  <c r="CZ90" i="27"/>
  <c r="DJ90" i="27"/>
  <c r="DC100" i="27"/>
  <c r="DI97" i="27"/>
  <c r="DG60" i="27"/>
  <c r="CZ68" i="27"/>
  <c r="DB55" i="30"/>
  <c r="DB51" i="30"/>
  <c r="CY50" i="30"/>
  <c r="DC50" i="30"/>
  <c r="DD50" i="30"/>
  <c r="DE50" i="30"/>
  <c r="DF50" i="30"/>
  <c r="CZ50" i="30"/>
  <c r="DB44" i="32"/>
  <c r="DA45" i="32"/>
  <c r="CZ24" i="33"/>
  <c r="CY19" i="35"/>
  <c r="DA18" i="35"/>
  <c r="CZ18" i="35"/>
  <c r="DA20" i="35"/>
  <c r="CY18" i="35"/>
  <c r="CZ20" i="35"/>
  <c r="CY20" i="35"/>
  <c r="DA19" i="35"/>
  <c r="CZ19" i="35"/>
  <c r="CZ94" i="27"/>
  <c r="DF91" i="27"/>
  <c r="CY101" i="27"/>
  <c r="DE98" i="27"/>
  <c r="DD57" i="27"/>
  <c r="DA48" i="30"/>
  <c r="DA54" i="30"/>
  <c r="DB52" i="30"/>
  <c r="DC51" i="30"/>
  <c r="DD51" i="30"/>
  <c r="DE51" i="30"/>
  <c r="DF51" i="30"/>
  <c r="CZ51" i="30"/>
  <c r="CY46" i="32"/>
  <c r="DA53" i="33"/>
  <c r="DB53" i="33"/>
  <c r="DC53" i="33"/>
  <c r="DD53" i="33"/>
  <c r="DE53" i="33"/>
  <c r="DF53" i="33"/>
  <c r="CY53" i="33"/>
  <c r="CZ53" i="33"/>
  <c r="DI86" i="33"/>
  <c r="CZ84" i="33"/>
  <c r="DD83" i="33"/>
  <c r="DH82" i="33"/>
  <c r="CZ85" i="33"/>
  <c r="DI85" i="33"/>
  <c r="CY86" i="33"/>
  <c r="DB22" i="33"/>
  <c r="DB25" i="35"/>
  <c r="DB23" i="35"/>
  <c r="DB24" i="35"/>
  <c r="DA22" i="35"/>
  <c r="DA24" i="35"/>
  <c r="CZ22" i="35"/>
  <c r="CZ24" i="35"/>
  <c r="CY22" i="35"/>
  <c r="CY24" i="35"/>
  <c r="DA23" i="35"/>
  <c r="CZ23" i="35"/>
  <c r="CY23" i="35"/>
  <c r="DB22" i="35"/>
  <c r="CZ25" i="35"/>
  <c r="DA25" i="35"/>
  <c r="CY25" i="35"/>
  <c r="CY51" i="30"/>
  <c r="DA49" i="30"/>
  <c r="DA55" i="30"/>
  <c r="DC52" i="30"/>
  <c r="DD52" i="30"/>
  <c r="DE52" i="30"/>
  <c r="DF52" i="30"/>
  <c r="DA43" i="32"/>
  <c r="DF72" i="32"/>
  <c r="DA54" i="33"/>
  <c r="DB54" i="33"/>
  <c r="DC54" i="33"/>
  <c r="DD54" i="33"/>
  <c r="DE54" i="33"/>
  <c r="DF54" i="33"/>
  <c r="CY54" i="33"/>
  <c r="DE82" i="33"/>
  <c r="DB86" i="33"/>
  <c r="DA84" i="33"/>
  <c r="DE83" i="33"/>
  <c r="DE86" i="33"/>
  <c r="DC87" i="33"/>
  <c r="DD87" i="33"/>
  <c r="CY25" i="33"/>
  <c r="DB46" i="35"/>
  <c r="DA45" i="35"/>
  <c r="CZ44" i="35"/>
  <c r="CY43" i="35"/>
  <c r="DE41" i="35"/>
  <c r="DD40" i="35"/>
  <c r="DA46" i="35"/>
  <c r="CZ45" i="35"/>
  <c r="CY44" i="35"/>
  <c r="DE42" i="35"/>
  <c r="DD41" i="35"/>
  <c r="DC40" i="35"/>
  <c r="CZ46" i="35"/>
  <c r="CY45" i="35"/>
  <c r="DE43" i="35"/>
  <c r="DD42" i="35"/>
  <c r="DC41" i="35"/>
  <c r="DB40" i="35"/>
  <c r="DC45" i="35"/>
  <c r="DC43" i="35"/>
  <c r="CY42" i="35"/>
  <c r="CY40" i="35"/>
  <c r="DB45" i="35"/>
  <c r="DB43" i="35"/>
  <c r="DB41" i="35"/>
  <c r="DE46" i="35"/>
  <c r="DE44" i="35"/>
  <c r="DA43" i="35"/>
  <c r="DA41" i="35"/>
  <c r="DD46" i="35"/>
  <c r="DD44" i="35"/>
  <c r="CZ43" i="35"/>
  <c r="CZ41" i="35"/>
  <c r="DC46" i="35"/>
  <c r="DC44" i="35"/>
  <c r="DC42" i="35"/>
  <c r="CY41" i="35"/>
  <c r="DA42" i="35"/>
  <c r="CY46" i="35"/>
  <c r="CZ42" i="35"/>
  <c r="DE45" i="35"/>
  <c r="DE40" i="35"/>
  <c r="DD45" i="35"/>
  <c r="DA40" i="35"/>
  <c r="DB44" i="35"/>
  <c r="CZ40" i="35"/>
  <c r="DA44" i="35"/>
  <c r="DD43" i="35"/>
  <c r="DB42" i="35"/>
  <c r="CY92" i="28"/>
  <c r="DC36" i="30"/>
  <c r="DB35" i="30"/>
  <c r="CZ33" i="30"/>
  <c r="DA37" i="30"/>
  <c r="DB57" i="32"/>
  <c r="DA65" i="32"/>
  <c r="DC61" i="32"/>
  <c r="CZ20" i="27"/>
  <c r="DJ92" i="28"/>
  <c r="DD33" i="30"/>
  <c r="DD36" i="30"/>
  <c r="DB34" i="30"/>
  <c r="DC38" i="30"/>
  <c r="DG58" i="32"/>
  <c r="DC59" i="32"/>
  <c r="DD74" i="32"/>
  <c r="DH69" i="32"/>
  <c r="CZ81" i="32"/>
  <c r="DI84" i="32"/>
  <c r="DA78" i="32"/>
  <c r="DH81" i="32"/>
  <c r="DG85" i="32"/>
  <c r="DD80" i="32"/>
  <c r="DB86" i="32"/>
  <c r="DF88" i="32"/>
  <c r="DC84" i="32"/>
  <c r="DC79" i="32"/>
  <c r="DA85" i="32"/>
  <c r="DD79" i="32"/>
  <c r="DB85" i="32"/>
  <c r="DE79" i="32"/>
  <c r="DC85" i="32"/>
  <c r="DA20" i="27"/>
  <c r="CZ62" i="27"/>
  <c r="DD37" i="28"/>
  <c r="CY37" i="28"/>
  <c r="DC34" i="28"/>
  <c r="DD38" i="28"/>
  <c r="DB98" i="28"/>
  <c r="CY42" i="30"/>
  <c r="DE46" i="30"/>
  <c r="DB41" i="30"/>
  <c r="DE43" i="30"/>
  <c r="DB46" i="30"/>
  <c r="DD34" i="30"/>
  <c r="DB37" i="30"/>
  <c r="CZ38" i="30"/>
  <c r="DD35" i="30"/>
  <c r="DC33" i="30"/>
  <c r="CZ61" i="32"/>
  <c r="CY59" i="32"/>
  <c r="DB60" i="32"/>
  <c r="DH75" i="32"/>
  <c r="DF70" i="32"/>
  <c r="DE78" i="32"/>
  <c r="DF80" i="32"/>
  <c r="DF79" i="32"/>
  <c r="DE83" i="32"/>
  <c r="DD78" i="32"/>
  <c r="DA81" i="32"/>
  <c r="CY87" i="32"/>
  <c r="DB79" i="32"/>
  <c r="CZ85" i="32"/>
  <c r="CZ80" i="32"/>
  <c r="DI85" i="32"/>
  <c r="DA80" i="32"/>
  <c r="CY86" i="32"/>
  <c r="DB80" i="32"/>
  <c r="CZ86" i="32"/>
  <c r="CY63" i="27"/>
  <c r="DB93" i="28"/>
  <c r="CZ45" i="30"/>
  <c r="CZ40" i="30"/>
  <c r="DC42" i="30"/>
  <c r="CY45" i="30"/>
  <c r="CY38" i="30"/>
  <c r="CY34" i="30"/>
  <c r="CY33" i="30"/>
  <c r="CZ37" i="30"/>
  <c r="CY35" i="30"/>
  <c r="DB58" i="32"/>
  <c r="DD57" i="32"/>
  <c r="DE65" i="32"/>
  <c r="CZ67" i="32"/>
  <c r="DD75" i="32"/>
  <c r="CZ57" i="32"/>
  <c r="CZ65" i="32"/>
  <c r="DD60" i="32"/>
  <c r="DF92" i="27"/>
  <c r="CZ57" i="27"/>
  <c r="DG65" i="27"/>
  <c r="DB71" i="27"/>
  <c r="DA35" i="28"/>
  <c r="CY38" i="28"/>
  <c r="CZ33" i="28"/>
  <c r="DA37" i="28"/>
  <c r="CY35" i="28"/>
  <c r="CZ42" i="30"/>
  <c r="DC46" i="30"/>
  <c r="CY40" i="30"/>
  <c r="DA41" i="30"/>
  <c r="DD43" i="30"/>
  <c r="CZ46" i="30"/>
  <c r="DA35" i="30"/>
  <c r="DD37" i="30"/>
  <c r="DA34" i="30"/>
  <c r="DB38" i="30"/>
  <c r="DA36" i="30"/>
  <c r="DB65" i="32"/>
  <c r="CZ59" i="32"/>
  <c r="DB61" i="32"/>
  <c r="CZ74" i="32"/>
  <c r="DA67" i="32"/>
  <c r="DA73" i="32"/>
  <c r="DI78" i="32"/>
  <c r="DA79" i="32"/>
  <c r="DD83" i="32"/>
  <c r="DC88" i="32"/>
  <c r="CZ82" i="32"/>
  <c r="DF82" i="32"/>
  <c r="DD88" i="32"/>
  <c r="DG80" i="32"/>
  <c r="DE86" i="32"/>
  <c r="DE81" i="32"/>
  <c r="DC87" i="32"/>
  <c r="DF81" i="32"/>
  <c r="DD87" i="32"/>
  <c r="DG81" i="32"/>
  <c r="DE87" i="32"/>
  <c r="DD33" i="33"/>
  <c r="DD36" i="33"/>
  <c r="DA33" i="33"/>
  <c r="DC33" i="33"/>
  <c r="DB25" i="33"/>
  <c r="CY23" i="33"/>
  <c r="CZ36" i="30"/>
  <c r="CZ35" i="30"/>
  <c r="DC35" i="30"/>
  <c r="DA33" i="30"/>
  <c r="DC37" i="30"/>
  <c r="DE62" i="32"/>
  <c r="DE64" i="32"/>
  <c r="DA62" i="32"/>
  <c r="DH67" i="32"/>
  <c r="DB67" i="32"/>
  <c r="DE82" i="32"/>
  <c r="DB84" i="32"/>
  <c r="DB81" i="32"/>
  <c r="DD85" i="32"/>
  <c r="DC78" i="32"/>
  <c r="DA84" i="32"/>
  <c r="DC83" i="32"/>
  <c r="CZ87" i="32"/>
  <c r="DD81" i="32"/>
  <c r="DB87" i="32"/>
  <c r="DB82" i="32"/>
  <c r="CZ88" i="32"/>
  <c r="DC82" i="32"/>
  <c r="DA88" i="32"/>
  <c r="DD82" i="32"/>
  <c r="DB88" i="32"/>
  <c r="CZ35" i="33"/>
  <c r="CZ38" i="33"/>
  <c r="DC34" i="33"/>
  <c r="CY35" i="33"/>
  <c r="DC88" i="33"/>
  <c r="DF82" i="33"/>
  <c r="CZ79" i="33"/>
  <c r="DH87" i="33"/>
  <c r="DB84" i="33"/>
  <c r="DF83" i="33"/>
  <c r="DE81" i="33"/>
  <c r="DD79" i="33"/>
  <c r="CZ78" i="33"/>
  <c r="CZ86" i="33"/>
  <c r="DB23" i="33"/>
  <c r="CZ25" i="33"/>
  <c r="DD93" i="27"/>
  <c r="DE99" i="27"/>
  <c r="DC94" i="27"/>
  <c r="DE90" i="27"/>
  <c r="DB97" i="27"/>
  <c r="DC62" i="27"/>
  <c r="DA70" i="27"/>
  <c r="CY73" i="27"/>
  <c r="DC80" i="27"/>
  <c r="DB83" i="27"/>
  <c r="DI81" i="27"/>
  <c r="DG87" i="27"/>
  <c r="DG82" i="27"/>
  <c r="DE88" i="27"/>
  <c r="DE83" i="27"/>
  <c r="DE78" i="27"/>
  <c r="DC84" i="27"/>
  <c r="DC79" i="27"/>
  <c r="DA85" i="27"/>
  <c r="DD79" i="27"/>
  <c r="DB85" i="27"/>
  <c r="DE79" i="27"/>
  <c r="DC48" i="27"/>
  <c r="DD36" i="28"/>
  <c r="CZ38" i="28"/>
  <c r="DD35" i="28"/>
  <c r="DB33" i="28"/>
  <c r="DE42" i="30"/>
  <c r="CY44" i="30"/>
  <c r="DA42" i="30"/>
  <c r="DC43" i="30"/>
  <c r="CY46" i="30"/>
  <c r="DA88" i="30"/>
  <c r="DE85" i="30"/>
  <c r="DF80" i="30"/>
  <c r="DB82" i="30"/>
  <c r="DB73" i="30"/>
  <c r="DG71" i="30"/>
  <c r="DE76" i="30"/>
  <c r="DB69" i="30"/>
  <c r="DH71" i="30"/>
  <c r="DA71" i="30"/>
  <c r="DH68" i="30"/>
  <c r="DH76" i="30"/>
  <c r="DA76" i="30"/>
  <c r="DG74" i="30"/>
  <c r="DB36" i="30"/>
  <c r="DD38" i="30"/>
  <c r="CY37" i="30"/>
  <c r="DF59" i="32"/>
  <c r="DD63" i="32"/>
  <c r="DF65" i="32"/>
  <c r="DF71" i="32"/>
  <c r="CZ75" i="32"/>
  <c r="DG82" i="32"/>
  <c r="CZ79" i="32"/>
  <c r="DB83" i="32"/>
  <c r="DF87" i="32"/>
  <c r="DI79" i="32"/>
  <c r="DA86" i="32"/>
  <c r="CZ84" i="32"/>
  <c r="DH87" i="32"/>
  <c r="DA82" i="32"/>
  <c r="CY88" i="32"/>
  <c r="CY83" i="32"/>
  <c r="DH88" i="32"/>
  <c r="CZ83" i="32"/>
  <c r="DI88" i="32"/>
  <c r="DF59" i="33"/>
  <c r="DG59" i="33"/>
  <c r="DA58" i="33"/>
  <c r="DB65" i="33"/>
  <c r="DE63" i="33"/>
  <c r="CY62" i="33"/>
  <c r="DB60" i="33"/>
  <c r="DE58" i="33"/>
  <c r="DF65" i="33"/>
  <c r="DB36" i="33"/>
  <c r="DC35" i="33"/>
  <c r="CY36" i="33"/>
  <c r="DA36" i="33"/>
  <c r="DF79" i="33"/>
  <c r="DB83" i="33"/>
  <c r="DC83" i="33"/>
  <c r="DB81" i="33"/>
  <c r="DE88" i="33"/>
  <c r="DG85" i="33"/>
  <c r="DC84" i="33"/>
  <c r="DG83" i="33"/>
  <c r="DA80" i="33"/>
  <c r="DH78" i="33"/>
  <c r="DE87" i="33"/>
  <c r="CY22" i="33"/>
  <c r="DA24" i="33"/>
  <c r="DA73" i="33"/>
  <c r="DB76" i="33"/>
  <c r="DH69" i="33"/>
  <c r="CY73" i="33"/>
  <c r="DH76" i="33"/>
  <c r="DD70" i="33"/>
  <c r="DC74" i="33"/>
  <c r="CY68" i="33"/>
  <c r="DH71" i="33"/>
  <c r="DG75" i="33"/>
  <c r="DC69" i="33"/>
  <c r="DB69" i="33"/>
  <c r="DA69" i="33"/>
  <c r="CY69" i="33"/>
  <c r="DG76" i="33"/>
  <c r="DH67" i="33"/>
  <c r="DD76" i="33"/>
  <c r="DC68" i="33"/>
  <c r="DE74" i="33"/>
  <c r="CZ72" i="33"/>
  <c r="DE69" i="33"/>
  <c r="CZ67" i="33"/>
  <c r="CZ70" i="33"/>
  <c r="DC72" i="33"/>
  <c r="DD75" i="33"/>
  <c r="CZ69" i="33"/>
  <c r="DA72" i="33"/>
  <c r="CZ76" i="33"/>
  <c r="DF69" i="33"/>
  <c r="DE73" i="33"/>
  <c r="DA67" i="33"/>
  <c r="CZ71" i="33"/>
  <c r="CY75" i="33"/>
  <c r="DE68" i="33"/>
  <c r="DH74" i="33"/>
  <c r="DE71" i="33"/>
  <c r="DF74" i="33"/>
  <c r="DB68" i="33"/>
  <c r="DC71" i="33"/>
  <c r="DB75" i="33"/>
  <c r="DH68" i="33"/>
  <c r="DG72" i="33"/>
  <c r="DF76" i="33"/>
  <c r="DB70" i="33"/>
  <c r="DA74" i="33"/>
  <c r="DG67" i="33"/>
  <c r="DD68" i="33"/>
  <c r="DE75" i="33"/>
  <c r="DB73" i="33"/>
  <c r="DG70" i="33"/>
  <c r="DH73" i="33"/>
  <c r="DD67" i="33"/>
  <c r="DE70" i="33"/>
  <c r="DD74" i="33"/>
  <c r="CZ68" i="33"/>
  <c r="CY72" i="33"/>
  <c r="DH75" i="33"/>
  <c r="DD69" i="33"/>
  <c r="DC73" i="33"/>
  <c r="CY67" i="33"/>
  <c r="CZ74" i="33"/>
  <c r="DB72" i="33"/>
  <c r="DH72" i="33"/>
  <c r="DB74" i="33"/>
  <c r="DG71" i="33"/>
  <c r="DG74" i="33"/>
  <c r="DD71" i="33"/>
  <c r="DA68" i="33"/>
  <c r="CY76" i="33"/>
  <c r="DD73" i="33"/>
  <c r="CY71" i="33"/>
  <c r="DD72" i="33"/>
  <c r="DC76" i="33"/>
  <c r="CY70" i="33"/>
  <c r="CZ73" i="33"/>
  <c r="DA76" i="33"/>
  <c r="DG69" i="33"/>
  <c r="DF73" i="33"/>
  <c r="DB67" i="33"/>
  <c r="DA71" i="33"/>
  <c r="CZ75" i="33"/>
  <c r="DF68" i="33"/>
  <c r="DE72" i="33"/>
  <c r="DH70" i="33"/>
  <c r="DF67" i="33"/>
  <c r="DC75" i="33"/>
  <c r="DC70" i="33"/>
  <c r="DA75" i="33"/>
  <c r="DG68" i="33"/>
  <c r="CY74" i="33"/>
  <c r="DF72" i="33"/>
  <c r="DE67" i="33"/>
  <c r="DE76" i="33"/>
  <c r="DF70" i="33"/>
  <c r="DA70" i="33"/>
  <c r="DG73" i="33"/>
  <c r="DF75" i="33"/>
  <c r="DC67" i="33"/>
  <c r="DF71" i="33"/>
  <c r="DB71" i="33"/>
  <c r="DC29" i="33"/>
  <c r="DB29" i="33"/>
  <c r="CY31" i="33"/>
  <c r="CY30" i="33"/>
  <c r="DC27" i="33"/>
  <c r="CZ30" i="33"/>
  <c r="CZ28" i="33"/>
  <c r="DA27" i="33"/>
  <c r="DC28" i="33"/>
  <c r="DC30" i="33"/>
  <c r="DB31" i="33"/>
  <c r="DB30" i="33"/>
  <c r="CZ29" i="33"/>
  <c r="DA29" i="33"/>
  <c r="DB28" i="33"/>
  <c r="CZ31" i="33"/>
  <c r="CY29" i="33"/>
  <c r="DB27" i="33"/>
  <c r="CZ27" i="33"/>
  <c r="DA30" i="33"/>
  <c r="DA28" i="33"/>
  <c r="DA31" i="33"/>
  <c r="DC31" i="33"/>
  <c r="CY27" i="33"/>
  <c r="CY28" i="33"/>
  <c r="CZ44" i="33"/>
  <c r="DD41" i="33"/>
  <c r="CY46" i="33"/>
  <c r="DC43" i="33"/>
  <c r="DA42" i="33"/>
  <c r="CY41" i="33"/>
  <c r="DD42" i="33"/>
  <c r="DD45" i="33"/>
  <c r="DB44" i="33"/>
  <c r="CY42" i="33"/>
  <c r="DB46" i="33"/>
  <c r="DC44" i="33"/>
  <c r="DE40" i="33"/>
  <c r="DA45" i="33"/>
  <c r="DB43" i="33"/>
  <c r="CZ42" i="33"/>
  <c r="CY43" i="33"/>
  <c r="DC40" i="33"/>
  <c r="DE44" i="33"/>
  <c r="DB42" i="33"/>
  <c r="CZ41" i="33"/>
  <c r="DC46" i="33"/>
  <c r="DA40" i="33"/>
  <c r="DE45" i="33"/>
  <c r="DE41" i="33"/>
  <c r="CZ46" i="33"/>
  <c r="DD43" i="33"/>
  <c r="DA41" i="33"/>
  <c r="CY40" i="33"/>
  <c r="DB45" i="33"/>
  <c r="CZ45" i="33"/>
  <c r="CY44" i="33"/>
  <c r="DD40" i="33"/>
  <c r="CY45" i="33"/>
  <c r="DC42" i="33"/>
  <c r="CZ40" i="33"/>
  <c r="DD46" i="33"/>
  <c r="DA44" i="33"/>
  <c r="DA43" i="33"/>
  <c r="DA46" i="33"/>
  <c r="DE43" i="33"/>
  <c r="DB41" i="33"/>
  <c r="DE46" i="33"/>
  <c r="DC45" i="33"/>
  <c r="CZ43" i="33"/>
  <c r="DC41" i="33"/>
  <c r="DE42" i="33"/>
  <c r="DB40" i="33"/>
  <c r="DD44" i="33"/>
  <c r="CY85" i="33"/>
  <c r="CY80" i="33"/>
  <c r="DH85" i="33"/>
  <c r="DH80" i="33"/>
  <c r="DF86" i="33"/>
  <c r="DI80" i="33"/>
  <c r="DG86" i="33"/>
  <c r="CY81" i="33"/>
  <c r="DH86" i="33"/>
  <c r="CY34" i="33"/>
  <c r="CY33" i="33"/>
  <c r="CZ37" i="33"/>
  <c r="DD34" i="33"/>
  <c r="DI78" i="33"/>
  <c r="DH81" i="33"/>
  <c r="CY79" i="33"/>
  <c r="DH84" i="33"/>
  <c r="DH79" i="33"/>
  <c r="DF85" i="33"/>
  <c r="DF80" i="33"/>
  <c r="DD86" i="33"/>
  <c r="DD81" i="33"/>
  <c r="DB87" i="33"/>
  <c r="DB82" i="33"/>
  <c r="CZ88" i="33"/>
  <c r="DC82" i="33"/>
  <c r="DA88" i="33"/>
  <c r="DD82" i="33"/>
  <c r="DB88" i="33"/>
  <c r="DA25" i="33"/>
  <c r="DA22" i="33"/>
  <c r="DA35" i="33"/>
  <c r="DA34" i="33"/>
  <c r="DB38" i="33"/>
  <c r="DG84" i="33"/>
  <c r="DF87" i="33"/>
  <c r="DG79" i="33"/>
  <c r="DE85" i="33"/>
  <c r="DE80" i="33"/>
  <c r="DC86" i="33"/>
  <c r="DC81" i="33"/>
  <c r="DA87" i="33"/>
  <c r="DA82" i="33"/>
  <c r="CY88" i="33"/>
  <c r="CY83" i="33"/>
  <c r="DH88" i="33"/>
  <c r="CZ83" i="33"/>
  <c r="DI88" i="33"/>
  <c r="DA23" i="33"/>
  <c r="DF84" i="28"/>
  <c r="DC86" i="28"/>
  <c r="CZ52" i="27"/>
  <c r="CY52" i="27"/>
  <c r="DF52" i="27"/>
  <c r="DE52" i="27"/>
  <c r="DD52" i="27"/>
  <c r="DC52" i="27"/>
  <c r="DB52" i="27"/>
  <c r="DA52" i="27"/>
  <c r="CZ51" i="27"/>
  <c r="CY51" i="27"/>
  <c r="DF51" i="27"/>
  <c r="DE51" i="27"/>
  <c r="DD51" i="27"/>
  <c r="DC51" i="27"/>
  <c r="DB51" i="27"/>
  <c r="DA51" i="27"/>
  <c r="CZ50" i="27"/>
  <c r="CY50" i="27"/>
  <c r="DF50" i="27"/>
  <c r="DE50" i="27"/>
  <c r="DD50" i="27"/>
  <c r="DC50" i="27"/>
  <c r="DB50" i="27"/>
  <c r="DA50" i="27"/>
  <c r="CZ49" i="27"/>
  <c r="CY49" i="27"/>
  <c r="DF49" i="27"/>
  <c r="DE49" i="27"/>
  <c r="DD49" i="27"/>
  <c r="DC49" i="27"/>
  <c r="DB49" i="27"/>
  <c r="DA49" i="27"/>
  <c r="CZ55" i="27"/>
  <c r="CY55" i="27"/>
  <c r="DF55" i="27"/>
  <c r="DE55" i="27"/>
  <c r="DD55" i="27"/>
  <c r="DC55" i="27"/>
  <c r="DB55" i="27"/>
  <c r="DA55" i="27"/>
  <c r="CZ54" i="27"/>
  <c r="CY54" i="27"/>
  <c r="DF54" i="27"/>
  <c r="DE54" i="27"/>
  <c r="DD54" i="27"/>
  <c r="DC54" i="27"/>
  <c r="DB54" i="27"/>
  <c r="DA54" i="27"/>
  <c r="CZ67" i="27"/>
  <c r="DB75" i="27"/>
  <c r="DE75" i="27"/>
  <c r="DD48" i="27"/>
  <c r="CZ48" i="27"/>
  <c r="DJ101" i="31"/>
  <c r="DD101" i="31"/>
  <c r="DH100" i="31"/>
  <c r="DD72" i="27"/>
  <c r="DF76" i="27"/>
  <c r="DC72" i="27"/>
  <c r="DG74" i="27"/>
  <c r="DE67" i="27"/>
  <c r="DH69" i="27"/>
  <c r="DC71" i="27"/>
  <c r="DD74" i="27"/>
  <c r="DB67" i="27"/>
  <c r="DC70" i="27"/>
  <c r="DD73" i="27"/>
  <c r="DE76" i="27"/>
  <c r="DC69" i="27"/>
  <c r="DD68" i="27"/>
  <c r="CY74" i="27"/>
  <c r="DB76" i="27"/>
  <c r="DB68" i="27"/>
  <c r="DE70" i="27"/>
  <c r="DF73" i="27"/>
  <c r="DG76" i="27"/>
  <c r="DE69" i="27"/>
  <c r="DF72" i="27"/>
  <c r="DG75" i="27"/>
  <c r="DG67" i="27"/>
  <c r="CZ74" i="27"/>
  <c r="DA73" i="27"/>
  <c r="DF74" i="27"/>
  <c r="DD67" i="27"/>
  <c r="DG69" i="27"/>
  <c r="DH72" i="27"/>
  <c r="CY76" i="27"/>
  <c r="DG68" i="27"/>
  <c r="DH71" i="27"/>
  <c r="DA74" i="27"/>
  <c r="CY67" i="27"/>
  <c r="DF67" i="27"/>
  <c r="DE71" i="27"/>
  <c r="DH73" i="27"/>
  <c r="DA76" i="27"/>
  <c r="CY69" i="27"/>
  <c r="CZ72" i="27"/>
  <c r="DA75" i="27"/>
  <c r="CY68" i="27"/>
  <c r="DB70" i="27"/>
  <c r="DC73" i="27"/>
  <c r="DH70" i="27"/>
  <c r="DB73" i="27"/>
  <c r="CY70" i="27"/>
  <c r="DB72" i="27"/>
  <c r="DE74" i="27"/>
  <c r="DC67" i="27"/>
  <c r="DD70" i="27"/>
  <c r="DG72" i="27"/>
  <c r="DH75" i="27"/>
  <c r="DF68" i="27"/>
  <c r="DG71" i="27"/>
  <c r="CZ70" i="27"/>
  <c r="DF71" i="27"/>
  <c r="DC76" i="27"/>
  <c r="DA69" i="27"/>
  <c r="DD71" i="27"/>
  <c r="DG73" i="27"/>
  <c r="DH76" i="27"/>
  <c r="DH68" i="27"/>
  <c r="CY72" i="27"/>
  <c r="CZ75" i="27"/>
  <c r="DH67" i="27"/>
  <c r="CY71" i="27"/>
  <c r="DF75" i="27"/>
  <c r="DD76" i="27"/>
  <c r="DC74" i="27"/>
  <c r="CZ73" i="27"/>
  <c r="DB53" i="27"/>
  <c r="DF53" i="27"/>
  <c r="DG96" i="27"/>
  <c r="CY100" i="27"/>
  <c r="DD91" i="27"/>
  <c r="DH98" i="27"/>
  <c r="DE93" i="27"/>
  <c r="DI100" i="27"/>
  <c r="DB96" i="27"/>
  <c r="CY91" i="27"/>
  <c r="DC98" i="27"/>
  <c r="DH93" i="27"/>
  <c r="DD100" i="27"/>
  <c r="DI95" i="27"/>
  <c r="DB91" i="27"/>
  <c r="DJ97" i="27"/>
  <c r="DA92" i="28"/>
  <c r="DI78" i="30"/>
  <c r="CZ83" i="30"/>
  <c r="CY87" i="30"/>
  <c r="DH81" i="30"/>
  <c r="CY86" i="30"/>
  <c r="DC78" i="30"/>
  <c r="DA84" i="30"/>
  <c r="DA79" i="30"/>
  <c r="CY85" i="30"/>
  <c r="CY80" i="30"/>
  <c r="DH85" i="30"/>
  <c r="DH80" i="30"/>
  <c r="DF86" i="30"/>
  <c r="CY81" i="30"/>
  <c r="DH86" i="30"/>
  <c r="DC69" i="30"/>
  <c r="DB76" i="30"/>
  <c r="DD72" i="30"/>
  <c r="DH70" i="30"/>
  <c r="CZ67" i="30"/>
  <c r="DD73" i="30"/>
  <c r="DE69" i="30"/>
  <c r="CY76" i="30"/>
  <c r="CZ72" i="30"/>
  <c r="DA68" i="30"/>
  <c r="DE74" i="30"/>
  <c r="DE71" i="30"/>
  <c r="DC65" i="32"/>
  <c r="CY61" i="32"/>
  <c r="DA60" i="32"/>
  <c r="DF60" i="32"/>
  <c r="DE57" i="32"/>
  <c r="DF57" i="32"/>
  <c r="DF58" i="32"/>
  <c r="CZ41" i="32"/>
  <c r="DD42" i="32"/>
  <c r="DB40" i="32"/>
  <c r="CY41" i="32"/>
  <c r="DD40" i="32"/>
  <c r="DE76" i="32"/>
  <c r="DH76" i="32"/>
  <c r="CY75" i="32"/>
  <c r="DG73" i="32"/>
  <c r="CY74" i="32"/>
  <c r="DC97" i="27"/>
  <c r="CY90" i="27"/>
  <c r="DH92" i="27"/>
  <c r="DD99" i="27"/>
  <c r="DA94" i="27"/>
  <c r="DB90" i="27"/>
  <c r="DJ96" i="27"/>
  <c r="DG91" i="27"/>
  <c r="DG99" i="27"/>
  <c r="DD94" i="27"/>
  <c r="CZ101" i="27"/>
  <c r="DA97" i="27"/>
  <c r="DJ91" i="27"/>
  <c r="DF98" i="27"/>
  <c r="CY96" i="28"/>
  <c r="DI80" i="30"/>
  <c r="DH84" i="30"/>
  <c r="DF79" i="30"/>
  <c r="DH83" i="30"/>
  <c r="DG87" i="30"/>
  <c r="CZ79" i="30"/>
  <c r="DI84" i="30"/>
  <c r="DI79" i="30"/>
  <c r="DG85" i="30"/>
  <c r="DG80" i="30"/>
  <c r="DE86" i="30"/>
  <c r="DE81" i="30"/>
  <c r="DC87" i="30"/>
  <c r="DG81" i="30"/>
  <c r="DE87" i="30"/>
  <c r="DF71" i="30"/>
  <c r="DG67" i="30"/>
  <c r="DF74" i="30"/>
  <c r="CZ73" i="30"/>
  <c r="DH67" i="30"/>
  <c r="DB74" i="30"/>
  <c r="DC70" i="30"/>
  <c r="DG76" i="30"/>
  <c r="DH72" i="30"/>
  <c r="CY69" i="30"/>
  <c r="DC75" i="30"/>
  <c r="DC58" i="32"/>
  <c r="DB64" i="32"/>
  <c r="DF61" i="32"/>
  <c r="CY62" i="32"/>
  <c r="DD58" i="32"/>
  <c r="DE58" i="32"/>
  <c r="DE59" i="32"/>
  <c r="DA44" i="32"/>
  <c r="CZ43" i="32"/>
  <c r="CZ42" i="32"/>
  <c r="DB42" i="32"/>
  <c r="DE41" i="32"/>
  <c r="DB74" i="32"/>
  <c r="CY67" i="32"/>
  <c r="CZ76" i="32"/>
  <c r="CZ69" i="32"/>
  <c r="DB78" i="30"/>
  <c r="DG84" i="30"/>
  <c r="DI88" i="30"/>
  <c r="DC83" i="30"/>
  <c r="DF87" i="30"/>
  <c r="DD80" i="30"/>
  <c r="DE80" i="30"/>
  <c r="DC86" i="30"/>
  <c r="DC81" i="30"/>
  <c r="DA87" i="30"/>
  <c r="DA82" i="30"/>
  <c r="CY88" i="30"/>
  <c r="CY83" i="30"/>
  <c r="DH88" i="30"/>
  <c r="DA83" i="30"/>
  <c r="DC44" i="32"/>
  <c r="DD44" i="32"/>
  <c r="CY45" i="32"/>
  <c r="DC45" i="32"/>
  <c r="DB46" i="32"/>
  <c r="DG98" i="27"/>
  <c r="DG90" i="27"/>
  <c r="DH94" i="27"/>
  <c r="DA90" i="27"/>
  <c r="DE97" i="27"/>
  <c r="DB92" i="27"/>
  <c r="DF99" i="27"/>
  <c r="CY95" i="27"/>
  <c r="DG101" i="27"/>
  <c r="CZ97" i="27"/>
  <c r="DE92" i="27"/>
  <c r="DA99" i="27"/>
  <c r="DF94" i="27"/>
  <c r="DJ101" i="27"/>
  <c r="DD91" i="28"/>
  <c r="DC90" i="28"/>
  <c r="DC80" i="30"/>
  <c r="DG86" i="30"/>
  <c r="DD79" i="30"/>
  <c r="DD85" i="30"/>
  <c r="DA78" i="30"/>
  <c r="DE82" i="30"/>
  <c r="DB81" i="30"/>
  <c r="CZ87" i="30"/>
  <c r="CZ82" i="30"/>
  <c r="DI87" i="30"/>
  <c r="DI82" i="30"/>
  <c r="DG88" i="30"/>
  <c r="DG83" i="30"/>
  <c r="CZ78" i="30"/>
  <c r="DI83" i="30"/>
  <c r="DD61" i="32"/>
  <c r="DF62" i="32"/>
  <c r="DG62" i="32"/>
  <c r="DE60" i="32"/>
  <c r="CZ58" i="32"/>
  <c r="CY63" i="32"/>
  <c r="CZ63" i="32"/>
  <c r="DB62" i="32"/>
  <c r="DB41" i="32"/>
  <c r="CZ46" i="32"/>
  <c r="DD46" i="32"/>
  <c r="DE42" i="32"/>
  <c r="DC91" i="27"/>
  <c r="CY94" i="27"/>
  <c r="CY96" i="27"/>
  <c r="DD95" i="27"/>
  <c r="DE91" i="27"/>
  <c r="DA98" i="27"/>
  <c r="DJ92" i="27"/>
  <c r="DJ100" i="27"/>
  <c r="DG95" i="27"/>
  <c r="DD90" i="27"/>
  <c r="DD98" i="27"/>
  <c r="DA93" i="27"/>
  <c r="DI99" i="27"/>
  <c r="DJ95" i="27"/>
  <c r="DI92" i="28"/>
  <c r="CZ101" i="28"/>
  <c r="DC82" i="30"/>
  <c r="DD88" i="30"/>
  <c r="DA81" i="30"/>
  <c r="DD87" i="30"/>
  <c r="DA80" i="30"/>
  <c r="DE84" i="30"/>
  <c r="CY82" i="30"/>
  <c r="DH87" i="30"/>
  <c r="DH82" i="30"/>
  <c r="DF88" i="30"/>
  <c r="DF83" i="30"/>
  <c r="DF78" i="30"/>
  <c r="DD84" i="30"/>
  <c r="DH78" i="30"/>
  <c r="DF84" i="30"/>
  <c r="DA57" i="32"/>
  <c r="DG59" i="32"/>
  <c r="DC64" i="32"/>
  <c r="DG61" i="32"/>
  <c r="DB59" i="32"/>
  <c r="DG63" i="32"/>
  <c r="CY64" i="32"/>
  <c r="DA63" i="32"/>
  <c r="DE45" i="32"/>
  <c r="DA40" i="32"/>
  <c r="DE40" i="32"/>
  <c r="CY44" i="32"/>
  <c r="DB70" i="32"/>
  <c r="DF75" i="32"/>
  <c r="DH74" i="32"/>
  <c r="DC67" i="32"/>
  <c r="DB76" i="32"/>
  <c r="CY92" i="27"/>
  <c r="DC99" i="27"/>
  <c r="DC101" i="27"/>
  <c r="DH96" i="27"/>
  <c r="DA92" i="27"/>
  <c r="DI98" i="27"/>
  <c r="DB94" i="27"/>
  <c r="DF101" i="27"/>
  <c r="DC96" i="27"/>
  <c r="DH91" i="27"/>
  <c r="CZ99" i="27"/>
  <c r="DI93" i="27"/>
  <c r="DA101" i="27"/>
  <c r="DF96" i="27"/>
  <c r="DG100" i="28"/>
  <c r="DE98" i="28"/>
  <c r="CZ84" i="30"/>
  <c r="CY79" i="30"/>
  <c r="DB83" i="30"/>
  <c r="CY78" i="30"/>
  <c r="DI81" i="30"/>
  <c r="DB86" i="30"/>
  <c r="DG82" i="30"/>
  <c r="DE88" i="30"/>
  <c r="DE83" i="30"/>
  <c r="DE78" i="30"/>
  <c r="DC84" i="30"/>
  <c r="DC79" i="30"/>
  <c r="DA85" i="30"/>
  <c r="DE79" i="30"/>
  <c r="DD62" i="32"/>
  <c r="DA64" i="32"/>
  <c r="DC57" i="32"/>
  <c r="DC63" i="32"/>
  <c r="DE63" i="32"/>
  <c r="DF64" i="32"/>
  <c r="DG64" i="32"/>
  <c r="DG65" i="32"/>
  <c r="DC42" i="32"/>
  <c r="CY42" i="32"/>
  <c r="DB45" i="32"/>
  <c r="CZ45" i="32"/>
  <c r="DA70" i="32"/>
  <c r="CY68" i="32"/>
  <c r="CY76" i="32"/>
  <c r="DA72" i="32"/>
  <c r="DE67" i="32"/>
  <c r="DG76" i="32"/>
  <c r="DF67" i="32"/>
  <c r="DA75" i="32"/>
  <c r="DC69" i="32"/>
  <c r="CZ68" i="32"/>
  <c r="DD68" i="32"/>
  <c r="DE68" i="32"/>
  <c r="DF68" i="32"/>
  <c r="DA68" i="32"/>
  <c r="DE74" i="32"/>
  <c r="DD71" i="32"/>
  <c r="DC68" i="32"/>
  <c r="DG74" i="32"/>
  <c r="DG72" i="32"/>
  <c r="DC70" i="32"/>
  <c r="DG68" i="32"/>
  <c r="DD70" i="32"/>
  <c r="DD69" i="32"/>
  <c r="DE69" i="32"/>
  <c r="DF69" i="32"/>
  <c r="CZ70" i="32"/>
  <c r="CY69" i="32"/>
  <c r="DC75" i="32"/>
  <c r="DB72" i="32"/>
  <c r="DA69" i="32"/>
  <c r="DE75" i="32"/>
  <c r="DD65" i="32"/>
  <c r="DF63" i="32"/>
  <c r="CZ60" i="32"/>
  <c r="DB63" i="32"/>
  <c r="CY58" i="32"/>
  <c r="DG60" i="32"/>
  <c r="DA61" i="32"/>
  <c r="DD59" i="32"/>
  <c r="CY57" i="32"/>
  <c r="CZ64" i="32"/>
  <c r="DA41" i="32"/>
  <c r="CZ40" i="32"/>
  <c r="DE44" i="32"/>
  <c r="DA42" i="32"/>
  <c r="DC40" i="32"/>
  <c r="CY43" i="32"/>
  <c r="DB69" i="32"/>
  <c r="DA74" i="32"/>
  <c r="DG71" i="32"/>
  <c r="DH71" i="32"/>
  <c r="DH70" i="32"/>
  <c r="CY71" i="32"/>
  <c r="CZ71" i="32"/>
  <c r="DA71" i="32"/>
  <c r="DG69" i="32"/>
  <c r="DA76" i="32"/>
  <c r="CZ73" i="32"/>
  <c r="CY70" i="32"/>
  <c r="DC76" i="32"/>
  <c r="DA58" i="32"/>
  <c r="CY60" i="32"/>
  <c r="DE61" i="32"/>
  <c r="DD64" i="32"/>
  <c r="DA59" i="32"/>
  <c r="DC62" i="32"/>
  <c r="CZ62" i="32"/>
  <c r="DC60" i="32"/>
  <c r="DG57" i="32"/>
  <c r="DD45" i="32"/>
  <c r="DC41" i="32"/>
  <c r="DC46" i="32"/>
  <c r="DD43" i="32"/>
  <c r="DD41" i="32"/>
  <c r="DH72" i="32"/>
  <c r="DG67" i="32"/>
  <c r="DB75" i="32"/>
  <c r="DB73" i="32"/>
  <c r="CY72" i="32"/>
  <c r="CZ72" i="32"/>
  <c r="DD72" i="32"/>
  <c r="DE72" i="32"/>
  <c r="DE70" i="32"/>
  <c r="DD67" i="32"/>
  <c r="DH73" i="32"/>
  <c r="DG70" i="32"/>
  <c r="DF76" i="32"/>
  <c r="DB71" i="32"/>
  <c r="DH68" i="32"/>
  <c r="DC74" i="32"/>
  <c r="DC73" i="32"/>
  <c r="DD73" i="32"/>
  <c r="DE73" i="32"/>
  <c r="DF73" i="32"/>
  <c r="DC71" i="32"/>
  <c r="DB68" i="32"/>
  <c r="DF74" i="32"/>
  <c r="DE71" i="32"/>
  <c r="BH18" i="32" a="1"/>
  <c r="BH20" i="32" a="1"/>
  <c r="BH22" i="32" a="1"/>
  <c r="BH21" i="32" a="1"/>
  <c r="BH19" i="32" a="1"/>
  <c r="DG91" i="28"/>
  <c r="DB97" i="28"/>
  <c r="DA19" i="27"/>
  <c r="DD62" i="27"/>
  <c r="DB61" i="27"/>
  <c r="DG96" i="28"/>
  <c r="DH90" i="28"/>
  <c r="CY101" i="28"/>
  <c r="DF98" i="28"/>
  <c r="DJ100" i="31"/>
  <c r="DH90" i="27"/>
  <c r="CZ96" i="27"/>
  <c r="DD101" i="27"/>
  <c r="DI94" i="27"/>
  <c r="DA100" i="27"/>
  <c r="DF93" i="27"/>
  <c r="DJ98" i="27"/>
  <c r="DC92" i="27"/>
  <c r="DG97" i="27"/>
  <c r="CZ91" i="27"/>
  <c r="DD96" i="27"/>
  <c r="DH101" i="27"/>
  <c r="DA95" i="27"/>
  <c r="DE100" i="27"/>
  <c r="DJ93" i="27"/>
  <c r="DB99" i="27"/>
  <c r="CY23" i="27"/>
  <c r="CY60" i="27"/>
  <c r="DG57" i="27"/>
  <c r="CY94" i="28"/>
  <c r="DA96" i="28"/>
  <c r="DD90" i="28"/>
  <c r="DC90" i="31"/>
  <c r="CZ55" i="32"/>
  <c r="CZ54" i="32"/>
  <c r="CZ53" i="32"/>
  <c r="CZ52" i="32"/>
  <c r="CZ51" i="32"/>
  <c r="CZ50" i="32"/>
  <c r="CZ49" i="32"/>
  <c r="CZ48" i="32"/>
  <c r="CY55" i="32"/>
  <c r="CY54" i="32"/>
  <c r="CY53" i="32"/>
  <c r="CY52" i="32"/>
  <c r="CY51" i="32"/>
  <c r="CY50" i="32"/>
  <c r="CY49" i="32"/>
  <c r="CY48" i="32"/>
  <c r="DF55" i="32"/>
  <c r="DF54" i="32"/>
  <c r="DF53" i="32"/>
  <c r="DF52" i="32"/>
  <c r="DF51" i="32"/>
  <c r="DF50" i="32"/>
  <c r="DF49" i="32"/>
  <c r="DF48" i="32"/>
  <c r="DD55" i="32"/>
  <c r="DA54" i="32"/>
  <c r="DC52" i="32"/>
  <c r="DE50" i="32"/>
  <c r="DB49" i="32"/>
  <c r="DC55" i="32"/>
  <c r="DE53" i="32"/>
  <c r="DB52" i="32"/>
  <c r="DD50" i="32"/>
  <c r="DA49" i="32"/>
  <c r="DB55" i="32"/>
  <c r="DD53" i="32"/>
  <c r="DA52" i="32"/>
  <c r="DC50" i="32"/>
  <c r="DE48" i="32"/>
  <c r="DA55" i="32"/>
  <c r="DC53" i="32"/>
  <c r="DE51" i="32"/>
  <c r="DB50" i="32"/>
  <c r="DD48" i="32"/>
  <c r="DE54" i="32"/>
  <c r="DB53" i="32"/>
  <c r="DD51" i="32"/>
  <c r="DA50" i="32"/>
  <c r="DC48" i="32"/>
  <c r="DC51" i="32"/>
  <c r="DE55" i="32"/>
  <c r="DB51" i="32"/>
  <c r="DD54" i="32"/>
  <c r="DA51" i="32"/>
  <c r="DC54" i="32"/>
  <c r="DE49" i="32"/>
  <c r="DB54" i="32"/>
  <c r="DD49" i="32"/>
  <c r="DA53" i="32"/>
  <c r="DE52" i="32"/>
  <c r="DD52" i="32"/>
  <c r="DC49" i="32"/>
  <c r="DB48" i="32"/>
  <c r="DA48" i="32"/>
  <c r="DB25" i="27"/>
  <c r="CY90" i="28"/>
  <c r="CY100" i="28"/>
  <c r="DH95" i="28"/>
  <c r="CZ92" i="27"/>
  <c r="DD97" i="27"/>
  <c r="DI90" i="27"/>
  <c r="DA96" i="27"/>
  <c r="DE101" i="27"/>
  <c r="DJ94" i="27"/>
  <c r="DB100" i="27"/>
  <c r="DG93" i="27"/>
  <c r="CY99" i="27"/>
  <c r="DD92" i="27"/>
  <c r="DH97" i="27"/>
  <c r="DA91" i="27"/>
  <c r="DE96" i="27"/>
  <c r="DI101" i="27"/>
  <c r="DB95" i="27"/>
  <c r="CY22" i="27"/>
  <c r="DC65" i="27"/>
  <c r="DD93" i="28"/>
  <c r="DF91" i="28"/>
  <c r="DH99" i="28"/>
  <c r="DH101" i="31"/>
  <c r="DE90" i="31"/>
  <c r="CY94" i="31"/>
  <c r="DI94" i="31"/>
  <c r="DG95" i="31"/>
  <c r="DI95" i="31"/>
  <c r="DC95" i="31"/>
  <c r="DE95" i="31"/>
  <c r="DC96" i="31"/>
  <c r="DE96" i="31"/>
  <c r="DG100" i="31"/>
  <c r="DI100" i="31"/>
  <c r="DG101" i="31"/>
  <c r="DI101" i="31"/>
  <c r="DC101" i="31"/>
  <c r="DE101" i="31"/>
  <c r="DD90" i="31"/>
  <c r="DF90" i="31"/>
  <c r="DH94" i="31"/>
  <c r="DJ94" i="31"/>
  <c r="DH95" i="31"/>
  <c r="DJ95" i="31"/>
  <c r="DD95" i="31"/>
  <c r="DF95" i="31"/>
  <c r="DD96" i="31"/>
  <c r="DB97" i="31"/>
  <c r="CY90" i="31"/>
  <c r="CY96" i="31"/>
  <c r="CZ90" i="31"/>
  <c r="CZ96" i="31"/>
  <c r="DA90" i="31"/>
  <c r="DA96" i="31"/>
  <c r="DB90" i="31"/>
  <c r="DJ96" i="31"/>
  <c r="CY91" i="31"/>
  <c r="CY97" i="31"/>
  <c r="CZ91" i="31"/>
  <c r="CZ97" i="31"/>
  <c r="DA91" i="31"/>
  <c r="DA97" i="31"/>
  <c r="DJ91" i="31"/>
  <c r="DJ97" i="31"/>
  <c r="DG90" i="31"/>
  <c r="DG96" i="31"/>
  <c r="DH90" i="31"/>
  <c r="DH96" i="31"/>
  <c r="DI90" i="31"/>
  <c r="DI96" i="31"/>
  <c r="DF91" i="31"/>
  <c r="DF97" i="31"/>
  <c r="DG91" i="31"/>
  <c r="DG97" i="31"/>
  <c r="DH91" i="31"/>
  <c r="DH97" i="31"/>
  <c r="DI91" i="31"/>
  <c r="DE98" i="31"/>
  <c r="DF92" i="31"/>
  <c r="DF98" i="31"/>
  <c r="DC91" i="31"/>
  <c r="DC97" i="31"/>
  <c r="DD91" i="31"/>
  <c r="DD97" i="31"/>
  <c r="DE91" i="31"/>
  <c r="DA98" i="31"/>
  <c r="DB92" i="31"/>
  <c r="DB98" i="31"/>
  <c r="DC92" i="31"/>
  <c r="DC98" i="31"/>
  <c r="DD92" i="31"/>
  <c r="DD98" i="31"/>
  <c r="DA93" i="31"/>
  <c r="DA99" i="31"/>
  <c r="DB93" i="31"/>
  <c r="DB99" i="31"/>
  <c r="CY92" i="31"/>
  <c r="CY98" i="31"/>
  <c r="CZ92" i="31"/>
  <c r="CZ98" i="31"/>
  <c r="DI92" i="31"/>
  <c r="DI98" i="31"/>
  <c r="DJ92" i="31"/>
  <c r="DJ98" i="31"/>
  <c r="CY93" i="31"/>
  <c r="CY99" i="31"/>
  <c r="CZ93" i="31"/>
  <c r="DH99" i="31"/>
  <c r="DI93" i="31"/>
  <c r="DI99" i="31"/>
  <c r="DJ93" i="31"/>
  <c r="DJ99" i="31"/>
  <c r="DG92" i="31"/>
  <c r="DG98" i="31"/>
  <c r="DH92" i="31"/>
  <c r="DD99" i="31"/>
  <c r="DE93" i="31"/>
  <c r="DE99" i="31"/>
  <c r="DF93" i="31"/>
  <c r="DF99" i="31"/>
  <c r="DG93" i="31"/>
  <c r="DG99" i="31"/>
  <c r="DD94" i="31"/>
  <c r="DD100" i="31"/>
  <c r="DE94" i="31"/>
  <c r="DE100" i="31"/>
  <c r="DF94" i="31"/>
  <c r="DF100" i="31"/>
  <c r="DC93" i="31"/>
  <c r="DC99" i="31"/>
  <c r="CZ94" i="31"/>
  <c r="CZ100" i="31"/>
  <c r="DA94" i="31"/>
  <c r="DA100" i="31"/>
  <c r="DB94" i="31"/>
  <c r="DB100" i="31"/>
  <c r="DC94" i="31"/>
  <c r="CY101" i="31"/>
  <c r="CZ95" i="31"/>
  <c r="CZ101" i="31"/>
  <c r="DA95" i="31"/>
  <c r="DA101" i="31"/>
  <c r="DB95" i="31"/>
  <c r="DB101" i="31"/>
  <c r="DG94" i="31"/>
  <c r="CY100" i="31"/>
  <c r="DD93" i="31"/>
  <c r="DH98" i="31"/>
  <c r="DA92" i="31"/>
  <c r="DE97" i="31"/>
  <c r="DJ90" i="31"/>
  <c r="DB96" i="31"/>
  <c r="DF101" i="31"/>
  <c r="CY95" i="31"/>
  <c r="DC100" i="31"/>
  <c r="DH93" i="31"/>
  <c r="CZ99" i="31"/>
  <c r="DE92" i="31"/>
  <c r="DI97" i="31"/>
  <c r="DB91" i="31"/>
  <c r="DF96" i="31"/>
  <c r="CZ28" i="27"/>
  <c r="DF69" i="28"/>
  <c r="CY20" i="31"/>
  <c r="DA19" i="31"/>
  <c r="CZ19" i="31"/>
  <c r="CY19" i="31"/>
  <c r="DA20" i="31"/>
  <c r="CZ20" i="31"/>
  <c r="DA18" i="31"/>
  <c r="CZ18" i="31"/>
  <c r="CY18" i="31"/>
  <c r="DB88" i="31"/>
  <c r="DE87" i="31"/>
  <c r="DH86" i="31"/>
  <c r="CZ86" i="31"/>
  <c r="DC85" i="31"/>
  <c r="DF84" i="31"/>
  <c r="DI83" i="31"/>
  <c r="DA83" i="31"/>
  <c r="DD82" i="31"/>
  <c r="DG81" i="31"/>
  <c r="CY81" i="31"/>
  <c r="DB80" i="31"/>
  <c r="DE79" i="31"/>
  <c r="DH78" i="31"/>
  <c r="CZ78" i="31"/>
  <c r="DI88" i="31"/>
  <c r="DA88" i="31"/>
  <c r="DD87" i="31"/>
  <c r="DG86" i="31"/>
  <c r="CY86" i="31"/>
  <c r="DB85" i="31"/>
  <c r="DE84" i="31"/>
  <c r="DH83" i="31"/>
  <c r="CZ83" i="31"/>
  <c r="DC82" i="31"/>
  <c r="DF81" i="31"/>
  <c r="DI80" i="31"/>
  <c r="DA80" i="31"/>
  <c r="DD79" i="31"/>
  <c r="DG78" i="31"/>
  <c r="CY78" i="31"/>
  <c r="DH88" i="31"/>
  <c r="CZ88" i="31"/>
  <c r="DC87" i="31"/>
  <c r="DF86" i="31"/>
  <c r="DI85" i="31"/>
  <c r="DA85" i="31"/>
  <c r="DD84" i="31"/>
  <c r="DG83" i="31"/>
  <c r="CY83" i="31"/>
  <c r="DB82" i="31"/>
  <c r="DE81" i="31"/>
  <c r="DH80" i="31"/>
  <c r="CZ80" i="31"/>
  <c r="DC79" i="31"/>
  <c r="DF78" i="31"/>
  <c r="DG88" i="31"/>
  <c r="CY88" i="31"/>
  <c r="DB87" i="31"/>
  <c r="DE86" i="31"/>
  <c r="DH85" i="31"/>
  <c r="CZ85" i="31"/>
  <c r="DC84" i="31"/>
  <c r="DF83" i="31"/>
  <c r="DI82" i="31"/>
  <c r="DA82" i="31"/>
  <c r="DD81" i="31"/>
  <c r="DG80" i="31"/>
  <c r="CY80" i="31"/>
  <c r="DB79" i="31"/>
  <c r="DE78" i="31"/>
  <c r="DF88" i="31"/>
  <c r="DI87" i="31"/>
  <c r="DA87" i="31"/>
  <c r="DD86" i="31"/>
  <c r="DG85" i="31"/>
  <c r="CY85" i="31"/>
  <c r="DB84" i="31"/>
  <c r="DE83" i="31"/>
  <c r="DH82" i="31"/>
  <c r="CZ82" i="31"/>
  <c r="DC81" i="31"/>
  <c r="DF80" i="31"/>
  <c r="DI79" i="31"/>
  <c r="DA79" i="31"/>
  <c r="DD78" i="31"/>
  <c r="DE88" i="31"/>
  <c r="DH87" i="31"/>
  <c r="CZ87" i="31"/>
  <c r="DC86" i="31"/>
  <c r="DF85" i="31"/>
  <c r="DI84" i="31"/>
  <c r="DA84" i="31"/>
  <c r="DD83" i="31"/>
  <c r="DG82" i="31"/>
  <c r="CY82" i="31"/>
  <c r="DB81" i="31"/>
  <c r="DE80" i="31"/>
  <c r="DH79" i="31"/>
  <c r="CZ79" i="31"/>
  <c r="DC78" i="31"/>
  <c r="DD88" i="31"/>
  <c r="DG87" i="31"/>
  <c r="CY87" i="31"/>
  <c r="DB86" i="31"/>
  <c r="DE85" i="31"/>
  <c r="DH84" i="31"/>
  <c r="CZ84" i="31"/>
  <c r="DC83" i="31"/>
  <c r="DF82" i="31"/>
  <c r="DI81" i="31"/>
  <c r="DA81" i="31"/>
  <c r="DD80" i="31"/>
  <c r="DG79" i="31"/>
  <c r="CY79" i="31"/>
  <c r="DB78" i="31"/>
  <c r="DC88" i="31"/>
  <c r="DF87" i="31"/>
  <c r="DI86" i="31"/>
  <c r="DA86" i="31"/>
  <c r="DD85" i="31"/>
  <c r="DG84" i="31"/>
  <c r="CY84" i="31"/>
  <c r="DB83" i="31"/>
  <c r="DE82" i="31"/>
  <c r="DH81" i="31"/>
  <c r="CZ81" i="31"/>
  <c r="DC80" i="31"/>
  <c r="DF79" i="31"/>
  <c r="DI78" i="31"/>
  <c r="DA78" i="31"/>
  <c r="CY18" i="27"/>
  <c r="CZ23" i="27"/>
  <c r="CY24" i="27"/>
  <c r="DB31" i="27"/>
  <c r="DH75" i="28"/>
  <c r="DF71" i="28"/>
  <c r="CZ70" i="28"/>
  <c r="DE76" i="28"/>
  <c r="CZ75" i="28"/>
  <c r="DG68" i="28"/>
  <c r="DA75" i="28"/>
  <c r="DB71" i="28"/>
  <c r="DC67" i="28"/>
  <c r="DG73" i="28"/>
  <c r="DF70" i="28"/>
  <c r="DE67" i="28"/>
  <c r="CY74" i="28"/>
  <c r="CY60" i="28"/>
  <c r="DD64" i="28"/>
  <c r="DG63" i="28"/>
  <c r="DG65" i="28"/>
  <c r="DA25" i="31"/>
  <c r="DA23" i="31"/>
  <c r="DB25" i="31"/>
  <c r="CZ23" i="31"/>
  <c r="CZ25" i="31"/>
  <c r="CY23" i="31"/>
  <c r="CY25" i="31"/>
  <c r="DB22" i="31"/>
  <c r="DB24" i="31"/>
  <c r="DA22" i="31"/>
  <c r="DA24" i="31"/>
  <c r="CZ22" i="31"/>
  <c r="CZ24" i="31"/>
  <c r="CY22" i="31"/>
  <c r="CY24" i="31"/>
  <c r="DB23" i="31"/>
  <c r="DB46" i="31"/>
  <c r="DA45" i="31"/>
  <c r="CZ44" i="31"/>
  <c r="CY43" i="31"/>
  <c r="DE41" i="31"/>
  <c r="DD40" i="31"/>
  <c r="DA46" i="31"/>
  <c r="CZ45" i="31"/>
  <c r="CY44" i="31"/>
  <c r="DE42" i="31"/>
  <c r="DD41" i="31"/>
  <c r="DC40" i="31"/>
  <c r="CZ46" i="31"/>
  <c r="CY45" i="31"/>
  <c r="DE43" i="31"/>
  <c r="DD42" i="31"/>
  <c r="DC41" i="31"/>
  <c r="DB40" i="31"/>
  <c r="CY46" i="31"/>
  <c r="DE44" i="31"/>
  <c r="DD43" i="31"/>
  <c r="DC42" i="31"/>
  <c r="DB41" i="31"/>
  <c r="DA40" i="31"/>
  <c r="DE45" i="31"/>
  <c r="DD44" i="31"/>
  <c r="DC43" i="31"/>
  <c r="DB42" i="31"/>
  <c r="DA41" i="31"/>
  <c r="CZ40" i="31"/>
  <c r="DE46" i="31"/>
  <c r="DD45" i="31"/>
  <c r="DC44" i="31"/>
  <c r="DB43" i="31"/>
  <c r="DA42" i="31"/>
  <c r="CZ41" i="31"/>
  <c r="CY40" i="31"/>
  <c r="DD46" i="31"/>
  <c r="DC45" i="31"/>
  <c r="DB44" i="31"/>
  <c r="DA43" i="31"/>
  <c r="CZ42" i="31"/>
  <c r="CY41" i="31"/>
  <c r="DC46" i="31"/>
  <c r="DB45" i="31"/>
  <c r="DA44" i="31"/>
  <c r="CZ43" i="31"/>
  <c r="CY42" i="31"/>
  <c r="DE40" i="31"/>
  <c r="CY20" i="27"/>
  <c r="DA23" i="27"/>
  <c r="CZ22" i="27"/>
  <c r="DB28" i="27"/>
  <c r="DI81" i="28"/>
  <c r="DD68" i="28"/>
  <c r="DF76" i="28"/>
  <c r="DH71" i="28"/>
  <c r="DE68" i="28"/>
  <c r="CY67" i="28"/>
  <c r="DE69" i="28"/>
  <c r="CY76" i="28"/>
  <c r="CZ72" i="28"/>
  <c r="DA68" i="28"/>
  <c r="DE74" i="28"/>
  <c r="DD71" i="28"/>
  <c r="DC68" i="28"/>
  <c r="DG74" i="28"/>
  <c r="DA64" i="28"/>
  <c r="DD62" i="28"/>
  <c r="DC58" i="28"/>
  <c r="DF57" i="28"/>
  <c r="DC37" i="31"/>
  <c r="DA36" i="31"/>
  <c r="CY35" i="31"/>
  <c r="DC33" i="31"/>
  <c r="DD38" i="31"/>
  <c r="DB37" i="31"/>
  <c r="CZ36" i="31"/>
  <c r="DD34" i="31"/>
  <c r="DB33" i="31"/>
  <c r="DC38" i="31"/>
  <c r="DB38" i="31"/>
  <c r="CZ37" i="31"/>
  <c r="DD35" i="31"/>
  <c r="DB34" i="31"/>
  <c r="CZ33" i="31"/>
  <c r="DA38" i="31"/>
  <c r="CY37" i="31"/>
  <c r="DC35" i="31"/>
  <c r="DA34" i="31"/>
  <c r="CY33" i="31"/>
  <c r="CZ38" i="31"/>
  <c r="DD36" i="31"/>
  <c r="DB35" i="31"/>
  <c r="CZ34" i="31"/>
  <c r="CY38" i="31"/>
  <c r="DC36" i="31"/>
  <c r="DA35" i="31"/>
  <c r="CY34" i="31"/>
  <c r="DD37" i="31"/>
  <c r="DB36" i="31"/>
  <c r="CZ35" i="31"/>
  <c r="DD33" i="31"/>
  <c r="DA37" i="31"/>
  <c r="CY36" i="31"/>
  <c r="DC34" i="31"/>
  <c r="DA33" i="31"/>
  <c r="DB76" i="28"/>
  <c r="CY58" i="28"/>
  <c r="CZ18" i="27"/>
  <c r="DB23" i="27"/>
  <c r="CZ24" i="27"/>
  <c r="DA30" i="27"/>
  <c r="DE83" i="28"/>
  <c r="DD69" i="28"/>
  <c r="DG71" i="28"/>
  <c r="DA74" i="28"/>
  <c r="DH70" i="28"/>
  <c r="DB69" i="28"/>
  <c r="DC70" i="28"/>
  <c r="DG76" i="28"/>
  <c r="DH72" i="28"/>
  <c r="CY69" i="28"/>
  <c r="DC75" i="28"/>
  <c r="DB72" i="28"/>
  <c r="DA69" i="28"/>
  <c r="DE75" i="28"/>
  <c r="DA57" i="28"/>
  <c r="DB63" i="28"/>
  <c r="DB59" i="28"/>
  <c r="DB61" i="28"/>
  <c r="DH76" i="28"/>
  <c r="DA18" i="27"/>
  <c r="CY25" i="27"/>
  <c r="DA22" i="27"/>
  <c r="DA27" i="27"/>
  <c r="DH85" i="28"/>
  <c r="DB70" i="28"/>
  <c r="CZ67" i="28"/>
  <c r="DD76" i="28"/>
  <c r="DF72" i="28"/>
  <c r="CZ71" i="28"/>
  <c r="DA71" i="28"/>
  <c r="DB67" i="28"/>
  <c r="DF73" i="28"/>
  <c r="DG69" i="28"/>
  <c r="DA76" i="28"/>
  <c r="CZ73" i="28"/>
  <c r="CY70" i="28"/>
  <c r="DC76" i="28"/>
  <c r="DE94" i="28"/>
  <c r="DF61" i="28"/>
  <c r="DG60" i="28"/>
  <c r="CZ61" i="28"/>
  <c r="CZ63" i="28"/>
  <c r="DH74" i="28"/>
  <c r="DD72" i="28"/>
  <c r="DA67" i="28"/>
  <c r="CZ76" i="28"/>
  <c r="CZ69" i="28"/>
  <c r="DB57" i="28"/>
  <c r="DA61" i="28"/>
  <c r="CY30" i="27"/>
  <c r="CY63" i="28"/>
  <c r="CY19" i="27"/>
  <c r="CZ25" i="27"/>
  <c r="DA24" i="27"/>
  <c r="CY31" i="27"/>
  <c r="DB27" i="27"/>
  <c r="DA80" i="28"/>
  <c r="DC69" i="28"/>
  <c r="DE72" i="28"/>
  <c r="DH67" i="28"/>
  <c r="CY75" i="28"/>
  <c r="DC73" i="28"/>
  <c r="CY72" i="28"/>
  <c r="CZ68" i="28"/>
  <c r="DD74" i="28"/>
  <c r="DE70" i="28"/>
  <c r="DD67" i="28"/>
  <c r="DH73" i="28"/>
  <c r="DG70" i="28"/>
  <c r="CZ58" i="28"/>
  <c r="DD61" i="28"/>
  <c r="DE64" i="28"/>
  <c r="DG64" i="28"/>
  <c r="CZ55" i="31"/>
  <c r="CZ54" i="31"/>
  <c r="CZ53" i="31"/>
  <c r="CZ52" i="31"/>
  <c r="CZ51" i="31"/>
  <c r="CZ50" i="31"/>
  <c r="CZ49" i="31"/>
  <c r="CZ48" i="31"/>
  <c r="CY55" i="31"/>
  <c r="CY54" i="31"/>
  <c r="CY53" i="31"/>
  <c r="CY52" i="31"/>
  <c r="CY51" i="31"/>
  <c r="CY50" i="31"/>
  <c r="CY49" i="31"/>
  <c r="CY48" i="31"/>
  <c r="DF55" i="31"/>
  <c r="DF54" i="31"/>
  <c r="DF53" i="31"/>
  <c r="DF52" i="31"/>
  <c r="DF51" i="31"/>
  <c r="DF50" i="31"/>
  <c r="DF49" i="31"/>
  <c r="DF48" i="31"/>
  <c r="DE55" i="31"/>
  <c r="DE54" i="31"/>
  <c r="DE53" i="31"/>
  <c r="DE52" i="31"/>
  <c r="DE51" i="31"/>
  <c r="DE50" i="31"/>
  <c r="DE49" i="31"/>
  <c r="DE48" i="31"/>
  <c r="DD55" i="31"/>
  <c r="DD54" i="31"/>
  <c r="DD53" i="31"/>
  <c r="DD52" i="31"/>
  <c r="DD51" i="31"/>
  <c r="DD50" i="31"/>
  <c r="DD49" i="31"/>
  <c r="DD48" i="31"/>
  <c r="DC55" i="31"/>
  <c r="DC54" i="31"/>
  <c r="DC53" i="31"/>
  <c r="DC52" i="31"/>
  <c r="DC51" i="31"/>
  <c r="DC50" i="31"/>
  <c r="DC49" i="31"/>
  <c r="DC48" i="31"/>
  <c r="DB55" i="31"/>
  <c r="DB54" i="31"/>
  <c r="DB53" i="31"/>
  <c r="DB52" i="31"/>
  <c r="DB51" i="31"/>
  <c r="DB50" i="31"/>
  <c r="DB49" i="31"/>
  <c r="DB48" i="31"/>
  <c r="DA55" i="31"/>
  <c r="DA54" i="31"/>
  <c r="DA53" i="31"/>
  <c r="DA52" i="31"/>
  <c r="DA51" i="31"/>
  <c r="DA50" i="31"/>
  <c r="DA49" i="31"/>
  <c r="DA48" i="31"/>
  <c r="DC76" i="31"/>
  <c r="DE75" i="31"/>
  <c r="DG74" i="31"/>
  <c r="CY74" i="31"/>
  <c r="DA73" i="31"/>
  <c r="DC72" i="31"/>
  <c r="DE71" i="31"/>
  <c r="DG70" i="31"/>
  <c r="CY70" i="31"/>
  <c r="DA69" i="31"/>
  <c r="DC68" i="31"/>
  <c r="DE67" i="31"/>
  <c r="DB76" i="31"/>
  <c r="DD75" i="31"/>
  <c r="DF74" i="31"/>
  <c r="DH73" i="31"/>
  <c r="CZ73" i="31"/>
  <c r="DB72" i="31"/>
  <c r="DD71" i="31"/>
  <c r="DF70" i="31"/>
  <c r="DH69" i="31"/>
  <c r="CZ69" i="31"/>
  <c r="DB68" i="31"/>
  <c r="DD67" i="31"/>
  <c r="DA76" i="31"/>
  <c r="DC75" i="31"/>
  <c r="DE74" i="31"/>
  <c r="DG73" i="31"/>
  <c r="CY73" i="31"/>
  <c r="DA72" i="31"/>
  <c r="DC71" i="31"/>
  <c r="DE70" i="31"/>
  <c r="DG69" i="31"/>
  <c r="CY69" i="31"/>
  <c r="DA68" i="31"/>
  <c r="DC67" i="31"/>
  <c r="DH76" i="31"/>
  <c r="CZ76" i="31"/>
  <c r="DB75" i="31"/>
  <c r="DD74" i="31"/>
  <c r="DF73" i="31"/>
  <c r="DH72" i="31"/>
  <c r="CZ72" i="31"/>
  <c r="DB71" i="31"/>
  <c r="DD70" i="31"/>
  <c r="DF69" i="31"/>
  <c r="DH68" i="31"/>
  <c r="CZ68" i="31"/>
  <c r="DB67" i="31"/>
  <c r="DG76" i="31"/>
  <c r="CY76" i="31"/>
  <c r="DA75" i="31"/>
  <c r="DC74" i="31"/>
  <c r="DE73" i="31"/>
  <c r="DG72" i="31"/>
  <c r="CY72" i="31"/>
  <c r="DA71" i="31"/>
  <c r="DC70" i="31"/>
  <c r="DE69" i="31"/>
  <c r="DG68" i="31"/>
  <c r="CY68" i="31"/>
  <c r="DA67" i="31"/>
  <c r="DF76" i="31"/>
  <c r="DH75" i="31"/>
  <c r="CZ75" i="31"/>
  <c r="DB74" i="31"/>
  <c r="DD73" i="31"/>
  <c r="DF72" i="31"/>
  <c r="DH71" i="31"/>
  <c r="CZ71" i="31"/>
  <c r="DB70" i="31"/>
  <c r="DD69" i="31"/>
  <c r="DF68" i="31"/>
  <c r="DH67" i="31"/>
  <c r="CZ67" i="31"/>
  <c r="DE76" i="31"/>
  <c r="DG75" i="31"/>
  <c r="CY75" i="31"/>
  <c r="DA74" i="31"/>
  <c r="DC73" i="31"/>
  <c r="DE72" i="31"/>
  <c r="DG71" i="31"/>
  <c r="CY71" i="31"/>
  <c r="DA70" i="31"/>
  <c r="DC69" i="31"/>
  <c r="DE68" i="31"/>
  <c r="DG67" i="31"/>
  <c r="CY67" i="31"/>
  <c r="DD76" i="31"/>
  <c r="DF75" i="31"/>
  <c r="DH74" i="31"/>
  <c r="CZ74" i="31"/>
  <c r="DB73" i="31"/>
  <c r="DD72" i="31"/>
  <c r="DF71" i="31"/>
  <c r="DH70" i="31"/>
  <c r="CZ70" i="31"/>
  <c r="DB69" i="31"/>
  <c r="DD68" i="31"/>
  <c r="DF67" i="31"/>
  <c r="DD73" i="28"/>
  <c r="CY71" i="28"/>
  <c r="DE73" i="28"/>
  <c r="DA72" i="28"/>
  <c r="DD75" i="28"/>
  <c r="DC72" i="28"/>
  <c r="DA59" i="28"/>
  <c r="DE59" i="28"/>
  <c r="DG75" i="28"/>
  <c r="DG67" i="28"/>
  <c r="DB74" i="28"/>
  <c r="DB73" i="28"/>
  <c r="CY68" i="28"/>
  <c r="DC74" i="28"/>
  <c r="DD70" i="28"/>
  <c r="CY73" i="28"/>
  <c r="DH69" i="28"/>
  <c r="DA73" i="28"/>
  <c r="CY61" i="28"/>
  <c r="DB62" i="28"/>
  <c r="DA25" i="27"/>
  <c r="DA59" i="27"/>
  <c r="DF58" i="27"/>
  <c r="DH74" i="27"/>
  <c r="DE68" i="27"/>
  <c r="CY75" i="27"/>
  <c r="CZ71" i="27"/>
  <c r="DA67" i="27"/>
  <c r="DE73" i="27"/>
  <c r="DF69" i="27"/>
  <c r="CZ76" i="27"/>
  <c r="DA72" i="27"/>
  <c r="CZ69" i="27"/>
  <c r="DD75" i="27"/>
  <c r="CY28" i="27"/>
  <c r="DD42" i="27"/>
  <c r="DC85" i="28"/>
  <c r="CZ74" i="28"/>
  <c r="DF67" i="28"/>
  <c r="DA70" i="28"/>
  <c r="DF68" i="28"/>
  <c r="DF75" i="28"/>
  <c r="DG72" i="28"/>
  <c r="DH68" i="28"/>
  <c r="DB75" i="28"/>
  <c r="DC71" i="28"/>
  <c r="DB68" i="28"/>
  <c r="DF74" i="28"/>
  <c r="DH94" i="28"/>
  <c r="DA94" i="28"/>
  <c r="CY97" i="28"/>
  <c r="DI99" i="28"/>
  <c r="DA65" i="28"/>
  <c r="DC57" i="28"/>
  <c r="DE57" i="28"/>
  <c r="CY57" i="28"/>
  <c r="DG65" i="31"/>
  <c r="CY65" i="31"/>
  <c r="CZ64" i="31"/>
  <c r="DA63" i="31"/>
  <c r="DB62" i="31"/>
  <c r="DC61" i="31"/>
  <c r="DD60" i="31"/>
  <c r="DE59" i="31"/>
  <c r="DF58" i="31"/>
  <c r="DG57" i="31"/>
  <c r="CY57" i="31"/>
  <c r="DF65" i="31"/>
  <c r="DG64" i="31"/>
  <c r="CY64" i="31"/>
  <c r="CZ63" i="31"/>
  <c r="DA62" i="31"/>
  <c r="DB61" i="31"/>
  <c r="DC60" i="31"/>
  <c r="DD59" i="31"/>
  <c r="DE58" i="31"/>
  <c r="DF57" i="31"/>
  <c r="DE65" i="31"/>
  <c r="DF64" i="31"/>
  <c r="DG63" i="31"/>
  <c r="CY63" i="31"/>
  <c r="CZ62" i="31"/>
  <c r="DA61" i="31"/>
  <c r="DB60" i="31"/>
  <c r="DC59" i="31"/>
  <c r="DD58" i="31"/>
  <c r="DE57" i="31"/>
  <c r="DD65" i="31"/>
  <c r="DE64" i="31"/>
  <c r="DF63" i="31"/>
  <c r="DG62" i="31"/>
  <c r="CY62" i="31"/>
  <c r="CZ61" i="31"/>
  <c r="DA60" i="31"/>
  <c r="DB59" i="31"/>
  <c r="DC58" i="31"/>
  <c r="DD57" i="31"/>
  <c r="DC65" i="31"/>
  <c r="DD64" i="31"/>
  <c r="DE63" i="31"/>
  <c r="DF62" i="31"/>
  <c r="DG61" i="31"/>
  <c r="CY61" i="31"/>
  <c r="CZ60" i="31"/>
  <c r="DA59" i="31"/>
  <c r="DB58" i="31"/>
  <c r="DC57" i="31"/>
  <c r="DB65" i="31"/>
  <c r="DC64" i="31"/>
  <c r="DD63" i="31"/>
  <c r="DE62" i="31"/>
  <c r="DF61" i="31"/>
  <c r="DG60" i="31"/>
  <c r="CY60" i="31"/>
  <c r="CZ59" i="31"/>
  <c r="DA58" i="31"/>
  <c r="DB57" i="31"/>
  <c r="DA65" i="31"/>
  <c r="DB64" i="31"/>
  <c r="DC63" i="31"/>
  <c r="DD62" i="31"/>
  <c r="DE61" i="31"/>
  <c r="DF60" i="31"/>
  <c r="DG59" i="31"/>
  <c r="CY59" i="31"/>
  <c r="CZ58" i="31"/>
  <c r="DA57" i="31"/>
  <c r="CZ65" i="31"/>
  <c r="DA64" i="31"/>
  <c r="DB63" i="31"/>
  <c r="DC62" i="31"/>
  <c r="DD61" i="31"/>
  <c r="DE60" i="31"/>
  <c r="DF59" i="31"/>
  <c r="DG58" i="31"/>
  <c r="CY58" i="31"/>
  <c r="CZ57" i="31"/>
  <c r="DC31" i="31"/>
  <c r="CZ30" i="31"/>
  <c r="DB28" i="31"/>
  <c r="CY27" i="31"/>
  <c r="DA31" i="31"/>
  <c r="DB29" i="31"/>
  <c r="DC27" i="31"/>
  <c r="CZ31" i="31"/>
  <c r="DA29" i="31"/>
  <c r="DB27" i="31"/>
  <c r="CY31" i="31"/>
  <c r="CZ29" i="31"/>
  <c r="DA27" i="31"/>
  <c r="DC30" i="31"/>
  <c r="CY29" i="31"/>
  <c r="CZ27" i="31"/>
  <c r="DB30" i="31"/>
  <c r="DC28" i="31"/>
  <c r="DA30" i="31"/>
  <c r="DA28" i="31"/>
  <c r="CY30" i="31"/>
  <c r="DC29" i="31"/>
  <c r="CZ28" i="31"/>
  <c r="CY28" i="31"/>
  <c r="DB31" i="31"/>
  <c r="BH22" i="30" a="1"/>
  <c r="BH21" i="30" a="1"/>
  <c r="BH19" i="30" a="1"/>
  <c r="BH20" i="30" a="1"/>
  <c r="BH18" i="30" a="1"/>
  <c r="CY42" i="27"/>
  <c r="DE88" i="28"/>
  <c r="CY84" i="28"/>
  <c r="DB84" i="28"/>
  <c r="DC79" i="28"/>
  <c r="DI80" i="28"/>
  <c r="CZ86" i="28"/>
  <c r="DF99" i="28"/>
  <c r="DC98" i="28"/>
  <c r="CZ97" i="28"/>
  <c r="DI95" i="28"/>
  <c r="DF94" i="28"/>
  <c r="CY79" i="28"/>
  <c r="CZ84" i="28"/>
  <c r="CY85" i="28"/>
  <c r="CZ80" i="28"/>
  <c r="DB85" i="28"/>
  <c r="DH86" i="28"/>
  <c r="DB58" i="27"/>
  <c r="DC60" i="27"/>
  <c r="CZ45" i="27"/>
  <c r="DG84" i="28"/>
  <c r="DA86" i="28"/>
  <c r="DE78" i="28"/>
  <c r="DH80" i="28"/>
  <c r="CY86" i="28"/>
  <c r="DG98" i="28"/>
  <c r="CZ90" i="28"/>
  <c r="DG92" i="28"/>
  <c r="DB92" i="28"/>
  <c r="CY91" i="28"/>
  <c r="DG101" i="28"/>
  <c r="DD100" i="28"/>
  <c r="DA99" i="28"/>
  <c r="DJ97" i="28"/>
  <c r="CZ59" i="28"/>
  <c r="DA58" i="28"/>
  <c r="CZ60" i="28"/>
  <c r="DG62" i="28"/>
  <c r="DF64" i="28"/>
  <c r="DF58" i="28"/>
  <c r="DJ11" i="25"/>
  <c r="DI84" i="28"/>
  <c r="DH87" i="28"/>
  <c r="DB79" i="28"/>
  <c r="DA85" i="28"/>
  <c r="DG86" i="28"/>
  <c r="CY87" i="28"/>
  <c r="DC88" i="28"/>
  <c r="CY80" i="28"/>
  <c r="DI85" i="28"/>
  <c r="DE79" i="28"/>
  <c r="DA90" i="28"/>
  <c r="DD95" i="28"/>
  <c r="CY98" i="28"/>
  <c r="DB94" i="28"/>
  <c r="CY93" i="28"/>
  <c r="DH91" i="28"/>
  <c r="DE90" i="28"/>
  <c r="DA101" i="28"/>
  <c r="DJ99" i="28"/>
  <c r="DF59" i="28"/>
  <c r="DG58" i="28"/>
  <c r="DF62" i="28"/>
  <c r="DD65" i="28"/>
  <c r="DD59" i="28"/>
  <c r="DD60" i="28"/>
  <c r="DE85" i="28"/>
  <c r="DF79" i="28"/>
  <c r="DD78" i="28"/>
  <c r="DC84" i="28"/>
  <c r="DF86" i="28"/>
  <c r="DB80" i="28"/>
  <c r="DE95" i="28"/>
  <c r="DI100" i="28"/>
  <c r="DH92" i="28"/>
  <c r="DJ96" i="28"/>
  <c r="DG95" i="28"/>
  <c r="DD94" i="28"/>
  <c r="DA93" i="28"/>
  <c r="DJ91" i="28"/>
  <c r="DE61" i="27"/>
  <c r="DF63" i="27"/>
  <c r="CY65" i="27"/>
  <c r="CZ31" i="27"/>
  <c r="DB30" i="27"/>
  <c r="CZ81" i="28"/>
  <c r="DH79" i="28"/>
  <c r="DA79" i="28"/>
  <c r="CZ85" i="28"/>
  <c r="DD79" i="28"/>
  <c r="CY81" i="28"/>
  <c r="CZ92" i="28"/>
  <c r="DA100" i="28"/>
  <c r="DG90" i="28"/>
  <c r="DG94" i="28"/>
  <c r="DF97" i="28"/>
  <c r="DC96" i="28"/>
  <c r="CZ95" i="28"/>
  <c r="DI93" i="28"/>
  <c r="DF92" i="28"/>
  <c r="CZ57" i="28"/>
  <c r="DC62" i="28"/>
  <c r="DC63" i="28"/>
  <c r="DD57" i="28"/>
  <c r="DC59" i="28"/>
  <c r="DA62" i="28"/>
  <c r="CZ64" i="28"/>
  <c r="DE6" i="25"/>
  <c r="DH14" i="21"/>
  <c r="CY58" i="27"/>
  <c r="DB63" i="27"/>
  <c r="DC63" i="27"/>
  <c r="DF61" i="27"/>
  <c r="CZ60" i="27"/>
  <c r="DC58" i="27"/>
  <c r="DD65" i="27"/>
  <c r="DG63" i="27"/>
  <c r="DA62" i="27"/>
  <c r="DE59" i="27"/>
  <c r="DI86" i="28"/>
  <c r="DG79" i="28"/>
  <c r="DB81" i="28"/>
  <c r="DF85" i="28"/>
  <c r="DC78" i="28"/>
  <c r="DI79" i="28"/>
  <c r="DG85" i="28"/>
  <c r="DG80" i="28"/>
  <c r="DE86" i="28"/>
  <c r="DE81" i="28"/>
  <c r="DC87" i="28"/>
  <c r="DF81" i="28"/>
  <c r="DD87" i="28"/>
  <c r="DG81" i="28"/>
  <c r="DE87" i="28"/>
  <c r="DC93" i="28"/>
  <c r="DC99" i="28"/>
  <c r="DE91" i="28"/>
  <c r="DE93" i="28"/>
  <c r="CZ94" i="28"/>
  <c r="CZ96" i="28"/>
  <c r="CZ98" i="28"/>
  <c r="DF93" i="28"/>
  <c r="DJ98" i="28"/>
  <c r="DC92" i="28"/>
  <c r="DG97" i="28"/>
  <c r="CZ91" i="28"/>
  <c r="DD96" i="28"/>
  <c r="DH101" i="28"/>
  <c r="DA95" i="28"/>
  <c r="DE100" i="28"/>
  <c r="DJ93" i="28"/>
  <c r="DB99" i="28"/>
  <c r="DE61" i="28"/>
  <c r="DE60" i="28"/>
  <c r="CZ65" i="28"/>
  <c r="CY59" i="28"/>
  <c r="DG61" i="28"/>
  <c r="DA60" i="28"/>
  <c r="DD58" i="28"/>
  <c r="DE65" i="28"/>
  <c r="CY64" i="28"/>
  <c r="DC61" i="28"/>
  <c r="DG58" i="27"/>
  <c r="DA57" i="27"/>
  <c r="DB64" i="27"/>
  <c r="DE62" i="27"/>
  <c r="CY61" i="27"/>
  <c r="DB59" i="27"/>
  <c r="DE57" i="27"/>
  <c r="DF64" i="27"/>
  <c r="CZ63" i="27"/>
  <c r="DD60" i="27"/>
  <c r="DE80" i="28"/>
  <c r="DG82" i="28"/>
  <c r="DH84" i="28"/>
  <c r="DC83" i="28"/>
  <c r="DG87" i="28"/>
  <c r="DD80" i="28"/>
  <c r="DF80" i="28"/>
  <c r="DD86" i="28"/>
  <c r="DD81" i="28"/>
  <c r="DB87" i="28"/>
  <c r="DB82" i="28"/>
  <c r="CZ88" i="28"/>
  <c r="DC82" i="28"/>
  <c r="DA88" i="28"/>
  <c r="DD82" i="28"/>
  <c r="DB88" i="28"/>
  <c r="DA64" i="27"/>
  <c r="CZ58" i="27"/>
  <c r="DA65" i="27"/>
  <c r="DD63" i="27"/>
  <c r="DG61" i="27"/>
  <c r="DA60" i="27"/>
  <c r="DD58" i="27"/>
  <c r="DE65" i="27"/>
  <c r="CY64" i="27"/>
  <c r="DC61" i="27"/>
  <c r="DB44" i="27"/>
  <c r="DF87" i="28"/>
  <c r="DD88" i="28"/>
  <c r="CZ79" i="28"/>
  <c r="DD85" i="28"/>
  <c r="DB78" i="28"/>
  <c r="DE82" i="28"/>
  <c r="DC81" i="28"/>
  <c r="DA87" i="28"/>
  <c r="DA82" i="28"/>
  <c r="CY88" i="28"/>
  <c r="CY83" i="28"/>
  <c r="DH88" i="28"/>
  <c r="CZ83" i="28"/>
  <c r="DI88" i="28"/>
  <c r="DA83" i="28"/>
  <c r="DH96" i="28"/>
  <c r="DI94" i="28"/>
  <c r="DC95" i="28"/>
  <c r="DC97" i="28"/>
  <c r="DE97" i="28"/>
  <c r="DE99" i="28"/>
  <c r="DE101" i="28"/>
  <c r="DJ94" i="28"/>
  <c r="DB100" i="28"/>
  <c r="DG93" i="28"/>
  <c r="CY99" i="28"/>
  <c r="DD92" i="28"/>
  <c r="DH97" i="28"/>
  <c r="DA91" i="28"/>
  <c r="DE96" i="28"/>
  <c r="DI101" i="28"/>
  <c r="DB95" i="28"/>
  <c r="DF100" i="28"/>
  <c r="DE62" i="28"/>
  <c r="DG59" i="28"/>
  <c r="DF60" i="28"/>
  <c r="DD63" i="28"/>
  <c r="DE63" i="28"/>
  <c r="CY62" i="28"/>
  <c r="DB60" i="28"/>
  <c r="DE58" i="28"/>
  <c r="DF65" i="28"/>
  <c r="DA63" i="28"/>
  <c r="CZ65" i="27"/>
  <c r="CY59" i="27"/>
  <c r="DB57" i="27"/>
  <c r="DC64" i="27"/>
  <c r="DF62" i="27"/>
  <c r="CZ61" i="27"/>
  <c r="DC59" i="27"/>
  <c r="DF57" i="27"/>
  <c r="DG64" i="27"/>
  <c r="DB62" i="27"/>
  <c r="DD45" i="27"/>
  <c r="DH81" i="28"/>
  <c r="DI78" i="28"/>
  <c r="DA81" i="28"/>
  <c r="CZ87" i="28"/>
  <c r="DC80" i="28"/>
  <c r="DA84" i="28"/>
  <c r="CZ82" i="28"/>
  <c r="DI87" i="28"/>
  <c r="DI82" i="28"/>
  <c r="DG88" i="28"/>
  <c r="DG83" i="28"/>
  <c r="CY78" i="28"/>
  <c r="DH83" i="28"/>
  <c r="CZ78" i="28"/>
  <c r="DI83" i="28"/>
  <c r="DD97" i="28"/>
  <c r="CZ100" i="28"/>
  <c r="DI96" i="28"/>
  <c r="DI98" i="28"/>
  <c r="DD99" i="28"/>
  <c r="DD101" i="28"/>
  <c r="DB90" i="28"/>
  <c r="DF95" i="28"/>
  <c r="DJ100" i="28"/>
  <c r="DC94" i="28"/>
  <c r="DG99" i="28"/>
  <c r="CZ93" i="28"/>
  <c r="DD98" i="28"/>
  <c r="DI91" i="28"/>
  <c r="DA97" i="28"/>
  <c r="DF90" i="28"/>
  <c r="DJ95" i="28"/>
  <c r="DB101" i="28"/>
  <c r="DF59" i="27"/>
  <c r="DG59" i="27"/>
  <c r="DA58" i="27"/>
  <c r="DB65" i="27"/>
  <c r="DE63" i="27"/>
  <c r="CY62" i="27"/>
  <c r="DB60" i="27"/>
  <c r="DE58" i="27"/>
  <c r="DF65" i="27"/>
  <c r="DA63" i="27"/>
  <c r="CZ30" i="27"/>
  <c r="DA40" i="27"/>
  <c r="DF82" i="28"/>
  <c r="DD83" i="28"/>
  <c r="DB83" i="28"/>
  <c r="DA78" i="28"/>
  <c r="CY82" i="28"/>
  <c r="DB86" i="28"/>
  <c r="DH82" i="28"/>
  <c r="DF88" i="28"/>
  <c r="DF83" i="28"/>
  <c r="DF78" i="28"/>
  <c r="DD84" i="28"/>
  <c r="DG78" i="28"/>
  <c r="DE84" i="28"/>
  <c r="DH78" i="28"/>
  <c r="DA98" i="28"/>
  <c r="DC91" i="28"/>
  <c r="DH98" i="28"/>
  <c r="DH100" i="28"/>
  <c r="DC101" i="28"/>
  <c r="DI90" i="28"/>
  <c r="DJ90" i="28"/>
  <c r="DB96" i="28"/>
  <c r="DF101" i="28"/>
  <c r="CY95" i="28"/>
  <c r="DC100" i="28"/>
  <c r="DH93" i="28"/>
  <c r="CZ99" i="28"/>
  <c r="DE92" i="28"/>
  <c r="DI97" i="28"/>
  <c r="DB91" i="28"/>
  <c r="DF96" i="28"/>
  <c r="DB64" i="28"/>
  <c r="DC64" i="28"/>
  <c r="DB65" i="28"/>
  <c r="DB58" i="28"/>
  <c r="DC65" i="28"/>
  <c r="DF63" i="28"/>
  <c r="CZ62" i="28"/>
  <c r="DC60" i="28"/>
  <c r="DG57" i="28"/>
  <c r="BH14" i="29" a="1"/>
  <c r="BH12" i="29" a="1"/>
  <c r="BH16" i="29" a="1"/>
  <c r="BH9" i="29" a="1"/>
  <c r="BH7" i="29" a="1"/>
  <c r="BH18" i="29" a="1"/>
  <c r="BH8" i="29" a="1"/>
  <c r="BH20" i="29" a="1"/>
  <c r="BH17" i="29" a="1"/>
  <c r="BH21" i="29" a="1"/>
  <c r="BH15" i="29" a="1"/>
  <c r="BH10" i="29" a="1"/>
  <c r="BH19" i="29" a="1"/>
  <c r="BH11" i="29" a="1"/>
  <c r="BH13" i="29" a="1"/>
  <c r="BH6" i="29" a="1"/>
  <c r="BH4" i="29" a="1"/>
  <c r="BH22" i="29" a="1"/>
  <c r="BH5" i="29" a="1"/>
  <c r="BH3" i="29" a="1"/>
  <c r="DE60" i="27"/>
  <c r="DF60" i="27"/>
  <c r="CZ59" i="27"/>
  <c r="DC57" i="27"/>
  <c r="DD64" i="27"/>
  <c r="DG62" i="27"/>
  <c r="DA61" i="27"/>
  <c r="DD59" i="27"/>
  <c r="CY57" i="27"/>
  <c r="DB36" i="27"/>
  <c r="DB35" i="27"/>
  <c r="DB33" i="27"/>
  <c r="BH18" i="28" a="1"/>
  <c r="BH20" i="28" a="1"/>
  <c r="BH8" i="28" a="1"/>
  <c r="BH22" i="28" a="1"/>
  <c r="BH14" i="28" a="1"/>
  <c r="BH3" i="28" a="1"/>
  <c r="BH21" i="28" a="1"/>
  <c r="BH6" i="28" a="1"/>
  <c r="BH13" i="28" a="1"/>
  <c r="BH17" i="28" a="1"/>
  <c r="BH10" i="28" a="1"/>
  <c r="BH19" i="28" a="1"/>
  <c r="BH7" i="28" a="1"/>
  <c r="BH16" i="28" a="1"/>
  <c r="BH5" i="28" a="1"/>
  <c r="BH15" i="28" a="1"/>
  <c r="BH11" i="28" a="1"/>
  <c r="BH12" i="28" a="1"/>
  <c r="BH9" i="28" a="1"/>
  <c r="BH4" i="28" a="1"/>
  <c r="DG6" i="19"/>
  <c r="DC27" i="27"/>
  <c r="CY27" i="27"/>
  <c r="CY29" i="27"/>
  <c r="DA44" i="27"/>
  <c r="DD46" i="27"/>
  <c r="CZ40" i="27"/>
  <c r="DC42" i="27"/>
  <c r="CY45" i="27"/>
  <c r="DD40" i="27"/>
  <c r="DA35" i="27"/>
  <c r="CZ38" i="27"/>
  <c r="CZ37" i="27"/>
  <c r="DB37" i="27"/>
  <c r="CZ43" i="27"/>
  <c r="DC45" i="27"/>
  <c r="DE46" i="27"/>
  <c r="DB41" i="27"/>
  <c r="DE43" i="27"/>
  <c r="DA46" i="27"/>
  <c r="CZ35" i="27"/>
  <c r="DD36" i="27"/>
  <c r="DD35" i="27"/>
  <c r="DD34" i="27"/>
  <c r="DB45" i="27"/>
  <c r="CY40" i="27"/>
  <c r="DA41" i="27"/>
  <c r="DD43" i="27"/>
  <c r="CZ46" i="27"/>
  <c r="DE41" i="27"/>
  <c r="DC36" i="27"/>
  <c r="CY33" i="27"/>
  <c r="DA33" i="27"/>
  <c r="DD38" i="27"/>
  <c r="DC29" i="27"/>
  <c r="DC31" i="27"/>
  <c r="CZ29" i="27"/>
  <c r="CY41" i="27"/>
  <c r="DA42" i="27"/>
  <c r="DC43" i="27"/>
  <c r="CY46" i="27"/>
  <c r="DD41" i="27"/>
  <c r="CZ44" i="27"/>
  <c r="DD33" i="27"/>
  <c r="CY37" i="27"/>
  <c r="CY36" i="27"/>
  <c r="CY35" i="27"/>
  <c r="DC46" i="27"/>
  <c r="DB42" i="27"/>
  <c r="DC40" i="27"/>
  <c r="DD37" i="27"/>
  <c r="DC34" i="27"/>
  <c r="DA29" i="27"/>
  <c r="DA31" i="27"/>
  <c r="CZ27" i="27"/>
  <c r="DC30" i="27"/>
  <c r="CZ42" i="27"/>
  <c r="DB43" i="27"/>
  <c r="DD44" i="27"/>
  <c r="DB40" i="27"/>
  <c r="DE42" i="27"/>
  <c r="DA45" i="27"/>
  <c r="CY34" i="27"/>
  <c r="DA38" i="27"/>
  <c r="DA37" i="27"/>
  <c r="DA36" i="27"/>
  <c r="DB34" i="27"/>
  <c r="CZ41" i="27"/>
  <c r="DE44" i="27"/>
  <c r="CY43" i="27"/>
  <c r="DC35" i="27"/>
  <c r="DC33" i="27"/>
  <c r="DB29" i="27"/>
  <c r="DA28" i="27"/>
  <c r="DE40" i="27"/>
  <c r="DA43" i="27"/>
  <c r="DC44" i="27"/>
  <c r="DE45" i="27"/>
  <c r="DC41" i="27"/>
  <c r="CY44" i="27"/>
  <c r="CZ34" i="27"/>
  <c r="CZ33" i="27"/>
  <c r="DC38" i="27"/>
  <c r="DC37" i="27"/>
  <c r="CY38" i="27"/>
  <c r="DA34" i="27"/>
  <c r="DB38" i="27"/>
  <c r="DD10" i="21"/>
  <c r="DG8" i="25"/>
  <c r="DG13" i="21"/>
  <c r="DI10" i="25"/>
  <c r="BH20" i="27" a="1"/>
  <c r="BH19" i="27" a="1"/>
  <c r="BH22" i="27" a="1"/>
  <c r="BH18" i="27" a="1"/>
  <c r="BH21" i="27" a="1"/>
  <c r="DB5" i="23"/>
  <c r="DA7" i="21"/>
  <c r="DC76" i="26"/>
  <c r="DE75" i="26"/>
  <c r="DG74" i="26"/>
  <c r="CY74" i="26"/>
  <c r="DA73" i="26"/>
  <c r="DC72" i="26"/>
  <c r="DE71" i="26"/>
  <c r="DG70" i="26"/>
  <c r="CY70" i="26"/>
  <c r="DA69" i="26"/>
  <c r="DC68" i="26"/>
  <c r="DE67" i="26"/>
  <c r="DB76" i="26"/>
  <c r="DD75" i="26"/>
  <c r="DF74" i="26"/>
  <c r="DH73" i="26"/>
  <c r="CZ73" i="26"/>
  <c r="DB72" i="26"/>
  <c r="DD71" i="26"/>
  <c r="DF70" i="26"/>
  <c r="DH69" i="26"/>
  <c r="CZ69" i="26"/>
  <c r="DB68" i="26"/>
  <c r="DD67" i="26"/>
  <c r="DA76" i="26"/>
  <c r="DC75" i="26"/>
  <c r="DE74" i="26"/>
  <c r="DG73" i="26"/>
  <c r="CY73" i="26"/>
  <c r="DA72" i="26"/>
  <c r="DC71" i="26"/>
  <c r="DE70" i="26"/>
  <c r="DG69" i="26"/>
  <c r="CY69" i="26"/>
  <c r="DA68" i="26"/>
  <c r="DC67" i="26"/>
  <c r="DH76" i="26"/>
  <c r="CZ76" i="26"/>
  <c r="DB75" i="26"/>
  <c r="DD74" i="26"/>
  <c r="DF73" i="26"/>
  <c r="DH72" i="26"/>
  <c r="CZ72" i="26"/>
  <c r="DB71" i="26"/>
  <c r="DD70" i="26"/>
  <c r="DF69" i="26"/>
  <c r="DH68" i="26"/>
  <c r="CZ68" i="26"/>
  <c r="DB67" i="26"/>
  <c r="DG76" i="26"/>
  <c r="CY76" i="26"/>
  <c r="DA75" i="26"/>
  <c r="DC74" i="26"/>
  <c r="DE73" i="26"/>
  <c r="DG72" i="26"/>
  <c r="CY72" i="26"/>
  <c r="DA71" i="26"/>
  <c r="DC70" i="26"/>
  <c r="DE69" i="26"/>
  <c r="DG68" i="26"/>
  <c r="CY68" i="26"/>
  <c r="DA67" i="26"/>
  <c r="DF76" i="26"/>
  <c r="DH75" i="26"/>
  <c r="CZ75" i="26"/>
  <c r="DB74" i="26"/>
  <c r="DD73" i="26"/>
  <c r="DF72" i="26"/>
  <c r="DH71" i="26"/>
  <c r="CZ71" i="26"/>
  <c r="DB70" i="26"/>
  <c r="DD69" i="26"/>
  <c r="DF68" i="26"/>
  <c r="DH67" i="26"/>
  <c r="CZ67" i="26"/>
  <c r="DE76" i="26"/>
  <c r="DG75" i="26"/>
  <c r="CY75" i="26"/>
  <c r="DA74" i="26"/>
  <c r="DC73" i="26"/>
  <c r="DE72" i="26"/>
  <c r="DG71" i="26"/>
  <c r="CY71" i="26"/>
  <c r="DA70" i="26"/>
  <c r="DC69" i="26"/>
  <c r="DE68" i="26"/>
  <c r="DG67" i="26"/>
  <c r="CY67" i="26"/>
  <c r="DH70" i="26"/>
  <c r="DD76" i="26"/>
  <c r="CZ70" i="26"/>
  <c r="DF75" i="26"/>
  <c r="DB69" i="26"/>
  <c r="DH74" i="26"/>
  <c r="DD68" i="26"/>
  <c r="CZ74" i="26"/>
  <c r="DF67" i="26"/>
  <c r="DB73" i="26"/>
  <c r="DD72" i="26"/>
  <c r="DF71" i="26"/>
  <c r="DA31" i="26"/>
  <c r="DC29" i="26"/>
  <c r="CZ28" i="26"/>
  <c r="CY31" i="26"/>
  <c r="CZ29" i="26"/>
  <c r="DA27" i="26"/>
  <c r="DC30" i="26"/>
  <c r="CY29" i="26"/>
  <c r="CZ27" i="26"/>
  <c r="DB30" i="26"/>
  <c r="DC28" i="26"/>
  <c r="CY27" i="26"/>
  <c r="DA30" i="26"/>
  <c r="DB28" i="26"/>
  <c r="CZ30" i="26"/>
  <c r="DA28" i="26"/>
  <c r="DC31" i="26"/>
  <c r="CY30" i="26"/>
  <c r="CY28" i="26"/>
  <c r="DB31" i="26"/>
  <c r="DB29" i="26"/>
  <c r="DC27" i="26"/>
  <c r="CZ31" i="26"/>
  <c r="DA29" i="26"/>
  <c r="DB27" i="26"/>
  <c r="DB46" i="26"/>
  <c r="DA45" i="26"/>
  <c r="CZ44" i="26"/>
  <c r="CY43" i="26"/>
  <c r="DE41" i="26"/>
  <c r="DD40" i="26"/>
  <c r="CZ46" i="26"/>
  <c r="CY45" i="26"/>
  <c r="DE43" i="26"/>
  <c r="DD42" i="26"/>
  <c r="DC41" i="26"/>
  <c r="DB40" i="26"/>
  <c r="CY46" i="26"/>
  <c r="DE44" i="26"/>
  <c r="DD43" i="26"/>
  <c r="DC42" i="26"/>
  <c r="DB41" i="26"/>
  <c r="DA40" i="26"/>
  <c r="DE46" i="26"/>
  <c r="DD45" i="26"/>
  <c r="DC44" i="26"/>
  <c r="DB43" i="26"/>
  <c r="DA42" i="26"/>
  <c r="CZ41" i="26"/>
  <c r="CY40" i="26"/>
  <c r="DD46" i="26"/>
  <c r="DC45" i="26"/>
  <c r="DB44" i="26"/>
  <c r="DA43" i="26"/>
  <c r="CZ42" i="26"/>
  <c r="CY41" i="26"/>
  <c r="DA44" i="26"/>
  <c r="DA41" i="26"/>
  <c r="CY44" i="26"/>
  <c r="DE40" i="26"/>
  <c r="DC46" i="26"/>
  <c r="DC43" i="26"/>
  <c r="DC40" i="26"/>
  <c r="DA46" i="26"/>
  <c r="CZ43" i="26"/>
  <c r="CZ40" i="26"/>
  <c r="DE45" i="26"/>
  <c r="DE42" i="26"/>
  <c r="DB45" i="26"/>
  <c r="DB42" i="26"/>
  <c r="CZ45" i="26"/>
  <c r="CY42" i="26"/>
  <c r="DD44" i="26"/>
  <c r="DD41" i="26"/>
  <c r="DC37" i="26"/>
  <c r="DA36" i="26"/>
  <c r="CY35" i="26"/>
  <c r="DC33" i="26"/>
  <c r="DC38" i="26"/>
  <c r="DA37" i="26"/>
  <c r="CY36" i="26"/>
  <c r="DC34" i="26"/>
  <c r="DA33" i="26"/>
  <c r="DB38" i="26"/>
  <c r="CZ37" i="26"/>
  <c r="DD35" i="26"/>
  <c r="DB34" i="26"/>
  <c r="CZ33" i="26"/>
  <c r="CZ38" i="26"/>
  <c r="DD36" i="26"/>
  <c r="DB35" i="26"/>
  <c r="CZ34" i="26"/>
  <c r="CY38" i="26"/>
  <c r="DA35" i="26"/>
  <c r="DD37" i="26"/>
  <c r="CZ35" i="26"/>
  <c r="DB37" i="26"/>
  <c r="DD34" i="26"/>
  <c r="CY37" i="26"/>
  <c r="DA34" i="26"/>
  <c r="DC36" i="26"/>
  <c r="CY34" i="26"/>
  <c r="DB36" i="26"/>
  <c r="DD33" i="26"/>
  <c r="DD38" i="26"/>
  <c r="CZ36" i="26"/>
  <c r="DB33" i="26"/>
  <c r="CY33" i="26"/>
  <c r="DC35" i="26"/>
  <c r="DA38" i="26"/>
  <c r="DG10" i="23"/>
  <c r="CZ55" i="26"/>
  <c r="CZ54" i="26"/>
  <c r="CZ53" i="26"/>
  <c r="CZ52" i="26"/>
  <c r="CZ51" i="26"/>
  <c r="CZ50" i="26"/>
  <c r="CZ49" i="26"/>
  <c r="CZ48" i="26"/>
  <c r="CY55" i="26"/>
  <c r="CY54" i="26"/>
  <c r="CY53" i="26"/>
  <c r="CY52" i="26"/>
  <c r="CY51" i="26"/>
  <c r="CY50" i="26"/>
  <c r="CY49" i="26"/>
  <c r="CY48" i="26"/>
  <c r="DF55" i="26"/>
  <c r="DF54" i="26"/>
  <c r="DF53" i="26"/>
  <c r="DF52" i="26"/>
  <c r="DF51" i="26"/>
  <c r="DF50" i="26"/>
  <c r="DF49" i="26"/>
  <c r="DF48" i="26"/>
  <c r="DE55" i="26"/>
  <c r="DE54" i="26"/>
  <c r="DE53" i="26"/>
  <c r="DE52" i="26"/>
  <c r="DE51" i="26"/>
  <c r="DE50" i="26"/>
  <c r="DE49" i="26"/>
  <c r="DE48" i="26"/>
  <c r="DD55" i="26"/>
  <c r="DD54" i="26"/>
  <c r="DD53" i="26"/>
  <c r="DD52" i="26"/>
  <c r="DD51" i="26"/>
  <c r="DD50" i="26"/>
  <c r="DD49" i="26"/>
  <c r="DD48" i="26"/>
  <c r="DC55" i="26"/>
  <c r="DC54" i="26"/>
  <c r="DC53" i="26"/>
  <c r="DC52" i="26"/>
  <c r="DC51" i="26"/>
  <c r="DC50" i="26"/>
  <c r="DC49" i="26"/>
  <c r="DC48" i="26"/>
  <c r="DB55" i="26"/>
  <c r="DB54" i="26"/>
  <c r="DB53" i="26"/>
  <c r="DB52" i="26"/>
  <c r="DB51" i="26"/>
  <c r="DB50" i="26"/>
  <c r="DB49" i="26"/>
  <c r="DB48" i="26"/>
  <c r="DA55" i="26"/>
  <c r="DA54" i="26"/>
  <c r="DA53" i="26"/>
  <c r="DA52" i="26"/>
  <c r="DA51" i="26"/>
  <c r="DA50" i="26"/>
  <c r="DA49" i="26"/>
  <c r="DA48" i="26"/>
  <c r="DB8" i="21"/>
  <c r="DC6" i="23"/>
  <c r="DD5" i="25"/>
  <c r="DB88" i="26"/>
  <c r="DE87" i="26"/>
  <c r="DH86" i="26"/>
  <c r="CZ86" i="26"/>
  <c r="DC85" i="26"/>
  <c r="DF84" i="26"/>
  <c r="DI83" i="26"/>
  <c r="DA83" i="26"/>
  <c r="DD82" i="26"/>
  <c r="DG81" i="26"/>
  <c r="CY81" i="26"/>
  <c r="DB80" i="26"/>
  <c r="DE79" i="26"/>
  <c r="DH78" i="26"/>
  <c r="CZ78" i="26"/>
  <c r="DI88" i="26"/>
  <c r="DA88" i="26"/>
  <c r="DD87" i="26"/>
  <c r="DG86" i="26"/>
  <c r="CY86" i="26"/>
  <c r="DB85" i="26"/>
  <c r="DE84" i="26"/>
  <c r="DH83" i="26"/>
  <c r="CZ83" i="26"/>
  <c r="DC82" i="26"/>
  <c r="DF81" i="26"/>
  <c r="DI80" i="26"/>
  <c r="DA80" i="26"/>
  <c r="DD79" i="26"/>
  <c r="DG78" i="26"/>
  <c r="CY78" i="26"/>
  <c r="DH88" i="26"/>
  <c r="CZ88" i="26"/>
  <c r="DC87" i="26"/>
  <c r="DF86" i="26"/>
  <c r="DI85" i="26"/>
  <c r="DA85" i="26"/>
  <c r="DD84" i="26"/>
  <c r="DG83" i="26"/>
  <c r="CY83" i="26"/>
  <c r="DB82" i="26"/>
  <c r="DE81" i="26"/>
  <c r="DH80" i="26"/>
  <c r="CZ80" i="26"/>
  <c r="DC79" i="26"/>
  <c r="DF78" i="26"/>
  <c r="DG88" i="26"/>
  <c r="CY88" i="26"/>
  <c r="DB87" i="26"/>
  <c r="DE86" i="26"/>
  <c r="DH85" i="26"/>
  <c r="CZ85" i="26"/>
  <c r="DC84" i="26"/>
  <c r="DF83" i="26"/>
  <c r="DI82" i="26"/>
  <c r="DA82" i="26"/>
  <c r="DD81" i="26"/>
  <c r="DG80" i="26"/>
  <c r="CY80" i="26"/>
  <c r="DB79" i="26"/>
  <c r="DE78" i="26"/>
  <c r="DF88" i="26"/>
  <c r="DI87" i="26"/>
  <c r="DA87" i="26"/>
  <c r="DD86" i="26"/>
  <c r="DG85" i="26"/>
  <c r="CY85" i="26"/>
  <c r="DB84" i="26"/>
  <c r="DE83" i="26"/>
  <c r="DH82" i="26"/>
  <c r="CZ82" i="26"/>
  <c r="DC81" i="26"/>
  <c r="DF80" i="26"/>
  <c r="DI79" i="26"/>
  <c r="DA79" i="26"/>
  <c r="DD78" i="26"/>
  <c r="DE88" i="26"/>
  <c r="DH87" i="26"/>
  <c r="CZ87" i="26"/>
  <c r="DC86" i="26"/>
  <c r="DF85" i="26"/>
  <c r="DI84" i="26"/>
  <c r="DA84" i="26"/>
  <c r="DD83" i="26"/>
  <c r="DG82" i="26"/>
  <c r="CY82" i="26"/>
  <c r="DB81" i="26"/>
  <c r="DE80" i="26"/>
  <c r="DH79" i="26"/>
  <c r="CZ79" i="26"/>
  <c r="DC78" i="26"/>
  <c r="DD88" i="26"/>
  <c r="DG87" i="26"/>
  <c r="CY87" i="26"/>
  <c r="DB86" i="26"/>
  <c r="DE85" i="26"/>
  <c r="DH84" i="26"/>
  <c r="CZ84" i="26"/>
  <c r="DC83" i="26"/>
  <c r="DF82" i="26"/>
  <c r="DI81" i="26"/>
  <c r="DA81" i="26"/>
  <c r="DD80" i="26"/>
  <c r="DG79" i="26"/>
  <c r="CY79" i="26"/>
  <c r="DB78" i="26"/>
  <c r="CY84" i="26"/>
  <c r="DA78" i="26"/>
  <c r="DB83" i="26"/>
  <c r="DC88" i="26"/>
  <c r="DE82" i="26"/>
  <c r="DF87" i="26"/>
  <c r="DH81" i="26"/>
  <c r="DI86" i="26"/>
  <c r="CZ81" i="26"/>
  <c r="DA86" i="26"/>
  <c r="DC80" i="26"/>
  <c r="DD85" i="26"/>
  <c r="DF79" i="26"/>
  <c r="DG84" i="26"/>
  <c r="DI78" i="26"/>
  <c r="DA25" i="26"/>
  <c r="DA23" i="26"/>
  <c r="DB23" i="26"/>
  <c r="DB25" i="26"/>
  <c r="CZ23" i="26"/>
  <c r="CZ25" i="26"/>
  <c r="CY23" i="26"/>
  <c r="CY25" i="26"/>
  <c r="DB22" i="26"/>
  <c r="DB24" i="26"/>
  <c r="DA22" i="26"/>
  <c r="DA24" i="26"/>
  <c r="CZ22" i="26"/>
  <c r="CZ24" i="26"/>
  <c r="CY22" i="26"/>
  <c r="CY24" i="26"/>
  <c r="DG65" i="26"/>
  <c r="CY65" i="26"/>
  <c r="CZ64" i="26"/>
  <c r="DA63" i="26"/>
  <c r="DB62" i="26"/>
  <c r="DC61" i="26"/>
  <c r="DD60" i="26"/>
  <c r="DE59" i="26"/>
  <c r="DF58" i="26"/>
  <c r="DG57" i="26"/>
  <c r="CY57" i="26"/>
  <c r="DF65" i="26"/>
  <c r="DG64" i="26"/>
  <c r="CY64" i="26"/>
  <c r="CZ63" i="26"/>
  <c r="DA62" i="26"/>
  <c r="DB61" i="26"/>
  <c r="DC60" i="26"/>
  <c r="DD59" i="26"/>
  <c r="DE58" i="26"/>
  <c r="DF57" i="26"/>
  <c r="DE65" i="26"/>
  <c r="DF64" i="26"/>
  <c r="DG63" i="26"/>
  <c r="CY63" i="26"/>
  <c r="CZ62" i="26"/>
  <c r="DA61" i="26"/>
  <c r="DB60" i="26"/>
  <c r="DC59" i="26"/>
  <c r="DD58" i="26"/>
  <c r="DE57" i="26"/>
  <c r="DD65" i="26"/>
  <c r="DE64" i="26"/>
  <c r="DF63" i="26"/>
  <c r="DG62" i="26"/>
  <c r="CY62" i="26"/>
  <c r="CZ61" i="26"/>
  <c r="DA60" i="26"/>
  <c r="DB59" i="26"/>
  <c r="DC58" i="26"/>
  <c r="DD57" i="26"/>
  <c r="DC65" i="26"/>
  <c r="DD64" i="26"/>
  <c r="DE63" i="26"/>
  <c r="DF62" i="26"/>
  <c r="DG61" i="26"/>
  <c r="CY61" i="26"/>
  <c r="CZ60" i="26"/>
  <c r="DA59" i="26"/>
  <c r="DB58" i="26"/>
  <c r="DC57" i="26"/>
  <c r="DB65" i="26"/>
  <c r="DC64" i="26"/>
  <c r="DD63" i="26"/>
  <c r="DE62" i="26"/>
  <c r="DF61" i="26"/>
  <c r="DG60" i="26"/>
  <c r="CY60" i="26"/>
  <c r="CZ59" i="26"/>
  <c r="DA58" i="26"/>
  <c r="DB57" i="26"/>
  <c r="DA65" i="26"/>
  <c r="DB64" i="26"/>
  <c r="DC63" i="26"/>
  <c r="DD62" i="26"/>
  <c r="DE61" i="26"/>
  <c r="DF60" i="26"/>
  <c r="DG59" i="26"/>
  <c r="CY59" i="26"/>
  <c r="CZ58" i="26"/>
  <c r="DA57" i="26"/>
  <c r="DB63" i="26"/>
  <c r="DC62" i="26"/>
  <c r="DD61" i="26"/>
  <c r="DE60" i="26"/>
  <c r="DF59" i="26"/>
  <c r="DG58" i="26"/>
  <c r="CZ65" i="26"/>
  <c r="CY58" i="26"/>
  <c r="DA64" i="26"/>
  <c r="CZ57" i="26"/>
  <c r="CY20" i="26"/>
  <c r="DA19" i="26"/>
  <c r="CZ19" i="26"/>
  <c r="CY19" i="26"/>
  <c r="DA18" i="26"/>
  <c r="CZ18" i="26"/>
  <c r="DA20" i="26"/>
  <c r="CY18" i="26"/>
  <c r="CZ20" i="26"/>
  <c r="DJ101" i="26"/>
  <c r="DB101" i="26"/>
  <c r="DF100" i="26"/>
  <c r="DJ99" i="26"/>
  <c r="DB99" i="26"/>
  <c r="DF98" i="26"/>
  <c r="DJ97" i="26"/>
  <c r="DB97" i="26"/>
  <c r="DF96" i="26"/>
  <c r="DJ95" i="26"/>
  <c r="DB95" i="26"/>
  <c r="DF94" i="26"/>
  <c r="DJ93" i="26"/>
  <c r="DB93" i="26"/>
  <c r="DF92" i="26"/>
  <c r="DJ91" i="26"/>
  <c r="DB91" i="26"/>
  <c r="DF90" i="26"/>
  <c r="DI101" i="26"/>
  <c r="DA101" i="26"/>
  <c r="DE100" i="26"/>
  <c r="DI99" i="26"/>
  <c r="DA99" i="26"/>
  <c r="DE98" i="26"/>
  <c r="DI97" i="26"/>
  <c r="DA97" i="26"/>
  <c r="DE96" i="26"/>
  <c r="DI95" i="26"/>
  <c r="DA95" i="26"/>
  <c r="DE94" i="26"/>
  <c r="DI93" i="26"/>
  <c r="DA93" i="26"/>
  <c r="DE92" i="26"/>
  <c r="DI91" i="26"/>
  <c r="DA91" i="26"/>
  <c r="DE90" i="26"/>
  <c r="DH101" i="26"/>
  <c r="CZ101" i="26"/>
  <c r="DD100" i="26"/>
  <c r="DH99" i="26"/>
  <c r="CZ99" i="26"/>
  <c r="DD98" i="26"/>
  <c r="DH97" i="26"/>
  <c r="CZ97" i="26"/>
  <c r="DD96" i="26"/>
  <c r="DH95" i="26"/>
  <c r="CZ95" i="26"/>
  <c r="DD94" i="26"/>
  <c r="DH93" i="26"/>
  <c r="CZ93" i="26"/>
  <c r="DD92" i="26"/>
  <c r="DH91" i="26"/>
  <c r="CZ91" i="26"/>
  <c r="DD90" i="26"/>
  <c r="DG101" i="26"/>
  <c r="CY101" i="26"/>
  <c r="DC100" i="26"/>
  <c r="DG99" i="26"/>
  <c r="CY99" i="26"/>
  <c r="DC98" i="26"/>
  <c r="DG97" i="26"/>
  <c r="CY97" i="26"/>
  <c r="DC96" i="26"/>
  <c r="DG95" i="26"/>
  <c r="CY95" i="26"/>
  <c r="DC94" i="26"/>
  <c r="DG93" i="26"/>
  <c r="CY93" i="26"/>
  <c r="DC92" i="26"/>
  <c r="DG91" i="26"/>
  <c r="CY91" i="26"/>
  <c r="DC90" i="26"/>
  <c r="DF101" i="26"/>
  <c r="DJ100" i="26"/>
  <c r="DB100" i="26"/>
  <c r="DF99" i="26"/>
  <c r="DJ98" i="26"/>
  <c r="DB98" i="26"/>
  <c r="DF97" i="26"/>
  <c r="DJ96" i="26"/>
  <c r="DB96" i="26"/>
  <c r="DF95" i="26"/>
  <c r="DJ94" i="26"/>
  <c r="DB94" i="26"/>
  <c r="DF93" i="26"/>
  <c r="DJ92" i="26"/>
  <c r="DB92" i="26"/>
  <c r="DF91" i="26"/>
  <c r="DJ90" i="26"/>
  <c r="DB90" i="26"/>
  <c r="DE101" i="26"/>
  <c r="DI100" i="26"/>
  <c r="DA100" i="26"/>
  <c r="DE99" i="26"/>
  <c r="DI98" i="26"/>
  <c r="DA98" i="26"/>
  <c r="DE97" i="26"/>
  <c r="DI96" i="26"/>
  <c r="DA96" i="26"/>
  <c r="DE95" i="26"/>
  <c r="DI94" i="26"/>
  <c r="DA94" i="26"/>
  <c r="DE93" i="26"/>
  <c r="DI92" i="26"/>
  <c r="DA92" i="26"/>
  <c r="DE91" i="26"/>
  <c r="DI90" i="26"/>
  <c r="DA90" i="26"/>
  <c r="DD101" i="26"/>
  <c r="DH100" i="26"/>
  <c r="CZ100" i="26"/>
  <c r="DD99" i="26"/>
  <c r="DH98" i="26"/>
  <c r="CZ98" i="26"/>
  <c r="DD97" i="26"/>
  <c r="DH96" i="26"/>
  <c r="CZ96" i="26"/>
  <c r="DD95" i="26"/>
  <c r="DH94" i="26"/>
  <c r="CZ94" i="26"/>
  <c r="DD93" i="26"/>
  <c r="DH92" i="26"/>
  <c r="CZ92" i="26"/>
  <c r="DD91" i="26"/>
  <c r="DH90" i="26"/>
  <c r="CZ90" i="26"/>
  <c r="DC101" i="26"/>
  <c r="CY96" i="26"/>
  <c r="DG90" i="26"/>
  <c r="DG100" i="26"/>
  <c r="DC95" i="26"/>
  <c r="CY90" i="26"/>
  <c r="CY100" i="26"/>
  <c r="DG94" i="26"/>
  <c r="DC99" i="26"/>
  <c r="CY94" i="26"/>
  <c r="DG98" i="26"/>
  <c r="DC93" i="26"/>
  <c r="CY98" i="26"/>
  <c r="DG92" i="26"/>
  <c r="DC97" i="26"/>
  <c r="CY92" i="26"/>
  <c r="DG96" i="26"/>
  <c r="DC91" i="26"/>
  <c r="CZ2" i="25"/>
  <c r="DL1" i="25"/>
  <c r="BI2" i="25"/>
  <c r="AU2" i="25"/>
  <c r="CY3" i="25"/>
  <c r="DE11" i="25" s="1"/>
  <c r="DJ10" i="25"/>
  <c r="DE5" i="25"/>
  <c r="DC3" i="25"/>
  <c r="DC5" i="25" s="1"/>
  <c r="DH3" i="25"/>
  <c r="DI6" i="25" s="1"/>
  <c r="CZ3" i="25"/>
  <c r="DJ15" i="25" s="1"/>
  <c r="DF6" i="25"/>
  <c r="DG7" i="25"/>
  <c r="DA3" i="25"/>
  <c r="DJ14" i="25" s="1"/>
  <c r="DF7" i="25"/>
  <c r="U2" i="25"/>
  <c r="CA2" i="25"/>
  <c r="BK2" i="25"/>
  <c r="CN2" i="25"/>
  <c r="DB2" i="25"/>
  <c r="DH8" i="25"/>
  <c r="BY2" i="25"/>
  <c r="S2" i="25"/>
  <c r="DG5" i="25"/>
  <c r="DJ8" i="25"/>
  <c r="DH6" i="25"/>
  <c r="DI7" i="25"/>
  <c r="DJ9" i="25"/>
  <c r="DH7" i="25"/>
  <c r="DI8" i="25"/>
  <c r="DG6" i="25"/>
  <c r="DF5" i="25"/>
  <c r="DE8" i="23"/>
  <c r="DB3" i="25"/>
  <c r="DH11" i="23"/>
  <c r="DF9" i="20"/>
  <c r="DJ13" i="23"/>
  <c r="DI5" i="25"/>
  <c r="DJ6" i="25"/>
  <c r="DD7" i="23"/>
  <c r="CM2" i="25"/>
  <c r="DA2" i="25"/>
  <c r="T2" i="25"/>
  <c r="AV2" i="25"/>
  <c r="BZ2" i="25"/>
  <c r="BJ2" i="25"/>
  <c r="DF11" i="24"/>
  <c r="DA6" i="24"/>
  <c r="CZ5" i="24"/>
  <c r="DE10" i="24"/>
  <c r="DJ15" i="24"/>
  <c r="DC8" i="24"/>
  <c r="DB7" i="24"/>
  <c r="DI14" i="24"/>
  <c r="DH13" i="24"/>
  <c r="DD9" i="24"/>
  <c r="DG12" i="24"/>
  <c r="DC3" i="24"/>
  <c r="DJ12" i="24" s="1"/>
  <c r="DJ6" i="24"/>
  <c r="DI5" i="24"/>
  <c r="DJ13" i="24"/>
  <c r="DI12" i="24"/>
  <c r="DF9" i="24"/>
  <c r="DH11" i="24"/>
  <c r="DD7" i="24"/>
  <c r="DG10" i="24"/>
  <c r="DE8" i="24"/>
  <c r="DB5" i="24"/>
  <c r="DC6" i="24"/>
  <c r="DJ8" i="24"/>
  <c r="DH6" i="24"/>
  <c r="DI7" i="24"/>
  <c r="DG5" i="24"/>
  <c r="BY2" i="24"/>
  <c r="CZ2" i="24"/>
  <c r="AU2" i="24"/>
  <c r="S2" i="24"/>
  <c r="CL2" i="24"/>
  <c r="BI2" i="24"/>
  <c r="DJ2" i="24"/>
  <c r="CH2" i="24"/>
  <c r="DI2" i="24"/>
  <c r="BD2" i="24"/>
  <c r="CU2" i="24"/>
  <c r="BR2" i="24"/>
  <c r="AB2" i="24"/>
  <c r="DF6" i="24"/>
  <c r="DJ10" i="24"/>
  <c r="DH8" i="24"/>
  <c r="DI9" i="24"/>
  <c r="DE5" i="24"/>
  <c r="DG7" i="24"/>
  <c r="DB2" i="24"/>
  <c r="AW2" i="24"/>
  <c r="CN2" i="24"/>
  <c r="BK2" i="24"/>
  <c r="CA2" i="24"/>
  <c r="U2" i="24"/>
  <c r="CG2" i="24"/>
  <c r="DH2" i="24"/>
  <c r="AA2" i="24"/>
  <c r="BC2" i="24"/>
  <c r="CT2" i="24"/>
  <c r="BQ2" i="24"/>
  <c r="CQ2" i="24"/>
  <c r="BN2" i="24"/>
  <c r="X2" i="24"/>
  <c r="CD2" i="24"/>
  <c r="DE2" i="24"/>
  <c r="AZ2" i="24"/>
  <c r="DH10" i="20"/>
  <c r="DE9" i="24"/>
  <c r="DF10" i="24"/>
  <c r="DJ14" i="24"/>
  <c r="DG11" i="24"/>
  <c r="DA5" i="24"/>
  <c r="DH12" i="24"/>
  <c r="DB6" i="24"/>
  <c r="DD8" i="24"/>
  <c r="DC7" i="24"/>
  <c r="DI13" i="24"/>
  <c r="BO2" i="24"/>
  <c r="Y2" i="24"/>
  <c r="CR2" i="24"/>
  <c r="CE2" i="24"/>
  <c r="DF2" i="24"/>
  <c r="BA2" i="24"/>
  <c r="DF5" i="24"/>
  <c r="DI8" i="24"/>
  <c r="DJ9" i="24"/>
  <c r="DG6" i="24"/>
  <c r="DH7" i="24"/>
  <c r="DJ7" i="24"/>
  <c r="DI6" i="24"/>
  <c r="DH5" i="24"/>
  <c r="CZ6" i="21"/>
  <c r="AX2" i="24"/>
  <c r="DC2" i="24"/>
  <c r="CO2" i="24"/>
  <c r="BL2" i="24"/>
  <c r="V2" i="24"/>
  <c r="CB2" i="24"/>
  <c r="DL1" i="24"/>
  <c r="DJ16" i="21"/>
  <c r="CY5" i="21"/>
  <c r="DH14" i="24"/>
  <c r="DG13" i="24"/>
  <c r="DD10" i="24"/>
  <c r="DI15" i="24"/>
  <c r="DF12" i="24"/>
  <c r="DC9" i="24"/>
  <c r="CZ6" i="24"/>
  <c r="CY5" i="24"/>
  <c r="DA7" i="24"/>
  <c r="DE11" i="24"/>
  <c r="DJ16" i="24"/>
  <c r="DB8" i="24"/>
  <c r="CP2" i="24"/>
  <c r="BM2" i="24"/>
  <c r="W2" i="24"/>
  <c r="AY2" i="24"/>
  <c r="CC2" i="24"/>
  <c r="DD2" i="24"/>
  <c r="BZ2" i="24"/>
  <c r="DA2" i="24"/>
  <c r="AV2" i="24"/>
  <c r="CM2" i="24"/>
  <c r="BJ2" i="24"/>
  <c r="T2" i="24"/>
  <c r="DB5" i="20"/>
  <c r="DI15" i="21"/>
  <c r="Z2" i="24"/>
  <c r="BP2" i="24"/>
  <c r="CF2" i="24"/>
  <c r="DG2" i="24"/>
  <c r="BB2" i="24"/>
  <c r="CS2" i="24"/>
  <c r="DG3" i="23"/>
  <c r="DH3" i="23"/>
  <c r="DH5" i="23" s="1"/>
  <c r="CS2" i="23"/>
  <c r="BB2" i="23"/>
  <c r="Z2" i="23"/>
  <c r="CF2" i="23"/>
  <c r="DG2" i="23"/>
  <c r="BP2" i="23"/>
  <c r="BC2" i="23"/>
  <c r="CG2" i="23"/>
  <c r="AA2" i="23"/>
  <c r="DH2" i="23"/>
  <c r="BQ2" i="23"/>
  <c r="CT2" i="23"/>
  <c r="BD2" i="23"/>
  <c r="DJ2" i="23"/>
  <c r="CH2" i="23"/>
  <c r="DI2" i="23"/>
  <c r="AB2" i="23"/>
  <c r="BR2" i="23"/>
  <c r="CU2" i="23"/>
  <c r="AZ2" i="23"/>
  <c r="CD2" i="23"/>
  <c r="DC3" i="23"/>
  <c r="DC5" i="23" s="1"/>
  <c r="CQ2" i="23"/>
  <c r="DI3" i="23"/>
  <c r="DI5" i="23" s="1"/>
  <c r="CE2" i="23"/>
  <c r="DF2" i="23"/>
  <c r="Y2" i="23"/>
  <c r="BA2" i="23"/>
  <c r="CR2" i="23"/>
  <c r="BO2" i="23"/>
  <c r="DF9" i="23"/>
  <c r="DE2" i="23"/>
  <c r="X2" i="23"/>
  <c r="DI8" i="23"/>
  <c r="DG6" i="23"/>
  <c r="DF5" i="23"/>
  <c r="DJ9" i="23"/>
  <c r="DH7" i="23"/>
  <c r="DI9" i="23"/>
  <c r="DJ10" i="23"/>
  <c r="DF6" i="23"/>
  <c r="DE5" i="23"/>
  <c r="DH8" i="23"/>
  <c r="DG7" i="23"/>
  <c r="DG10" i="20"/>
  <c r="BY2" i="23"/>
  <c r="S2" i="23"/>
  <c r="AU2" i="23"/>
  <c r="CZ2" i="23"/>
  <c r="BI2" i="23"/>
  <c r="CL2" i="23"/>
  <c r="DE8" i="20"/>
  <c r="DI12" i="20"/>
  <c r="DA3" i="23"/>
  <c r="DE11" i="21"/>
  <c r="DC9" i="21"/>
  <c r="CZ3" i="23"/>
  <c r="AW2" i="23"/>
  <c r="U2" i="23"/>
  <c r="CA2" i="23"/>
  <c r="DB2" i="23"/>
  <c r="BK2" i="23"/>
  <c r="CN2" i="23"/>
  <c r="DD3" i="23"/>
  <c r="CY3" i="23"/>
  <c r="CB2" i="23"/>
  <c r="DC2" i="23"/>
  <c r="BL2" i="23"/>
  <c r="CO2" i="23"/>
  <c r="V2" i="23"/>
  <c r="AX2" i="23"/>
  <c r="DA2" i="23"/>
  <c r="AV2" i="23"/>
  <c r="BZ2" i="23"/>
  <c r="BJ2" i="23"/>
  <c r="CM2" i="23"/>
  <c r="T2" i="23"/>
  <c r="DC6" i="20"/>
  <c r="DL1" i="23"/>
  <c r="DH11" i="20"/>
  <c r="DI11" i="20"/>
  <c r="DJ13" i="20"/>
  <c r="DH3" i="21"/>
  <c r="DI6" i="21" s="1"/>
  <c r="DC6" i="21"/>
  <c r="DG10" i="21"/>
  <c r="DI12" i="21"/>
  <c r="DE8" i="21"/>
  <c r="DH11" i="21"/>
  <c r="DJ13" i="21"/>
  <c r="DF9" i="21"/>
  <c r="DB5" i="21"/>
  <c r="DD7" i="21"/>
  <c r="DI10" i="21"/>
  <c r="DG8" i="21"/>
  <c r="DJ11" i="21"/>
  <c r="DH9" i="21"/>
  <c r="DD5" i="21"/>
  <c r="DE6" i="21"/>
  <c r="DF7" i="21"/>
  <c r="DJ9" i="21"/>
  <c r="DF5" i="21"/>
  <c r="DG6" i="21"/>
  <c r="DH7" i="21"/>
  <c r="DI8" i="21"/>
  <c r="DD8" i="21"/>
  <c r="DI13" i="21"/>
  <c r="DJ14" i="21"/>
  <c r="DG11" i="21"/>
  <c r="DG5" i="21"/>
  <c r="DH6" i="21"/>
  <c r="DI7" i="21"/>
  <c r="DJ8" i="21"/>
  <c r="DG7" i="21"/>
  <c r="DH8" i="21"/>
  <c r="DI9" i="21"/>
  <c r="DE5" i="21"/>
  <c r="DF6" i="21"/>
  <c r="DJ10" i="21"/>
  <c r="BK2" i="21"/>
  <c r="CA2" i="21"/>
  <c r="DB2" i="21"/>
  <c r="AW2" i="21"/>
  <c r="U2" i="21"/>
  <c r="CN2" i="21"/>
  <c r="DJ6" i="21"/>
  <c r="DI5" i="21"/>
  <c r="DJ12" i="20"/>
  <c r="CL2" i="21"/>
  <c r="BI2" i="21"/>
  <c r="AU2" i="21"/>
  <c r="S2" i="21"/>
  <c r="CZ2" i="21"/>
  <c r="BY2" i="21"/>
  <c r="DG9" i="20"/>
  <c r="DC3" i="21"/>
  <c r="DI11" i="19"/>
  <c r="DD6" i="20"/>
  <c r="CM2" i="21"/>
  <c r="BJ2" i="21"/>
  <c r="AV2" i="21"/>
  <c r="T2" i="21"/>
  <c r="BZ2" i="21"/>
  <c r="DA2" i="21"/>
  <c r="DJ12" i="19"/>
  <c r="DC5" i="20"/>
  <c r="DF8" i="20"/>
  <c r="DL1" i="21"/>
  <c r="DA6" i="21"/>
  <c r="DH13" i="21"/>
  <c r="DB7" i="21"/>
  <c r="DE10" i="21"/>
  <c r="DG12" i="21"/>
  <c r="DC8" i="21"/>
  <c r="DD9" i="21"/>
  <c r="DF11" i="21"/>
  <c r="DJ15" i="21"/>
  <c r="CZ5" i="21"/>
  <c r="DI14" i="21"/>
  <c r="CB2" i="21"/>
  <c r="DC2" i="21"/>
  <c r="AX2" i="21"/>
  <c r="V2" i="21"/>
  <c r="CO2" i="21"/>
  <c r="BL2" i="21"/>
  <c r="DD3" i="20"/>
  <c r="DF7" i="20" s="1"/>
  <c r="DF6" i="20"/>
  <c r="DG7" i="20"/>
  <c r="DI9" i="20"/>
  <c r="DH8" i="20"/>
  <c r="DE5" i="20"/>
  <c r="DJ10" i="20"/>
  <c r="DH5" i="20"/>
  <c r="DJ7" i="20"/>
  <c r="DI6" i="20"/>
  <c r="DI8" i="20"/>
  <c r="DH7" i="20"/>
  <c r="DF5" i="20"/>
  <c r="DJ9" i="20"/>
  <c r="DG6" i="20"/>
  <c r="DG12" i="20"/>
  <c r="DF11" i="20"/>
  <c r="CZ5" i="20"/>
  <c r="DI14" i="20"/>
  <c r="DJ15" i="20"/>
  <c r="DD9" i="20"/>
  <c r="DH13" i="20"/>
  <c r="DA6" i="20"/>
  <c r="DE10" i="20"/>
  <c r="DB7" i="20"/>
  <c r="DC8" i="20"/>
  <c r="DJ14" i="20"/>
  <c r="DI13" i="20"/>
  <c r="DF10" i="20"/>
  <c r="DE9" i="20"/>
  <c r="DH12" i="20"/>
  <c r="DB6" i="20"/>
  <c r="DA5" i="20"/>
  <c r="DD8" i="20"/>
  <c r="DC7" i="20"/>
  <c r="DG11" i="20"/>
  <c r="AU2" i="20"/>
  <c r="S2" i="20"/>
  <c r="CZ2" i="20"/>
  <c r="CL2" i="20"/>
  <c r="BI2" i="20"/>
  <c r="BY2" i="20"/>
  <c r="CZ6" i="20"/>
  <c r="DJ16" i="20"/>
  <c r="DH14" i="20"/>
  <c r="DG13" i="20"/>
  <c r="DB8" i="20"/>
  <c r="DF12" i="20"/>
  <c r="CY5" i="20"/>
  <c r="DI15" i="20"/>
  <c r="DE11" i="20"/>
  <c r="DD10" i="20"/>
  <c r="DC9" i="20"/>
  <c r="DA7" i="20"/>
  <c r="DG6" i="12"/>
  <c r="DJ6" i="20"/>
  <c r="DI5" i="20"/>
  <c r="CC2" i="20"/>
  <c r="AY2" i="20"/>
  <c r="DD2" i="20"/>
  <c r="CP2" i="20"/>
  <c r="W2" i="20"/>
  <c r="BM2" i="20"/>
  <c r="DL1" i="20"/>
  <c r="DH6" i="20"/>
  <c r="DG5" i="20"/>
  <c r="DJ8" i="20"/>
  <c r="DI7" i="20"/>
  <c r="CM2" i="20"/>
  <c r="BJ2" i="20"/>
  <c r="T2" i="20"/>
  <c r="AV2" i="20"/>
  <c r="DA2" i="20"/>
  <c r="BZ2" i="20"/>
  <c r="DI7" i="16"/>
  <c r="CN2" i="20"/>
  <c r="U2" i="20"/>
  <c r="BK2" i="20"/>
  <c r="CA2" i="20"/>
  <c r="AW2" i="20"/>
  <c r="DB2" i="20"/>
  <c r="BL2" i="20"/>
  <c r="V2" i="20"/>
  <c r="AX2" i="20"/>
  <c r="DC2" i="20"/>
  <c r="CO2" i="20"/>
  <c r="CB2" i="20"/>
  <c r="DI8" i="19"/>
  <c r="DG9" i="19"/>
  <c r="CY3" i="19"/>
  <c r="CZ6" i="19" s="1"/>
  <c r="DF5" i="19"/>
  <c r="DI3" i="19"/>
  <c r="DI5" i="19" s="1"/>
  <c r="DE7" i="19"/>
  <c r="DD6" i="19"/>
  <c r="DJ9" i="19"/>
  <c r="DH10" i="19"/>
  <c r="DF8" i="19"/>
  <c r="CZ3" i="19"/>
  <c r="DC8" i="19" s="1"/>
  <c r="DJ6" i="19"/>
  <c r="DH12" i="19"/>
  <c r="DG11" i="19"/>
  <c r="DJ14" i="19"/>
  <c r="DI13" i="19"/>
  <c r="DF10" i="19"/>
  <c r="DA5" i="19"/>
  <c r="DC7" i="19"/>
  <c r="DD8" i="19"/>
  <c r="DB6" i="19"/>
  <c r="DE9" i="19"/>
  <c r="DJ8" i="19"/>
  <c r="DH6" i="19"/>
  <c r="DI7" i="19"/>
  <c r="DG5" i="19"/>
  <c r="DI12" i="19"/>
  <c r="DH11" i="19"/>
  <c r="DJ13" i="19"/>
  <c r="DG10" i="19"/>
  <c r="DD7" i="19"/>
  <c r="DF9" i="19"/>
  <c r="DB5" i="19"/>
  <c r="DC6" i="19"/>
  <c r="DE8" i="19"/>
  <c r="BJ2" i="19"/>
  <c r="BZ2" i="19"/>
  <c r="AV2" i="19"/>
  <c r="T2" i="19"/>
  <c r="DA2" i="19"/>
  <c r="CM2" i="19"/>
  <c r="DH9" i="19"/>
  <c r="DI10" i="19"/>
  <c r="DF7" i="19"/>
  <c r="DG8" i="19"/>
  <c r="DD5" i="19"/>
  <c r="DJ11" i="19"/>
  <c r="DE6" i="19"/>
  <c r="DG5" i="16"/>
  <c r="AW2" i="19"/>
  <c r="U2" i="19"/>
  <c r="CN2" i="19"/>
  <c r="DB2" i="19"/>
  <c r="BK2" i="19"/>
  <c r="CA2" i="19"/>
  <c r="DI9" i="19"/>
  <c r="DJ8" i="16"/>
  <c r="DL1" i="19"/>
  <c r="DC2" i="19"/>
  <c r="AX2" i="19"/>
  <c r="BL2" i="19"/>
  <c r="CO2" i="19"/>
  <c r="V2" i="19"/>
  <c r="CB2" i="19"/>
  <c r="DH3" i="19"/>
  <c r="CL2" i="19"/>
  <c r="BY2" i="19"/>
  <c r="AU2" i="19"/>
  <c r="S2" i="19"/>
  <c r="BI2" i="19"/>
  <c r="CZ2" i="19"/>
  <c r="CC2" i="19"/>
  <c r="DD2" i="19"/>
  <c r="BM2" i="19"/>
  <c r="CP2" i="19"/>
  <c r="AY2" i="19"/>
  <c r="W2" i="19"/>
  <c r="BB2" i="18"/>
  <c r="CF2" i="18"/>
  <c r="DG2" i="18"/>
  <c r="BP2" i="18"/>
  <c r="Z2" i="18"/>
  <c r="CS2" i="18"/>
  <c r="DD3" i="18"/>
  <c r="DD5" i="18" s="1"/>
  <c r="CR2" i="18"/>
  <c r="CE2" i="18"/>
  <c r="BA2" i="18"/>
  <c r="Y2" i="18"/>
  <c r="DF2" i="18"/>
  <c r="DF9" i="18"/>
  <c r="DE8" i="18"/>
  <c r="DG10" i="18"/>
  <c r="DC6" i="18"/>
  <c r="DI12" i="18"/>
  <c r="DB5" i="18"/>
  <c r="DJ13" i="18"/>
  <c r="DH11" i="18"/>
  <c r="DD7" i="18"/>
  <c r="DI7" i="18"/>
  <c r="DJ8" i="18"/>
  <c r="DH6" i="18"/>
  <c r="DG5" i="18"/>
  <c r="DI14" i="18"/>
  <c r="DH13" i="18"/>
  <c r="DE10" i="18"/>
  <c r="DJ15" i="18"/>
  <c r="DA6" i="18"/>
  <c r="DG12" i="18"/>
  <c r="CZ5" i="18"/>
  <c r="DF11" i="18"/>
  <c r="DC8" i="18"/>
  <c r="DD9" i="18"/>
  <c r="DB7" i="18"/>
  <c r="DH8" i="18"/>
  <c r="DJ10" i="18"/>
  <c r="DE5" i="18"/>
  <c r="DG7" i="18"/>
  <c r="DI9" i="18"/>
  <c r="DF6" i="18"/>
  <c r="DF12" i="18"/>
  <c r="DE11" i="18"/>
  <c r="DJ16" i="18"/>
  <c r="DH14" i="18"/>
  <c r="DG13" i="18"/>
  <c r="DD10" i="18"/>
  <c r="DI15" i="18"/>
  <c r="DC9" i="18"/>
  <c r="DA7" i="18"/>
  <c r="CZ6" i="18"/>
  <c r="DB8" i="18"/>
  <c r="CY5" i="18"/>
  <c r="DJ6" i="18"/>
  <c r="DI5" i="18"/>
  <c r="DE9" i="18"/>
  <c r="DF10" i="18"/>
  <c r="DB6" i="18"/>
  <c r="DH12" i="18"/>
  <c r="DA5" i="18"/>
  <c r="DJ14" i="18"/>
  <c r="DI13" i="18"/>
  <c r="DD8" i="18"/>
  <c r="DG11" i="18"/>
  <c r="DC7" i="18"/>
  <c r="DH7" i="16"/>
  <c r="DH7" i="18"/>
  <c r="DJ9" i="18"/>
  <c r="DI8" i="18"/>
  <c r="DF5" i="18"/>
  <c r="DG6" i="18"/>
  <c r="CA2" i="18"/>
  <c r="DB2" i="18"/>
  <c r="AW2" i="18"/>
  <c r="U2" i="18"/>
  <c r="CN2" i="18"/>
  <c r="BK2" i="18"/>
  <c r="CZ6" i="13"/>
  <c r="DF5" i="16"/>
  <c r="BZ2" i="18"/>
  <c r="DA2" i="18"/>
  <c r="AV2" i="18"/>
  <c r="T2" i="18"/>
  <c r="BJ2" i="18"/>
  <c r="CM2" i="18"/>
  <c r="DJ9" i="15"/>
  <c r="DG6" i="16"/>
  <c r="DC3" i="18"/>
  <c r="CB2" i="18"/>
  <c r="DC2" i="18"/>
  <c r="AX2" i="18"/>
  <c r="V2" i="18"/>
  <c r="CO2" i="18"/>
  <c r="BL2" i="18"/>
  <c r="BI2" i="18"/>
  <c r="BY2" i="18"/>
  <c r="CZ2" i="18"/>
  <c r="AU2" i="18"/>
  <c r="S2" i="18"/>
  <c r="CL2" i="18"/>
  <c r="DA5" i="12"/>
  <c r="DF5" i="15"/>
  <c r="DD2" i="18"/>
  <c r="AY2" i="18"/>
  <c r="W2" i="18"/>
  <c r="CP2" i="18"/>
  <c r="BM2" i="18"/>
  <c r="CC2" i="18"/>
  <c r="DH12" i="12"/>
  <c r="DG6" i="15"/>
  <c r="DL1" i="18"/>
  <c r="DA3" i="17"/>
  <c r="DI3" i="17"/>
  <c r="CZ3" i="17"/>
  <c r="CR2" i="16"/>
  <c r="CE2" i="16"/>
  <c r="DF2" i="16"/>
  <c r="Y2" i="16"/>
  <c r="BA2" i="16"/>
  <c r="DH7" i="17"/>
  <c r="DJ9" i="17"/>
  <c r="DI8" i="17"/>
  <c r="DF5" i="17"/>
  <c r="DG6" i="17"/>
  <c r="DD8" i="12"/>
  <c r="DI6" i="10"/>
  <c r="DE2" i="17"/>
  <c r="BN2" i="17"/>
  <c r="CQ2" i="17"/>
  <c r="CD2" i="17"/>
  <c r="AZ2" i="17"/>
  <c r="X2" i="17"/>
  <c r="DJ9" i="12"/>
  <c r="DJ16" i="17"/>
  <c r="DH14" i="17"/>
  <c r="DG13" i="17"/>
  <c r="DD10" i="17"/>
  <c r="DE11" i="17"/>
  <c r="DC9" i="17"/>
  <c r="DI15" i="17"/>
  <c r="CZ6" i="17"/>
  <c r="DF12" i="17"/>
  <c r="DA7" i="17"/>
  <c r="CY5" i="17"/>
  <c r="DB8" i="17"/>
  <c r="DC3" i="17"/>
  <c r="DL1" i="17"/>
  <c r="DA2" i="17"/>
  <c r="BJ2" i="17"/>
  <c r="CM2" i="17"/>
  <c r="T2" i="17"/>
  <c r="BZ2" i="17"/>
  <c r="AV2" i="17"/>
  <c r="AY2" i="17"/>
  <c r="W2" i="17"/>
  <c r="CP2" i="17"/>
  <c r="CC2" i="17"/>
  <c r="DD2" i="17"/>
  <c r="BM2" i="17"/>
  <c r="DJ9" i="11"/>
  <c r="DH5" i="17"/>
  <c r="DJ7" i="17"/>
  <c r="DI6" i="17"/>
  <c r="CA2" i="17"/>
  <c r="BK2" i="17"/>
  <c r="CN2" i="17"/>
  <c r="U2" i="17"/>
  <c r="AW2" i="17"/>
  <c r="DB2" i="17"/>
  <c r="DI9" i="17"/>
  <c r="DJ10" i="17"/>
  <c r="DE5" i="17"/>
  <c r="DH8" i="17"/>
  <c r="DG7" i="17"/>
  <c r="DF6" i="17"/>
  <c r="CR2" i="17"/>
  <c r="CE2" i="17"/>
  <c r="BA2" i="17"/>
  <c r="Y2" i="17"/>
  <c r="DF2" i="17"/>
  <c r="BO2" i="17"/>
  <c r="DD5" i="17"/>
  <c r="DF7" i="17"/>
  <c r="DJ11" i="17"/>
  <c r="DH9" i="17"/>
  <c r="DI10" i="17"/>
  <c r="DE6" i="17"/>
  <c r="DG8" i="17"/>
  <c r="CY5" i="13"/>
  <c r="DH7" i="15"/>
  <c r="DI8" i="16"/>
  <c r="CZ2" i="17"/>
  <c r="BI2" i="17"/>
  <c r="CL2" i="17"/>
  <c r="BY2" i="17"/>
  <c r="AU2" i="17"/>
  <c r="S2" i="17"/>
  <c r="DE8" i="17"/>
  <c r="DG10" i="17"/>
  <c r="DJ13" i="17"/>
  <c r="DI12" i="17"/>
  <c r="DD7" i="17"/>
  <c r="DH11" i="17"/>
  <c r="DB5" i="17"/>
  <c r="DF9" i="17"/>
  <c r="DC6" i="17"/>
  <c r="DA3" i="16"/>
  <c r="DC7" i="16" s="1"/>
  <c r="DE3" i="16"/>
  <c r="DF6" i="16" s="1"/>
  <c r="DI3" i="16"/>
  <c r="DJ6" i="16" s="1"/>
  <c r="DB3" i="16"/>
  <c r="DG10" i="16" s="1"/>
  <c r="DJ15" i="16"/>
  <c r="DB7" i="16"/>
  <c r="DI14" i="16"/>
  <c r="DF11" i="16"/>
  <c r="DD9" i="16"/>
  <c r="DH13" i="16"/>
  <c r="DE10" i="16"/>
  <c r="DA6" i="16"/>
  <c r="DC8" i="16"/>
  <c r="DG12" i="16"/>
  <c r="CZ5" i="16"/>
  <c r="S2" i="16"/>
  <c r="AU2" i="16"/>
  <c r="CZ2" i="16"/>
  <c r="BY2" i="16"/>
  <c r="BI2" i="16"/>
  <c r="CL2" i="16"/>
  <c r="DF12" i="16"/>
  <c r="DI15" i="16"/>
  <c r="DA7" i="16"/>
  <c r="DH14" i="16"/>
  <c r="DE11" i="16"/>
  <c r="DJ16" i="16"/>
  <c r="CY5" i="16"/>
  <c r="DC9" i="16"/>
  <c r="DG13" i="16"/>
  <c r="DD10" i="16"/>
  <c r="DB8" i="16"/>
  <c r="CZ6" i="16"/>
  <c r="DG8" i="16"/>
  <c r="DE6" i="16"/>
  <c r="DI10" i="16"/>
  <c r="DJ11" i="16"/>
  <c r="DF7" i="16"/>
  <c r="DH9" i="16"/>
  <c r="DD5" i="16"/>
  <c r="W2" i="16"/>
  <c r="DD2" i="16"/>
  <c r="BM2" i="16"/>
  <c r="CP2" i="16"/>
  <c r="AY2" i="16"/>
  <c r="CC2" i="16"/>
  <c r="DH10" i="16"/>
  <c r="DI11" i="16"/>
  <c r="DG9" i="16"/>
  <c r="DF8" i="16"/>
  <c r="DD6" i="16"/>
  <c r="DC5" i="16"/>
  <c r="DJ12" i="16"/>
  <c r="DE7" i="16"/>
  <c r="BZ2" i="16"/>
  <c r="AV2" i="16"/>
  <c r="BJ2" i="16"/>
  <c r="DA2" i="16"/>
  <c r="CM2" i="16"/>
  <c r="T2" i="16"/>
  <c r="DB2" i="16"/>
  <c r="CA2" i="16"/>
  <c r="BK2" i="16"/>
  <c r="CN2" i="16"/>
  <c r="U2" i="16"/>
  <c r="AW2" i="16"/>
  <c r="AX2" i="16"/>
  <c r="V2" i="16"/>
  <c r="CB2" i="16"/>
  <c r="DC2" i="16"/>
  <c r="BL2" i="16"/>
  <c r="CO2" i="16"/>
  <c r="DJ7" i="16"/>
  <c r="DI8" i="11"/>
  <c r="DB6" i="12"/>
  <c r="DA7" i="13"/>
  <c r="DL1" i="16"/>
  <c r="DH3" i="15"/>
  <c r="CD2" i="13"/>
  <c r="DI15" i="15"/>
  <c r="DB8" i="15"/>
  <c r="DH14" i="15"/>
  <c r="DE11" i="15"/>
  <c r="DD10" i="15"/>
  <c r="DJ16" i="15"/>
  <c r="DF12" i="15"/>
  <c r="DC9" i="15"/>
  <c r="CZ6" i="15"/>
  <c r="DG13" i="15"/>
  <c r="DA7" i="15"/>
  <c r="CY5" i="15"/>
  <c r="DG12" i="15"/>
  <c r="DJ15" i="15"/>
  <c r="DC8" i="15"/>
  <c r="DI14" i="15"/>
  <c r="DF11" i="15"/>
  <c r="DE10" i="15"/>
  <c r="DD9" i="15"/>
  <c r="DA6" i="15"/>
  <c r="DB7" i="15"/>
  <c r="CZ5" i="15"/>
  <c r="DH13" i="15"/>
  <c r="DI9" i="15"/>
  <c r="DF6" i="15"/>
  <c r="DH8" i="15"/>
  <c r="DE5" i="15"/>
  <c r="DJ10" i="15"/>
  <c r="DG7" i="15"/>
  <c r="DJ12" i="15"/>
  <c r="BJ2" i="15"/>
  <c r="DA2" i="15"/>
  <c r="T2" i="15"/>
  <c r="CM2" i="15"/>
  <c r="BZ2" i="15"/>
  <c r="AV2" i="15"/>
  <c r="DE2" i="15"/>
  <c r="CQ2" i="15"/>
  <c r="AZ2" i="15"/>
  <c r="X2" i="15"/>
  <c r="CD2" i="15"/>
  <c r="BN2" i="15"/>
  <c r="DB2" i="15"/>
  <c r="BK2" i="15"/>
  <c r="U2" i="15"/>
  <c r="CN2" i="15"/>
  <c r="CA2" i="15"/>
  <c r="AW2" i="15"/>
  <c r="DH11" i="15"/>
  <c r="DG10" i="15"/>
  <c r="DD7" i="15"/>
  <c r="DF9" i="15"/>
  <c r="DJ13" i="15"/>
  <c r="DI12" i="15"/>
  <c r="DC6" i="15"/>
  <c r="DE8" i="15"/>
  <c r="DB5" i="15"/>
  <c r="DJ9" i="10"/>
  <c r="DG13" i="13"/>
  <c r="DJ14" i="15"/>
  <c r="DI13" i="15"/>
  <c r="DB6" i="15"/>
  <c r="DA5" i="15"/>
  <c r="DG11" i="15"/>
  <c r="DF10" i="15"/>
  <c r="DE9" i="15"/>
  <c r="DC7" i="15"/>
  <c r="DD8" i="15"/>
  <c r="DH12" i="15"/>
  <c r="DF6" i="9"/>
  <c r="DF5" i="10"/>
  <c r="DJ16" i="13"/>
  <c r="BL2" i="15"/>
  <c r="V2" i="15"/>
  <c r="CO2" i="15"/>
  <c r="CB2" i="15"/>
  <c r="AX2" i="15"/>
  <c r="DC2" i="15"/>
  <c r="DI9" i="9"/>
  <c r="DI8" i="13"/>
  <c r="DE11" i="13"/>
  <c r="CL2" i="15"/>
  <c r="CZ2" i="15"/>
  <c r="BI2" i="15"/>
  <c r="S2" i="15"/>
  <c r="BY2" i="15"/>
  <c r="AU2" i="15"/>
  <c r="DE5" i="9"/>
  <c r="DI3" i="15"/>
  <c r="DL1" i="15"/>
  <c r="DF7" i="15"/>
  <c r="DH9" i="15"/>
  <c r="DJ11" i="15"/>
  <c r="DE6" i="15"/>
  <c r="DG8" i="15"/>
  <c r="DD5" i="15"/>
  <c r="DI10" i="15"/>
  <c r="DC9" i="4"/>
  <c r="BN2" i="14"/>
  <c r="AZ2" i="14"/>
  <c r="CC2" i="15"/>
  <c r="BM2" i="15"/>
  <c r="W2" i="15"/>
  <c r="CP2" i="15"/>
  <c r="AY2" i="15"/>
  <c r="DD2" i="15"/>
  <c r="DJ8" i="15"/>
  <c r="DI7" i="15"/>
  <c r="DG5" i="15"/>
  <c r="DH6" i="15"/>
  <c r="CD2" i="14"/>
  <c r="DE2" i="14"/>
  <c r="X2" i="14"/>
  <c r="DA3" i="14"/>
  <c r="DE9" i="14" s="1"/>
  <c r="DI3" i="14"/>
  <c r="DH3" i="14"/>
  <c r="DJ7" i="14" s="1"/>
  <c r="DL1" i="14"/>
  <c r="DD9" i="14"/>
  <c r="DJ15" i="14"/>
  <c r="DB7" i="14"/>
  <c r="DH13" i="14"/>
  <c r="DG12" i="14"/>
  <c r="DI14" i="14"/>
  <c r="DF11" i="14"/>
  <c r="DC8" i="14"/>
  <c r="CZ5" i="14"/>
  <c r="DA6" i="14"/>
  <c r="DE10" i="14"/>
  <c r="DJ12" i="14"/>
  <c r="DI11" i="14"/>
  <c r="DF8" i="14"/>
  <c r="DD6" i="14"/>
  <c r="DC5" i="14"/>
  <c r="DH10" i="14"/>
  <c r="DE7" i="14"/>
  <c r="DG9" i="14"/>
  <c r="DF9" i="14"/>
  <c r="DJ13" i="14"/>
  <c r="DI12" i="14"/>
  <c r="DH11" i="14"/>
  <c r="DE8" i="14"/>
  <c r="DC6" i="14"/>
  <c r="DB5" i="14"/>
  <c r="DG10" i="14"/>
  <c r="DD7" i="14"/>
  <c r="DJ6" i="14"/>
  <c r="DI5" i="14"/>
  <c r="DJ11" i="14"/>
  <c r="DI15" i="14"/>
  <c r="DC9" i="14"/>
  <c r="DD10" i="14"/>
  <c r="DA7" i="14"/>
  <c r="DJ16" i="14"/>
  <c r="DG13" i="14"/>
  <c r="DF12" i="14"/>
  <c r="DH14" i="14"/>
  <c r="CY5" i="14"/>
  <c r="CZ6" i="14"/>
  <c r="DB8" i="14"/>
  <c r="DE11" i="14"/>
  <c r="BZ2" i="14"/>
  <c r="AV2" i="14"/>
  <c r="CM2" i="14"/>
  <c r="DA2" i="14"/>
  <c r="BJ2" i="14"/>
  <c r="T2" i="14"/>
  <c r="DB2" i="14"/>
  <c r="BK2" i="14"/>
  <c r="AW2" i="14"/>
  <c r="CN2" i="14"/>
  <c r="U2" i="14"/>
  <c r="CA2" i="14"/>
  <c r="DF5" i="11"/>
  <c r="DE3" i="14"/>
  <c r="AX2" i="14"/>
  <c r="V2" i="14"/>
  <c r="CO2" i="14"/>
  <c r="DC2" i="14"/>
  <c r="CB2" i="14"/>
  <c r="BL2" i="14"/>
  <c r="DG7" i="9"/>
  <c r="DH14" i="13"/>
  <c r="DH8" i="9"/>
  <c r="DG6" i="10"/>
  <c r="CR2" i="13"/>
  <c r="DJ9" i="14"/>
  <c r="DG6" i="14"/>
  <c r="DF5" i="14"/>
  <c r="DH7" i="14"/>
  <c r="DI8" i="14"/>
  <c r="CZ2" i="14"/>
  <c r="AU2" i="14"/>
  <c r="CL2" i="14"/>
  <c r="BY2" i="14"/>
  <c r="S2" i="14"/>
  <c r="BI2" i="14"/>
  <c r="DH7" i="10"/>
  <c r="DI8" i="12"/>
  <c r="DH7" i="12"/>
  <c r="DE9" i="12"/>
  <c r="Y2" i="13"/>
  <c r="DG6" i="13"/>
  <c r="DI15" i="13"/>
  <c r="DI3" i="13"/>
  <c r="DJ6" i="13" s="1"/>
  <c r="BN2" i="13"/>
  <c r="BR2" i="13"/>
  <c r="BD2" i="13"/>
  <c r="DJ2" i="13"/>
  <c r="DI2" i="13"/>
  <c r="CU2" i="13"/>
  <c r="AB2" i="13"/>
  <c r="CH2" i="13"/>
  <c r="BA2" i="13"/>
  <c r="CG2" i="13"/>
  <c r="BQ2" i="13"/>
  <c r="AA2" i="13"/>
  <c r="DH2" i="13"/>
  <c r="BC2" i="13"/>
  <c r="CT2" i="13"/>
  <c r="AZ2" i="13"/>
  <c r="BO2" i="13"/>
  <c r="BB2" i="13"/>
  <c r="CF2" i="13"/>
  <c r="DG2" i="13"/>
  <c r="BP2" i="13"/>
  <c r="Z2" i="13"/>
  <c r="CS2" i="13"/>
  <c r="DF2" i="13"/>
  <c r="CN2" i="12"/>
  <c r="DE2" i="13"/>
  <c r="X2" i="13"/>
  <c r="DF5" i="13"/>
  <c r="DB8" i="13"/>
  <c r="DC9" i="13"/>
  <c r="DI5" i="13"/>
  <c r="DJ9" i="13"/>
  <c r="DF12" i="13"/>
  <c r="DI6" i="13"/>
  <c r="DH5" i="13"/>
  <c r="DJ7" i="13"/>
  <c r="AU2" i="13"/>
  <c r="S2" i="13"/>
  <c r="CZ2" i="13"/>
  <c r="CL2" i="13"/>
  <c r="BY2" i="13"/>
  <c r="BI2" i="13"/>
  <c r="DJ11" i="13"/>
  <c r="DI10" i="13"/>
  <c r="DG8" i="13"/>
  <c r="DF7" i="13"/>
  <c r="DE6" i="13"/>
  <c r="DD5" i="13"/>
  <c r="DH9" i="13"/>
  <c r="DH7" i="9"/>
  <c r="DJ10" i="13"/>
  <c r="DH8" i="13"/>
  <c r="DG7" i="13"/>
  <c r="DF6" i="13"/>
  <c r="DE5" i="13"/>
  <c r="DI9" i="13"/>
  <c r="DG12" i="13"/>
  <c r="DF11" i="13"/>
  <c r="DJ15" i="13"/>
  <c r="DD9" i="13"/>
  <c r="DH13" i="13"/>
  <c r="DA6" i="13"/>
  <c r="CZ5" i="13"/>
  <c r="DI14" i="13"/>
  <c r="DE10" i="13"/>
  <c r="DC8" i="13"/>
  <c r="DB7" i="13"/>
  <c r="DE8" i="13"/>
  <c r="DJ13" i="13"/>
  <c r="DG10" i="13"/>
  <c r="DI12" i="13"/>
  <c r="DF9" i="13"/>
  <c r="DD7" i="13"/>
  <c r="DC6" i="13"/>
  <c r="DB5" i="13"/>
  <c r="DH11" i="13"/>
  <c r="DG6" i="9"/>
  <c r="DD6" i="13"/>
  <c r="DC5" i="13"/>
  <c r="DH10" i="13"/>
  <c r="DJ12" i="13"/>
  <c r="DE7" i="13"/>
  <c r="DI11" i="13"/>
  <c r="DG9" i="13"/>
  <c r="DF8" i="13"/>
  <c r="CM2" i="13"/>
  <c r="T2" i="13"/>
  <c r="BZ2" i="13"/>
  <c r="AV2" i="13"/>
  <c r="BJ2" i="13"/>
  <c r="DA2" i="13"/>
  <c r="DC7" i="12"/>
  <c r="BL2" i="13"/>
  <c r="V2" i="13"/>
  <c r="CB2" i="13"/>
  <c r="AX2" i="13"/>
  <c r="CO2" i="13"/>
  <c r="DC2" i="13"/>
  <c r="DF10" i="12"/>
  <c r="CN2" i="13"/>
  <c r="U2" i="13"/>
  <c r="DB2" i="13"/>
  <c r="CA2" i="13"/>
  <c r="AW2" i="13"/>
  <c r="BK2" i="13"/>
  <c r="DG6" i="11"/>
  <c r="DG11" i="12"/>
  <c r="DL1" i="13"/>
  <c r="DJ14" i="13"/>
  <c r="DI13" i="13"/>
  <c r="DE9" i="13"/>
  <c r="DF10" i="13"/>
  <c r="DD8" i="13"/>
  <c r="DH12" i="13"/>
  <c r="DC7" i="13"/>
  <c r="DB6" i="13"/>
  <c r="DA5" i="13"/>
  <c r="DG11" i="13"/>
  <c r="AW2" i="12"/>
  <c r="DI3" i="12"/>
  <c r="CZ3" i="12"/>
  <c r="DH3" i="12"/>
  <c r="DL1" i="12"/>
  <c r="CA2" i="12"/>
  <c r="U2" i="12"/>
  <c r="BK2" i="12"/>
  <c r="DI13" i="12"/>
  <c r="DA7" i="12"/>
  <c r="DE11" i="12"/>
  <c r="CY5" i="12"/>
  <c r="DJ16" i="12"/>
  <c r="DF12" i="12"/>
  <c r="DI15" i="12"/>
  <c r="DG13" i="12"/>
  <c r="DB8" i="12"/>
  <c r="CZ6" i="12"/>
  <c r="DH14" i="12"/>
  <c r="DD10" i="12"/>
  <c r="DC9" i="12"/>
  <c r="DJ7" i="10"/>
  <c r="CZ2" i="12"/>
  <c r="BI2" i="12"/>
  <c r="S2" i="12"/>
  <c r="AU2" i="12"/>
  <c r="CL2" i="12"/>
  <c r="BY2" i="12"/>
  <c r="DI10" i="12"/>
  <c r="DH9" i="12"/>
  <c r="DJ11" i="12"/>
  <c r="DD5" i="12"/>
  <c r="DE6" i="12"/>
  <c r="DF7" i="12"/>
  <c r="DG8" i="12"/>
  <c r="DG3" i="12"/>
  <c r="DJ12" i="12"/>
  <c r="DI11" i="12"/>
  <c r="DH10" i="12"/>
  <c r="DF8" i="12"/>
  <c r="DE7" i="12"/>
  <c r="DG9" i="12"/>
  <c r="DC5" i="12"/>
  <c r="DD6" i="12"/>
  <c r="DG7" i="12"/>
  <c r="DI9" i="12"/>
  <c r="DE5" i="12"/>
  <c r="DF6" i="12"/>
  <c r="DJ10" i="12"/>
  <c r="DH8" i="12"/>
  <c r="DE5" i="4"/>
  <c r="DB3" i="12"/>
  <c r="CM2" i="12"/>
  <c r="AV2" i="12"/>
  <c r="T2" i="12"/>
  <c r="BZ2" i="12"/>
  <c r="DA2" i="12"/>
  <c r="BJ2" i="12"/>
  <c r="DB8" i="4"/>
  <c r="DF5" i="9"/>
  <c r="DD5" i="11"/>
  <c r="DE6" i="11"/>
  <c r="DH9" i="11"/>
  <c r="DF7" i="11"/>
  <c r="DG8" i="11"/>
  <c r="DJ11" i="11"/>
  <c r="DI10" i="11"/>
  <c r="DJ12" i="11"/>
  <c r="DG9" i="11"/>
  <c r="DC5" i="11"/>
  <c r="DD6" i="11"/>
  <c r="DE7" i="11"/>
  <c r="DF8" i="11"/>
  <c r="DI11" i="11"/>
  <c r="DH10" i="11"/>
  <c r="DA3" i="11"/>
  <c r="DF10" i="11" s="1"/>
  <c r="DL1" i="11"/>
  <c r="DG3" i="11"/>
  <c r="DH6" i="11" s="1"/>
  <c r="DH3" i="11"/>
  <c r="DI6" i="11" s="1"/>
  <c r="DB7" i="11"/>
  <c r="DF9" i="11"/>
  <c r="DI12" i="11"/>
  <c r="DD7" i="11"/>
  <c r="DJ13" i="11"/>
  <c r="DE8" i="11"/>
  <c r="DH11" i="11"/>
  <c r="DG10" i="11"/>
  <c r="DB5" i="11"/>
  <c r="DC6" i="11"/>
  <c r="DH8" i="11"/>
  <c r="DJ10" i="11"/>
  <c r="DI9" i="11"/>
  <c r="DF6" i="11"/>
  <c r="DE5" i="11"/>
  <c r="DG7" i="11"/>
  <c r="DD10" i="6"/>
  <c r="BZ2" i="11"/>
  <c r="DA2" i="11"/>
  <c r="BJ2" i="11"/>
  <c r="CM2" i="11"/>
  <c r="AV2" i="11"/>
  <c r="T2" i="11"/>
  <c r="DJ6" i="11"/>
  <c r="DI5" i="11"/>
  <c r="DC9" i="11"/>
  <c r="AU2" i="11"/>
  <c r="BY2" i="11"/>
  <c r="CZ2" i="11"/>
  <c r="S2" i="11"/>
  <c r="CL2" i="11"/>
  <c r="BI2" i="11"/>
  <c r="AX2" i="11"/>
  <c r="V2" i="11"/>
  <c r="DC2" i="11"/>
  <c r="BL2" i="11"/>
  <c r="CO2" i="11"/>
  <c r="CB2" i="11"/>
  <c r="DB2" i="11"/>
  <c r="CA2" i="11"/>
  <c r="BK2" i="11"/>
  <c r="CN2" i="11"/>
  <c r="AW2" i="11"/>
  <c r="U2" i="11"/>
  <c r="DD2" i="11"/>
  <c r="BM2" i="11"/>
  <c r="CP2" i="11"/>
  <c r="W2" i="11"/>
  <c r="CC2" i="11"/>
  <c r="AY2" i="11"/>
  <c r="DD3" i="10"/>
  <c r="DI3" i="10"/>
  <c r="DJ6" i="10" s="1"/>
  <c r="DB3" i="10"/>
  <c r="DI12" i="10" s="1"/>
  <c r="DL1" i="10"/>
  <c r="DJ8" i="10"/>
  <c r="DH6" i="10"/>
  <c r="DI7" i="10"/>
  <c r="DG5" i="10"/>
  <c r="DH10" i="10"/>
  <c r="DE7" i="10"/>
  <c r="DJ12" i="10"/>
  <c r="DG9" i="10"/>
  <c r="DC5" i="10"/>
  <c r="DF8" i="10"/>
  <c r="DI11" i="10"/>
  <c r="DD6" i="10"/>
  <c r="DI15" i="10"/>
  <c r="DB8" i="10"/>
  <c r="DH14" i="10"/>
  <c r="CZ6" i="10"/>
  <c r="DE11" i="10"/>
  <c r="DJ16" i="10"/>
  <c r="DG13" i="10"/>
  <c r="DF12" i="10"/>
  <c r="DC9" i="10"/>
  <c r="CY5" i="10"/>
  <c r="DA7" i="10"/>
  <c r="DD10" i="10"/>
  <c r="DJ14" i="10"/>
  <c r="DB6" i="10"/>
  <c r="DA5" i="10"/>
  <c r="DG11" i="10"/>
  <c r="DI13" i="10"/>
  <c r="DF10" i="10"/>
  <c r="DH12" i="10"/>
  <c r="DE9" i="10"/>
  <c r="DC7" i="10"/>
  <c r="DD8" i="10"/>
  <c r="DE3" i="10"/>
  <c r="CO2" i="10"/>
  <c r="CB2" i="10"/>
  <c r="AX2" i="10"/>
  <c r="DC2" i="10"/>
  <c r="BL2" i="10"/>
  <c r="V2" i="10"/>
  <c r="DA7" i="6"/>
  <c r="CC2" i="10"/>
  <c r="AY2" i="10"/>
  <c r="DD2" i="10"/>
  <c r="BM2" i="10"/>
  <c r="W2" i="10"/>
  <c r="CP2" i="10"/>
  <c r="DE2" i="10"/>
  <c r="AZ2" i="10"/>
  <c r="CD2" i="10"/>
  <c r="BN2" i="10"/>
  <c r="X2" i="10"/>
  <c r="CQ2" i="10"/>
  <c r="BJ2" i="10"/>
  <c r="T2" i="10"/>
  <c r="CM2" i="10"/>
  <c r="BZ2" i="10"/>
  <c r="AV2" i="10"/>
  <c r="DA2" i="10"/>
  <c r="DJ15" i="10"/>
  <c r="DC8" i="10"/>
  <c r="DI14" i="10"/>
  <c r="DA6" i="10"/>
  <c r="DF11" i="10"/>
  <c r="DH13" i="10"/>
  <c r="DE10" i="10"/>
  <c r="DD9" i="10"/>
  <c r="CZ5" i="10"/>
  <c r="DB7" i="10"/>
  <c r="DG12" i="10"/>
  <c r="BK2" i="10"/>
  <c r="U2" i="10"/>
  <c r="CN2" i="10"/>
  <c r="CA2" i="10"/>
  <c r="AW2" i="10"/>
  <c r="DB2" i="10"/>
  <c r="CL2" i="10"/>
  <c r="CZ2" i="10"/>
  <c r="BI2" i="10"/>
  <c r="S2" i="10"/>
  <c r="BY2" i="10"/>
  <c r="AU2" i="10"/>
  <c r="DF8" i="9"/>
  <c r="DJ12" i="9"/>
  <c r="DI11" i="9"/>
  <c r="DH10" i="9"/>
  <c r="DE7" i="9"/>
  <c r="DC5" i="9"/>
  <c r="DG9" i="9"/>
  <c r="DD6" i="9"/>
  <c r="CY3" i="9"/>
  <c r="DG13" i="9" s="1"/>
  <c r="DJ11" i="9"/>
  <c r="DI10" i="9"/>
  <c r="DH9" i="9"/>
  <c r="DF7" i="9"/>
  <c r="DD5" i="9"/>
  <c r="DE6" i="9"/>
  <c r="DG8" i="9"/>
  <c r="DH5" i="9"/>
  <c r="DJ7" i="9"/>
  <c r="DI6" i="9"/>
  <c r="DI7" i="9"/>
  <c r="DJ8" i="9"/>
  <c r="DH6" i="9"/>
  <c r="DG5" i="9"/>
  <c r="CB2" i="9"/>
  <c r="DC2" i="9"/>
  <c r="AX2" i="9"/>
  <c r="V2" i="9"/>
  <c r="CO2" i="9"/>
  <c r="BL2" i="9"/>
  <c r="CZ6" i="4"/>
  <c r="DG13" i="6"/>
  <c r="DG13" i="4"/>
  <c r="CC2" i="9"/>
  <c r="DD2" i="9"/>
  <c r="AY2" i="9"/>
  <c r="W2" i="9"/>
  <c r="CP2" i="9"/>
  <c r="BM2" i="9"/>
  <c r="CM2" i="9"/>
  <c r="BJ2" i="9"/>
  <c r="BZ2" i="9"/>
  <c r="DA2" i="9"/>
  <c r="AV2" i="9"/>
  <c r="T2" i="9"/>
  <c r="DD10" i="4"/>
  <c r="DL1" i="9"/>
  <c r="DF12" i="4"/>
  <c r="DJ15" i="9"/>
  <c r="DI14" i="9"/>
  <c r="DH13" i="9"/>
  <c r="DD9" i="9"/>
  <c r="DG12" i="9"/>
  <c r="DF11" i="9"/>
  <c r="DE10" i="9"/>
  <c r="DC8" i="9"/>
  <c r="DB7" i="9"/>
  <c r="CZ5" i="9"/>
  <c r="DA6" i="9"/>
  <c r="DI5" i="9"/>
  <c r="DJ6" i="9"/>
  <c r="DE11" i="4"/>
  <c r="DI15" i="4"/>
  <c r="DI15" i="6"/>
  <c r="DI7" i="7"/>
  <c r="DI13" i="9"/>
  <c r="DH12" i="9"/>
  <c r="DG11" i="9"/>
  <c r="DJ14" i="9"/>
  <c r="DC7" i="9"/>
  <c r="DD8" i="9"/>
  <c r="DE9" i="9"/>
  <c r="DA5" i="9"/>
  <c r="DF10" i="9"/>
  <c r="DB6" i="9"/>
  <c r="BK2" i="9"/>
  <c r="CN2" i="9"/>
  <c r="CA2" i="9"/>
  <c r="DB2" i="9"/>
  <c r="AW2" i="9"/>
  <c r="U2" i="9"/>
  <c r="DA7" i="4"/>
  <c r="DJ16" i="4"/>
  <c r="DC9" i="6"/>
  <c r="DJ8" i="7"/>
  <c r="AU2" i="9"/>
  <c r="S2" i="9"/>
  <c r="CL2" i="9"/>
  <c r="BI2" i="9"/>
  <c r="BY2" i="9"/>
  <c r="CZ2" i="9"/>
  <c r="DI12" i="9"/>
  <c r="DH11" i="9"/>
  <c r="DG10" i="9"/>
  <c r="DJ13" i="9"/>
  <c r="DF9" i="9"/>
  <c r="DE8" i="9"/>
  <c r="DD7" i="9"/>
  <c r="DB5" i="9"/>
  <c r="DC6" i="9"/>
  <c r="DJ10" i="5"/>
  <c r="DC6" i="4"/>
  <c r="DG5" i="7"/>
  <c r="DE5" i="5"/>
  <c r="DJ12" i="7"/>
  <c r="DF8" i="7"/>
  <c r="DG9" i="7"/>
  <c r="DI11" i="7"/>
  <c r="DL1" i="7"/>
  <c r="DI15" i="7"/>
  <c r="DF12" i="7"/>
  <c r="DI3" i="7"/>
  <c r="CY5" i="7"/>
  <c r="DG13" i="7"/>
  <c r="DJ16" i="7"/>
  <c r="DB3" i="7"/>
  <c r="CZ6" i="7"/>
  <c r="DE11" i="7"/>
  <c r="DD10" i="7"/>
  <c r="DC9" i="7"/>
  <c r="DH10" i="7"/>
  <c r="DB8" i="7"/>
  <c r="DD6" i="7"/>
  <c r="DH3" i="7"/>
  <c r="DA7" i="7"/>
  <c r="DE7" i="7"/>
  <c r="DD3" i="7"/>
  <c r="DB6" i="7"/>
  <c r="DI8" i="7"/>
  <c r="DH7" i="7"/>
  <c r="DJ9" i="7"/>
  <c r="DG6" i="7"/>
  <c r="DF5" i="7"/>
  <c r="CP2" i="7"/>
  <c r="BM2" i="7"/>
  <c r="W2" i="7"/>
  <c r="CC2" i="7"/>
  <c r="DD2" i="7"/>
  <c r="AY2" i="7"/>
  <c r="DG7" i="4"/>
  <c r="DA2" i="7"/>
  <c r="AV2" i="7"/>
  <c r="T2" i="7"/>
  <c r="CM2" i="7"/>
  <c r="BJ2" i="7"/>
  <c r="BZ2" i="7"/>
  <c r="DG12" i="7"/>
  <c r="DI14" i="7"/>
  <c r="DB7" i="7"/>
  <c r="DH13" i="7"/>
  <c r="DD9" i="7"/>
  <c r="DA6" i="7"/>
  <c r="DE10" i="7"/>
  <c r="CZ5" i="7"/>
  <c r="DJ15" i="7"/>
  <c r="DF11" i="7"/>
  <c r="DC8" i="7"/>
  <c r="DH8" i="4"/>
  <c r="DF6" i="4"/>
  <c r="DI12" i="4"/>
  <c r="DF6" i="5"/>
  <c r="DI9" i="4"/>
  <c r="DI9" i="5"/>
  <c r="DH14" i="6"/>
  <c r="DF6" i="7"/>
  <c r="DH8" i="7"/>
  <c r="DJ10" i="7"/>
  <c r="DI9" i="7"/>
  <c r="DE5" i="7"/>
  <c r="DG7" i="7"/>
  <c r="AW2" i="7"/>
  <c r="U2" i="7"/>
  <c r="CA2" i="7"/>
  <c r="CN2" i="7"/>
  <c r="BK2" i="7"/>
  <c r="DB2" i="7"/>
  <c r="CY5" i="6"/>
  <c r="CY5" i="4"/>
  <c r="CZ6" i="6"/>
  <c r="BY2" i="7"/>
  <c r="CZ2" i="7"/>
  <c r="AU2" i="7"/>
  <c r="S2" i="7"/>
  <c r="CL2" i="7"/>
  <c r="BI2" i="7"/>
  <c r="CO2" i="7"/>
  <c r="BL2" i="7"/>
  <c r="CB2" i="7"/>
  <c r="DC2" i="7"/>
  <c r="V2" i="7"/>
  <c r="AX2" i="7"/>
  <c r="DG3" i="6"/>
  <c r="DI7" i="6" s="1"/>
  <c r="DE2" i="6"/>
  <c r="DL1" i="6"/>
  <c r="CZ3" i="6"/>
  <c r="DG12" i="6" s="1"/>
  <c r="DB3" i="6"/>
  <c r="DH11" i="6" s="1"/>
  <c r="CQ2" i="6"/>
  <c r="X2" i="6"/>
  <c r="DF3" i="6"/>
  <c r="DG6" i="6" s="1"/>
  <c r="AZ2" i="6"/>
  <c r="DB8" i="6"/>
  <c r="DJ16" i="6"/>
  <c r="CD2" i="6"/>
  <c r="DF12" i="6"/>
  <c r="DH5" i="6"/>
  <c r="DJ7" i="6"/>
  <c r="DI6" i="6"/>
  <c r="CR2" i="6"/>
  <c r="DF2" i="6"/>
  <c r="CE2" i="6"/>
  <c r="Y2" i="6"/>
  <c r="BO2" i="6"/>
  <c r="BA2" i="6"/>
  <c r="CB2" i="6"/>
  <c r="DC2" i="6"/>
  <c r="AX2" i="6"/>
  <c r="CO2" i="6"/>
  <c r="BL2" i="6"/>
  <c r="V2" i="6"/>
  <c r="BI2" i="6"/>
  <c r="S2" i="6"/>
  <c r="AU2" i="6"/>
  <c r="CZ2" i="6"/>
  <c r="CL2" i="6"/>
  <c r="BY2" i="6"/>
  <c r="DD3" i="6"/>
  <c r="DC6" i="3"/>
  <c r="DI3" i="6"/>
  <c r="DJ10" i="6"/>
  <c r="DE5" i="6"/>
  <c r="DG7" i="6"/>
  <c r="DI9" i="6"/>
  <c r="DH8" i="6"/>
  <c r="DF6" i="6"/>
  <c r="DJ14" i="6"/>
  <c r="DI13" i="6"/>
  <c r="DF10" i="6"/>
  <c r="DG11" i="6"/>
  <c r="DD8" i="6"/>
  <c r="DH12" i="6"/>
  <c r="DB6" i="6"/>
  <c r="DC7" i="6"/>
  <c r="DE9" i="6"/>
  <c r="DA5" i="6"/>
  <c r="DI11" i="6"/>
  <c r="DF8" i="6"/>
  <c r="DJ12" i="6"/>
  <c r="DD6" i="6"/>
  <c r="DH10" i="6"/>
  <c r="DC5" i="6"/>
  <c r="DG9" i="6"/>
  <c r="DE7" i="6"/>
  <c r="CA2" i="6"/>
  <c r="DB2" i="6"/>
  <c r="BK2" i="6"/>
  <c r="AW2" i="6"/>
  <c r="CN2" i="6"/>
  <c r="U2" i="6"/>
  <c r="BJ2" i="6"/>
  <c r="AV2" i="6"/>
  <c r="DA2" i="6"/>
  <c r="CM2" i="6"/>
  <c r="BZ2" i="6"/>
  <c r="T2" i="6"/>
  <c r="CE2" i="5"/>
  <c r="DF2" i="5"/>
  <c r="BO2" i="5"/>
  <c r="CR2" i="5"/>
  <c r="Y2" i="5"/>
  <c r="BA2" i="5"/>
  <c r="DL1" i="5"/>
  <c r="DJ14" i="5"/>
  <c r="DF10" i="5"/>
  <c r="DE9" i="5"/>
  <c r="DD8" i="5"/>
  <c r="DC7" i="5"/>
  <c r="DB6" i="5"/>
  <c r="DI13" i="5"/>
  <c r="DH12" i="5"/>
  <c r="DG11" i="5"/>
  <c r="DA5" i="5"/>
  <c r="DC8" i="5"/>
  <c r="DG12" i="5"/>
  <c r="DF11" i="5"/>
  <c r="DH9" i="5"/>
  <c r="DI10" i="5"/>
  <c r="DE6" i="5"/>
  <c r="DG8" i="5"/>
  <c r="DJ11" i="5"/>
  <c r="DD5" i="5"/>
  <c r="DF7" i="5"/>
  <c r="AZ2" i="5"/>
  <c r="CD2" i="5"/>
  <c r="CQ2" i="5"/>
  <c r="X2" i="5"/>
  <c r="BN2" i="5"/>
  <c r="DE2" i="5"/>
  <c r="DI3" i="5"/>
  <c r="DH10" i="5"/>
  <c r="DE7" i="5"/>
  <c r="DG9" i="5"/>
  <c r="DF8" i="5"/>
  <c r="DI11" i="5"/>
  <c r="DC5" i="5"/>
  <c r="DJ12" i="5"/>
  <c r="DD6" i="5"/>
  <c r="DD7" i="3"/>
  <c r="DF9" i="4"/>
  <c r="DF9" i="3"/>
  <c r="DB5" i="4"/>
  <c r="CY3" i="5"/>
  <c r="DJ9" i="5"/>
  <c r="DI8" i="5"/>
  <c r="DF5" i="5"/>
  <c r="DG6" i="5"/>
  <c r="DH7" i="5"/>
  <c r="DG10" i="3"/>
  <c r="DH11" i="4"/>
  <c r="DD2" i="5"/>
  <c r="W2" i="5"/>
  <c r="AY2" i="5"/>
  <c r="CP2" i="5"/>
  <c r="BM2" i="5"/>
  <c r="CC2" i="5"/>
  <c r="CA2" i="5"/>
  <c r="DB2" i="5"/>
  <c r="U2" i="5"/>
  <c r="AW2" i="5"/>
  <c r="CN2" i="5"/>
  <c r="BK2" i="5"/>
  <c r="BI2" i="5"/>
  <c r="BY2" i="5"/>
  <c r="CZ2" i="5"/>
  <c r="S2" i="5"/>
  <c r="CL2" i="5"/>
  <c r="AU2" i="5"/>
  <c r="DJ13" i="3"/>
  <c r="DD7" i="4"/>
  <c r="CB2" i="5"/>
  <c r="DC2" i="5"/>
  <c r="V2" i="5"/>
  <c r="AX2" i="5"/>
  <c r="CO2" i="5"/>
  <c r="BL2" i="5"/>
  <c r="DH11" i="3"/>
  <c r="DJ13" i="4"/>
  <c r="DJ7" i="5"/>
  <c r="DI6" i="5"/>
  <c r="DH5" i="5"/>
  <c r="DJ10" i="2"/>
  <c r="DG10" i="4"/>
  <c r="BZ2" i="5"/>
  <c r="DA2" i="5"/>
  <c r="T2" i="5"/>
  <c r="AV2" i="5"/>
  <c r="BJ2" i="5"/>
  <c r="CM2" i="5"/>
  <c r="DB3" i="5"/>
  <c r="DJ8" i="5"/>
  <c r="DH6" i="5"/>
  <c r="DG5" i="5"/>
  <c r="DI7" i="5"/>
  <c r="CB2" i="4"/>
  <c r="V2" i="4"/>
  <c r="BL2" i="4"/>
  <c r="DC8" i="4"/>
  <c r="DJ15" i="4"/>
  <c r="DI14" i="4"/>
  <c r="DG12" i="4"/>
  <c r="DF11" i="4"/>
  <c r="DE10" i="4"/>
  <c r="CZ5" i="4"/>
  <c r="DB7" i="4"/>
  <c r="DD9" i="4"/>
  <c r="DH13" i="4"/>
  <c r="DA6" i="4"/>
  <c r="DC2" i="4"/>
  <c r="AX2" i="4"/>
  <c r="DL1" i="4"/>
  <c r="DH7" i="4"/>
  <c r="DJ9" i="4"/>
  <c r="DG6" i="4"/>
  <c r="DI8" i="4"/>
  <c r="DF5" i="4"/>
  <c r="DJ6" i="4"/>
  <c r="DI5" i="4"/>
  <c r="DH10" i="4"/>
  <c r="DF8" i="4"/>
  <c r="DI13" i="4"/>
  <c r="DF10" i="4"/>
  <c r="DD8" i="4"/>
  <c r="DH12" i="4"/>
  <c r="DC7" i="4"/>
  <c r="DJ14" i="4"/>
  <c r="DG11" i="4"/>
  <c r="DA5" i="4"/>
  <c r="DE9" i="4"/>
  <c r="DB6" i="4"/>
  <c r="DJ7" i="4"/>
  <c r="DI6" i="4"/>
  <c r="DH5" i="4"/>
  <c r="AV2" i="4"/>
  <c r="CM2" i="4"/>
  <c r="BJ2" i="4"/>
  <c r="BZ2" i="4"/>
  <c r="DA2" i="4"/>
  <c r="T2" i="4"/>
  <c r="DH6" i="4"/>
  <c r="DJ8" i="4"/>
  <c r="DI7" i="4"/>
  <c r="DG5" i="4"/>
  <c r="CN2" i="4"/>
  <c r="BK2" i="4"/>
  <c r="CA2" i="4"/>
  <c r="DB2" i="4"/>
  <c r="U2" i="4"/>
  <c r="AW2" i="4"/>
  <c r="DJ11" i="4"/>
  <c r="DG8" i="4"/>
  <c r="DD5" i="4"/>
  <c r="DH9" i="4"/>
  <c r="DE6" i="4"/>
  <c r="DI10" i="4"/>
  <c r="DF7" i="4"/>
  <c r="DF6" i="2"/>
  <c r="DE5" i="3"/>
  <c r="DI12" i="3"/>
  <c r="CZ2" i="4"/>
  <c r="S2" i="4"/>
  <c r="AU2" i="4"/>
  <c r="CL2" i="4"/>
  <c r="BI2" i="4"/>
  <c r="BY2" i="4"/>
  <c r="DE8" i="3"/>
  <c r="BA2" i="3"/>
  <c r="CR2" i="3"/>
  <c r="BO2" i="3"/>
  <c r="CE2" i="3"/>
  <c r="Y2" i="3"/>
  <c r="DF2" i="3"/>
  <c r="CS2" i="3"/>
  <c r="BP2" i="3"/>
  <c r="Z2" i="3"/>
  <c r="DG2" i="3"/>
  <c r="CF2" i="3"/>
  <c r="BB2" i="3"/>
  <c r="CT2" i="3"/>
  <c r="BQ2" i="3"/>
  <c r="AA2" i="3"/>
  <c r="DH2" i="3"/>
  <c r="CG2" i="3"/>
  <c r="BC2" i="3"/>
  <c r="DJ2" i="3"/>
  <c r="AB2" i="3"/>
  <c r="DI2" i="3"/>
  <c r="CH2" i="3"/>
  <c r="BD2" i="3"/>
  <c r="CU2" i="3"/>
  <c r="BR2" i="3"/>
  <c r="X2" i="3"/>
  <c r="DG7" i="3"/>
  <c r="DH8" i="3"/>
  <c r="DH3" i="3"/>
  <c r="DI6" i="3" s="1"/>
  <c r="DI9" i="3"/>
  <c r="DJ10" i="3"/>
  <c r="DL1" i="3"/>
  <c r="BL2" i="3"/>
  <c r="CO2" i="3"/>
  <c r="DC2" i="3"/>
  <c r="DE2" i="3"/>
  <c r="CD2" i="3"/>
  <c r="CQ2" i="3"/>
  <c r="BN2" i="3"/>
  <c r="AX2" i="3"/>
  <c r="V2" i="3"/>
  <c r="CB2" i="3"/>
  <c r="DH10" i="3"/>
  <c r="DG9" i="3"/>
  <c r="DE7" i="3"/>
  <c r="DC5" i="3"/>
  <c r="DI11" i="3"/>
  <c r="DD6" i="3"/>
  <c r="DJ12" i="3"/>
  <c r="DF8" i="3"/>
  <c r="DI5" i="3"/>
  <c r="DJ6" i="3"/>
  <c r="DE5" i="2"/>
  <c r="DJ15" i="3"/>
  <c r="DB7" i="3"/>
  <c r="DI14" i="3"/>
  <c r="DG12" i="3"/>
  <c r="DF11" i="3"/>
  <c r="DE10" i="3"/>
  <c r="DC8" i="3"/>
  <c r="DD9" i="3"/>
  <c r="CZ5" i="3"/>
  <c r="DA6" i="3"/>
  <c r="DH13" i="3"/>
  <c r="DH8" i="2"/>
  <c r="AU2" i="3"/>
  <c r="CL2" i="3"/>
  <c r="BI2" i="3"/>
  <c r="BY2" i="3"/>
  <c r="CZ2" i="3"/>
  <c r="S2" i="3"/>
  <c r="DG7" i="2"/>
  <c r="DG3" i="3"/>
  <c r="DD3" i="3"/>
  <c r="CN2" i="3"/>
  <c r="BK2" i="3"/>
  <c r="CA2" i="3"/>
  <c r="DB2" i="3"/>
  <c r="U2" i="3"/>
  <c r="AW2" i="3"/>
  <c r="CM2" i="3"/>
  <c r="BJ2" i="3"/>
  <c r="BZ2" i="3"/>
  <c r="DA2" i="3"/>
  <c r="T2" i="3"/>
  <c r="AV2" i="3"/>
  <c r="CY3" i="3"/>
  <c r="DH7" i="3"/>
  <c r="DI8" i="3"/>
  <c r="DG6" i="3"/>
  <c r="DF5" i="3"/>
  <c r="DJ9" i="3"/>
  <c r="DF10" i="3"/>
  <c r="DD3" i="2"/>
  <c r="DF7" i="2" s="1"/>
  <c r="DA3" i="2"/>
  <c r="DE9" i="2" s="1"/>
  <c r="DG3" i="2"/>
  <c r="DI7" i="2" s="1"/>
  <c r="DF9" i="2"/>
  <c r="DE8" i="2"/>
  <c r="DI12" i="2"/>
  <c r="DH11" i="2"/>
  <c r="DJ13" i="2"/>
  <c r="DB5" i="2"/>
  <c r="DC6" i="2"/>
  <c r="DD7" i="2"/>
  <c r="DG10" i="2"/>
  <c r="DF8" i="2"/>
  <c r="DD6" i="2"/>
  <c r="DC5" i="2"/>
  <c r="DJ12" i="2"/>
  <c r="DI11" i="2"/>
  <c r="DH10" i="2"/>
  <c r="DE7" i="2"/>
  <c r="DG9" i="2"/>
  <c r="AX2" i="2"/>
  <c r="CO2" i="2"/>
  <c r="BL2" i="2"/>
  <c r="CB2" i="2"/>
  <c r="DC2" i="2"/>
  <c r="V2" i="2"/>
  <c r="DF12" i="2"/>
  <c r="DE11" i="2"/>
  <c r="DI15" i="2"/>
  <c r="DG13" i="2"/>
  <c r="DD10" i="2"/>
  <c r="DA7" i="2"/>
  <c r="DC9" i="2"/>
  <c r="DH14" i="2"/>
  <c r="DJ16" i="2"/>
  <c r="DB8" i="2"/>
  <c r="CY5" i="2"/>
  <c r="CZ6" i="2"/>
  <c r="BY2" i="2"/>
  <c r="CZ2" i="2"/>
  <c r="S2" i="2"/>
  <c r="AU2" i="2"/>
  <c r="CL2" i="2"/>
  <c r="BI2" i="2"/>
  <c r="CP2" i="2"/>
  <c r="BM2" i="2"/>
  <c r="CC2" i="2"/>
  <c r="DD2" i="2"/>
  <c r="W2" i="2"/>
  <c r="AY2" i="2"/>
  <c r="DF3" i="2"/>
  <c r="DJ15" i="2"/>
  <c r="DH13" i="2"/>
  <c r="DE10" i="2"/>
  <c r="DB7" i="2"/>
  <c r="DD9" i="2"/>
  <c r="DI14" i="2"/>
  <c r="DG12" i="2"/>
  <c r="DF11" i="2"/>
  <c r="DC8" i="2"/>
  <c r="CZ5" i="2"/>
  <c r="DA6" i="2"/>
  <c r="BZ2" i="2"/>
  <c r="DA2" i="2"/>
  <c r="T2" i="2"/>
  <c r="AV2" i="2"/>
  <c r="CM2" i="2"/>
  <c r="BJ2" i="2"/>
  <c r="DI5" i="2"/>
  <c r="DJ6" i="2"/>
  <c r="DB2" i="2"/>
  <c r="U2" i="2"/>
  <c r="AW2" i="2"/>
  <c r="CN2" i="2"/>
  <c r="BK2" i="2"/>
  <c r="CA2" i="2"/>
  <c r="DL1" i="2"/>
  <c r="DI13" i="3" l="1"/>
  <c r="DD8" i="7"/>
  <c r="DI13" i="7"/>
  <c r="DB8" i="11"/>
  <c r="DD10" i="11"/>
  <c r="CZ5" i="11"/>
  <c r="DG5" i="13"/>
  <c r="DH9" i="14"/>
  <c r="DH10" i="15"/>
  <c r="DA5" i="21"/>
  <c r="DD5" i="24"/>
  <c r="DE9" i="7"/>
  <c r="DG11" i="3"/>
  <c r="DD6" i="4"/>
  <c r="CZ5" i="5"/>
  <c r="DH12" i="3"/>
  <c r="DE10" i="5"/>
  <c r="DC7" i="7"/>
  <c r="DJ14" i="7"/>
  <c r="DH14" i="11"/>
  <c r="DE11" i="11"/>
  <c r="DA6" i="11"/>
  <c r="DH6" i="13"/>
  <c r="DF7" i="14"/>
  <c r="DC5" i="15"/>
  <c r="DI7" i="17"/>
  <c r="DJ7" i="18"/>
  <c r="DE5" i="19"/>
  <c r="DB6" i="21"/>
  <c r="DE6" i="24"/>
  <c r="DI15" i="11"/>
  <c r="DD9" i="5"/>
  <c r="DG11" i="7"/>
  <c r="DA7" i="11"/>
  <c r="DF12" i="11"/>
  <c r="DJ15" i="11"/>
  <c r="DI7" i="13"/>
  <c r="DD5" i="14"/>
  <c r="DG5" i="14"/>
  <c r="DE7" i="15"/>
  <c r="DH5" i="18"/>
  <c r="DG7" i="19"/>
  <c r="DE9" i="21"/>
  <c r="DI10" i="24"/>
  <c r="DA5" i="3"/>
  <c r="DE7" i="4"/>
  <c r="DH12" i="7"/>
  <c r="CY5" i="11"/>
  <c r="DD9" i="11"/>
  <c r="DE10" i="11"/>
  <c r="DE6" i="14"/>
  <c r="DJ8" i="14"/>
  <c r="DF8" i="15"/>
  <c r="DJ10" i="19"/>
  <c r="DH12" i="21"/>
  <c r="DF7" i="24"/>
  <c r="DJ16" i="11"/>
  <c r="DC8" i="11"/>
  <c r="DJ11" i="24"/>
  <c r="DB6" i="3"/>
  <c r="DI11" i="4"/>
  <c r="DI6" i="2"/>
  <c r="DE9" i="3"/>
  <c r="DH5" i="2"/>
  <c r="DC7" i="3"/>
  <c r="DJ12" i="4"/>
  <c r="DB7" i="5"/>
  <c r="DA6" i="5"/>
  <c r="DA5" i="7"/>
  <c r="CZ6" i="11"/>
  <c r="DG12" i="11"/>
  <c r="DH13" i="11"/>
  <c r="DG8" i="14"/>
  <c r="DH6" i="14"/>
  <c r="DD6" i="15"/>
  <c r="CY40" i="15" s="1" a="1"/>
  <c r="DH5" i="16"/>
  <c r="DF6" i="19"/>
  <c r="DF10" i="21"/>
  <c r="DH9" i="24"/>
  <c r="DG9" i="15"/>
  <c r="DG5" i="17"/>
  <c r="DC5" i="4"/>
  <c r="DJ14" i="3"/>
  <c r="DH13" i="5"/>
  <c r="DJ15" i="5"/>
  <c r="DF11" i="11"/>
  <c r="DJ8" i="17"/>
  <c r="DI5" i="10"/>
  <c r="DI5" i="16"/>
  <c r="BH16" i="39" a="1"/>
  <c r="BO16" i="39" s="1"/>
  <c r="DJ6" i="23"/>
  <c r="BH17" i="39" a="1"/>
  <c r="BM17" i="39" s="1"/>
  <c r="BM21" i="42"/>
  <c r="BN21" i="42"/>
  <c r="BO21" i="42"/>
  <c r="BH21" i="42"/>
  <c r="BP21" i="42"/>
  <c r="BI21" i="42"/>
  <c r="BQ21" i="42"/>
  <c r="BJ21" i="42"/>
  <c r="BR21" i="42"/>
  <c r="BK21" i="42"/>
  <c r="BL21" i="42"/>
  <c r="BJ18" i="42"/>
  <c r="BR18" i="42"/>
  <c r="BK18" i="42"/>
  <c r="BL18" i="42"/>
  <c r="BM18" i="42"/>
  <c r="BN18" i="42"/>
  <c r="BO18" i="42"/>
  <c r="BH18" i="42"/>
  <c r="BP18" i="42"/>
  <c r="BI18" i="42"/>
  <c r="BQ18" i="42"/>
  <c r="BN12" i="42"/>
  <c r="BO12" i="42"/>
  <c r="BH12" i="42"/>
  <c r="BP12" i="42"/>
  <c r="BJ12" i="42"/>
  <c r="BR12" i="42"/>
  <c r="BM12" i="42"/>
  <c r="BQ12" i="42"/>
  <c r="BI12" i="42"/>
  <c r="BK12" i="42"/>
  <c r="BL12" i="42"/>
  <c r="BN15" i="42"/>
  <c r="BO15" i="42"/>
  <c r="BH15" i="42"/>
  <c r="BP15" i="42"/>
  <c r="BI15" i="42"/>
  <c r="BQ15" i="42"/>
  <c r="BJ15" i="42"/>
  <c r="BR15" i="42"/>
  <c r="BK15" i="42"/>
  <c r="BL15" i="42"/>
  <c r="BM15" i="42"/>
  <c r="BH7" i="42"/>
  <c r="BP7" i="42"/>
  <c r="BI7" i="42"/>
  <c r="BQ7" i="42"/>
  <c r="BJ7" i="42"/>
  <c r="BR7" i="42"/>
  <c r="BK7" i="42"/>
  <c r="BL7" i="42"/>
  <c r="BM7" i="42"/>
  <c r="BN7" i="42"/>
  <c r="BO7" i="42"/>
  <c r="BO10" i="42"/>
  <c r="BH10" i="42"/>
  <c r="BP10" i="42"/>
  <c r="BI10" i="42"/>
  <c r="BQ10" i="42"/>
  <c r="BK10" i="42"/>
  <c r="BN10" i="42"/>
  <c r="BR10" i="42"/>
  <c r="BJ10" i="42"/>
  <c r="BL10" i="42"/>
  <c r="BM10" i="42"/>
  <c r="BM19" i="42"/>
  <c r="BN19" i="42"/>
  <c r="BO19" i="42"/>
  <c r="BH19" i="42"/>
  <c r="BP19" i="42"/>
  <c r="BI19" i="42"/>
  <c r="BQ19" i="42"/>
  <c r="BJ19" i="42"/>
  <c r="BR19" i="42"/>
  <c r="BK19" i="42"/>
  <c r="BL19" i="42"/>
  <c r="BK17" i="42"/>
  <c r="BL17" i="42"/>
  <c r="BM17" i="42"/>
  <c r="BN17" i="42"/>
  <c r="BO17" i="42"/>
  <c r="BH17" i="42"/>
  <c r="BP17" i="42"/>
  <c r="BI17" i="42"/>
  <c r="BQ17" i="42"/>
  <c r="BJ17" i="42"/>
  <c r="BR17" i="42"/>
  <c r="BH6" i="42"/>
  <c r="BP6" i="42"/>
  <c r="BI6" i="42"/>
  <c r="BQ6" i="42"/>
  <c r="BJ6" i="42"/>
  <c r="BR6" i="42"/>
  <c r="BK6" i="42"/>
  <c r="BL6" i="42"/>
  <c r="BM6" i="42"/>
  <c r="BN6" i="42"/>
  <c r="BO6" i="42"/>
  <c r="BN11" i="42"/>
  <c r="BO11" i="42"/>
  <c r="BH11" i="42"/>
  <c r="BP11" i="42"/>
  <c r="BJ11" i="42"/>
  <c r="BR11" i="42"/>
  <c r="BM11" i="42"/>
  <c r="BQ11" i="42"/>
  <c r="BI11" i="42"/>
  <c r="BK11" i="42"/>
  <c r="BL11" i="42"/>
  <c r="BH13" i="42"/>
  <c r="BP13" i="42"/>
  <c r="BI13" i="42"/>
  <c r="BQ13" i="42"/>
  <c r="BJ13" i="42"/>
  <c r="BK13" i="42"/>
  <c r="BL13" i="42"/>
  <c r="BM13" i="42"/>
  <c r="BN13" i="42"/>
  <c r="BO13" i="42"/>
  <c r="BR13" i="42"/>
  <c r="BI5" i="42"/>
  <c r="BQ5" i="42"/>
  <c r="BJ5" i="42"/>
  <c r="BR5" i="42"/>
  <c r="BK5" i="42"/>
  <c r="BL5" i="42"/>
  <c r="BM5" i="42"/>
  <c r="BN5" i="42"/>
  <c r="BO5" i="42"/>
  <c r="BP5" i="42"/>
  <c r="BH5" i="42"/>
  <c r="BI20" i="42"/>
  <c r="BQ20" i="42"/>
  <c r="BJ20" i="42"/>
  <c r="BR20" i="42"/>
  <c r="BK20" i="42"/>
  <c r="BL20" i="42"/>
  <c r="BM20" i="42"/>
  <c r="BN20" i="42"/>
  <c r="BO20" i="42"/>
  <c r="BH20" i="42"/>
  <c r="BP20" i="42"/>
  <c r="BN3" i="42"/>
  <c r="BO3" i="42"/>
  <c r="BH3" i="42"/>
  <c r="BP3" i="42"/>
  <c r="BI3" i="42"/>
  <c r="BQ3" i="42"/>
  <c r="BJ3" i="42"/>
  <c r="BR3" i="42"/>
  <c r="BK3" i="42"/>
  <c r="BL3" i="42"/>
  <c r="BM3" i="42"/>
  <c r="BM22" i="42"/>
  <c r="BN22" i="42"/>
  <c r="BO22" i="42"/>
  <c r="BH22" i="42"/>
  <c r="BP22" i="42"/>
  <c r="BJ22" i="42"/>
  <c r="BR22" i="42"/>
  <c r="BK22" i="42"/>
  <c r="BL22" i="42"/>
  <c r="BI22" i="42"/>
  <c r="BQ22" i="42"/>
  <c r="BM14" i="42"/>
  <c r="BN14" i="42"/>
  <c r="BO14" i="42"/>
  <c r="BH14" i="42"/>
  <c r="BP14" i="42"/>
  <c r="BI14" i="42"/>
  <c r="BQ14" i="42"/>
  <c r="BJ14" i="42"/>
  <c r="BR14" i="42"/>
  <c r="BK14" i="42"/>
  <c r="BL14" i="42"/>
  <c r="BK16" i="42"/>
  <c r="BL16" i="42"/>
  <c r="BM16" i="42"/>
  <c r="BN16" i="42"/>
  <c r="BO16" i="42"/>
  <c r="BH16" i="42"/>
  <c r="BP16" i="42"/>
  <c r="BI16" i="42"/>
  <c r="BQ16" i="42"/>
  <c r="BJ16" i="42"/>
  <c r="BR16" i="42"/>
  <c r="BL8" i="42"/>
  <c r="BM8" i="42"/>
  <c r="BN8" i="42"/>
  <c r="BH8" i="42"/>
  <c r="BP8" i="42"/>
  <c r="BJ8" i="42"/>
  <c r="BR8" i="42"/>
  <c r="BO8" i="42"/>
  <c r="BQ8" i="42"/>
  <c r="BI8" i="42"/>
  <c r="BK8" i="42"/>
  <c r="BM4" i="42"/>
  <c r="BN4" i="42"/>
  <c r="BO4" i="42"/>
  <c r="BH4" i="42"/>
  <c r="BP4" i="42"/>
  <c r="BI4" i="42"/>
  <c r="BQ4" i="42"/>
  <c r="BJ4" i="42"/>
  <c r="BR4" i="42"/>
  <c r="BK4" i="42"/>
  <c r="BL4" i="42"/>
  <c r="BI9" i="42"/>
  <c r="BQ9" i="42"/>
  <c r="BJ9" i="42"/>
  <c r="BR9" i="42"/>
  <c r="BK9" i="42"/>
  <c r="BM9" i="42"/>
  <c r="BP9" i="42"/>
  <c r="BH9" i="42"/>
  <c r="BL9" i="42"/>
  <c r="BN9" i="42"/>
  <c r="BO9" i="42"/>
  <c r="BH7" i="39" a="1"/>
  <c r="BL7" i="39" s="1"/>
  <c r="BH14" i="39" a="1"/>
  <c r="BQ14" i="39" s="1"/>
  <c r="BH10" i="37" a="1"/>
  <c r="BQ10" i="37" s="1"/>
  <c r="BH12" i="39" a="1"/>
  <c r="BH12" i="39" s="1"/>
  <c r="BH13" i="39" a="1"/>
  <c r="BH13" i="39" s="1"/>
  <c r="BH4" i="39" a="1"/>
  <c r="BM4" i="39" s="1"/>
  <c r="BH15" i="39" a="1"/>
  <c r="BO15" i="39" s="1"/>
  <c r="BH8" i="39" a="1"/>
  <c r="BO8" i="39" s="1"/>
  <c r="BH5" i="39" a="1"/>
  <c r="BI5" i="39" s="1"/>
  <c r="BH6" i="39" a="1"/>
  <c r="BQ6" i="39" s="1"/>
  <c r="BH10" i="39" a="1"/>
  <c r="BR10" i="39" s="1"/>
  <c r="BH11" i="39" a="1"/>
  <c r="BM11" i="39" s="1"/>
  <c r="BH9" i="39" a="1"/>
  <c r="BH9" i="39" s="1"/>
  <c r="BH3" i="39" a="1"/>
  <c r="BO3" i="39" s="1"/>
  <c r="BO22" i="39"/>
  <c r="BL22" i="39"/>
  <c r="BK22" i="39"/>
  <c r="BJ22" i="39"/>
  <c r="BQ22" i="39"/>
  <c r="BH22" i="39"/>
  <c r="BI22" i="39"/>
  <c r="BR22" i="39"/>
  <c r="BP22" i="39"/>
  <c r="BM22" i="39"/>
  <c r="BN22" i="39"/>
  <c r="BP18" i="39"/>
  <c r="BH18" i="39"/>
  <c r="BM18" i="39"/>
  <c r="BL18" i="39"/>
  <c r="BK18" i="39"/>
  <c r="BJ18" i="39"/>
  <c r="BR18" i="39"/>
  <c r="BI18" i="39"/>
  <c r="BQ18" i="39"/>
  <c r="BO18" i="39"/>
  <c r="BN18" i="39"/>
  <c r="BP19" i="39"/>
  <c r="BH19" i="39"/>
  <c r="BQ19" i="39"/>
  <c r="BO19" i="39"/>
  <c r="BN19" i="39"/>
  <c r="BM19" i="39"/>
  <c r="BL19" i="39"/>
  <c r="BK19" i="39"/>
  <c r="BI19" i="39"/>
  <c r="BJ19" i="39"/>
  <c r="BR19" i="39"/>
  <c r="BR20" i="39"/>
  <c r="BJ20" i="39"/>
  <c r="BL20" i="39"/>
  <c r="BK20" i="39"/>
  <c r="BI20" i="39"/>
  <c r="BQ20" i="39"/>
  <c r="BH20" i="39"/>
  <c r="BP20" i="39"/>
  <c r="BO20" i="39"/>
  <c r="BN20" i="39"/>
  <c r="BM20" i="39"/>
  <c r="BL21" i="39"/>
  <c r="BP21" i="39"/>
  <c r="BO21" i="39"/>
  <c r="BN21" i="39"/>
  <c r="BM21" i="39"/>
  <c r="BK21" i="39"/>
  <c r="BJ21" i="39"/>
  <c r="BQ21" i="39"/>
  <c r="BH21" i="39"/>
  <c r="BI21" i="39"/>
  <c r="BR21" i="39"/>
  <c r="BH4" i="30" a="1"/>
  <c r="BQ4" i="30" s="1"/>
  <c r="BH8" i="37" a="1"/>
  <c r="BR8" i="37" s="1"/>
  <c r="BH3" i="37" a="1"/>
  <c r="BO3" i="37" s="1"/>
  <c r="BH22" i="38" a="1"/>
  <c r="BH16" i="38" a="1"/>
  <c r="BH6" i="38" a="1"/>
  <c r="BH11" i="38" a="1"/>
  <c r="BH19" i="38" a="1"/>
  <c r="BH21" i="38" a="1"/>
  <c r="BH15" i="38" a="1"/>
  <c r="BH5" i="38" a="1"/>
  <c r="BH13" i="38" a="1"/>
  <c r="BH10" i="38" a="1"/>
  <c r="BH4" i="38" a="1"/>
  <c r="BH17" i="38" a="1"/>
  <c r="BH8" i="38" a="1"/>
  <c r="BH14" i="38" a="1"/>
  <c r="BH20" i="38" a="1"/>
  <c r="BH12" i="38" a="1"/>
  <c r="BH7" i="38" a="1"/>
  <c r="BH9" i="38" a="1"/>
  <c r="BH3" i="38" a="1"/>
  <c r="BH18" i="38" a="1"/>
  <c r="BH4" i="37" a="1"/>
  <c r="BL4" i="37" s="1"/>
  <c r="BH14" i="37" a="1"/>
  <c r="BN14" i="37" s="1"/>
  <c r="BH7" i="37" a="1"/>
  <c r="BP7" i="37" s="1"/>
  <c r="BH12" i="37" a="1"/>
  <c r="BQ12" i="37" s="1"/>
  <c r="BH13" i="37" a="1"/>
  <c r="BQ13" i="37" s="1"/>
  <c r="BH9" i="37" a="1"/>
  <c r="BN9" i="37" s="1"/>
  <c r="BH17" i="37" a="1"/>
  <c r="BJ17" i="37" s="1"/>
  <c r="BH5" i="37" a="1"/>
  <c r="BP5" i="37" s="1"/>
  <c r="BH6" i="37" a="1"/>
  <c r="BQ6" i="37" s="1"/>
  <c r="BH16" i="37" a="1"/>
  <c r="BR16" i="37" s="1"/>
  <c r="BH15" i="37" a="1"/>
  <c r="BL15" i="37" s="1"/>
  <c r="BH11" i="37" a="1"/>
  <c r="BL11" i="37" s="1"/>
  <c r="BM22" i="37"/>
  <c r="BL22" i="37"/>
  <c r="BK22" i="37"/>
  <c r="BR22" i="37"/>
  <c r="BJ22" i="37"/>
  <c r="BQ22" i="37"/>
  <c r="BI22" i="37"/>
  <c r="BP22" i="37"/>
  <c r="BO22" i="37"/>
  <c r="BN22" i="37"/>
  <c r="BH22" i="37"/>
  <c r="BQ18" i="37"/>
  <c r="BI18" i="37"/>
  <c r="BP18" i="37"/>
  <c r="BH18" i="37"/>
  <c r="BO18" i="37"/>
  <c r="BN18" i="37"/>
  <c r="BM18" i="37"/>
  <c r="BR18" i="37"/>
  <c r="BL18" i="37"/>
  <c r="BK18" i="37"/>
  <c r="BJ18" i="37"/>
  <c r="BM21" i="37"/>
  <c r="BL21" i="37"/>
  <c r="BK21" i="37"/>
  <c r="BR21" i="37"/>
  <c r="BJ21" i="37"/>
  <c r="BQ21" i="37"/>
  <c r="BI21" i="37"/>
  <c r="BP21" i="37"/>
  <c r="BO21" i="37"/>
  <c r="BH21" i="37"/>
  <c r="BN21" i="37"/>
  <c r="BK20" i="37"/>
  <c r="BR20" i="37"/>
  <c r="BJ20" i="37"/>
  <c r="BQ20" i="37"/>
  <c r="BI20" i="37"/>
  <c r="BP20" i="37"/>
  <c r="BH20" i="37"/>
  <c r="BO20" i="37"/>
  <c r="BN20" i="37"/>
  <c r="BM20" i="37"/>
  <c r="BL20" i="37"/>
  <c r="BQ19" i="37"/>
  <c r="BI19" i="37"/>
  <c r="BP19" i="37"/>
  <c r="BH19" i="37"/>
  <c r="BO19" i="37"/>
  <c r="BN19" i="37"/>
  <c r="BM19" i="37"/>
  <c r="BL19" i="37"/>
  <c r="BK19" i="37"/>
  <c r="BJ19" i="37"/>
  <c r="BR19" i="37"/>
  <c r="BN6" i="36"/>
  <c r="BM6" i="36"/>
  <c r="BR6" i="36"/>
  <c r="BJ6" i="36"/>
  <c r="BP6" i="36"/>
  <c r="BO6" i="36"/>
  <c r="BL6" i="36"/>
  <c r="BQ6" i="36"/>
  <c r="BK6" i="36"/>
  <c r="BI6" i="36"/>
  <c r="BH6" i="36"/>
  <c r="BL4" i="36"/>
  <c r="BN4" i="36"/>
  <c r="BO4" i="36"/>
  <c r="BM4" i="36"/>
  <c r="BK4" i="36"/>
  <c r="BJ4" i="36"/>
  <c r="BP4" i="36"/>
  <c r="BR4" i="36"/>
  <c r="BI4" i="36"/>
  <c r="BQ4" i="36"/>
  <c r="BH4" i="36"/>
  <c r="BR21" i="36"/>
  <c r="BJ21" i="36"/>
  <c r="BQ21" i="36"/>
  <c r="BI21" i="36"/>
  <c r="BP21" i="36"/>
  <c r="BH21" i="36"/>
  <c r="BN21" i="36"/>
  <c r="BM21" i="36"/>
  <c r="BL21" i="36"/>
  <c r="BK21" i="36"/>
  <c r="BO21" i="36"/>
  <c r="BO16" i="36"/>
  <c r="BM16" i="36"/>
  <c r="BL16" i="36"/>
  <c r="BK16" i="36"/>
  <c r="BJ16" i="36"/>
  <c r="BR16" i="36"/>
  <c r="BI16" i="36"/>
  <c r="BQ16" i="36"/>
  <c r="BP16" i="36"/>
  <c r="BN16" i="36"/>
  <c r="BH16" i="36"/>
  <c r="BM15" i="36"/>
  <c r="BO15" i="36"/>
  <c r="BN15" i="36"/>
  <c r="BL15" i="36"/>
  <c r="BK15" i="36"/>
  <c r="BJ15" i="36"/>
  <c r="BH15" i="36"/>
  <c r="BP15" i="36"/>
  <c r="BR15" i="36"/>
  <c r="BI15" i="36"/>
  <c r="BQ15" i="36"/>
  <c r="BO9" i="36"/>
  <c r="BN9" i="36"/>
  <c r="BM9" i="36"/>
  <c r="BL9" i="36"/>
  <c r="BK9" i="36"/>
  <c r="BQ9" i="36"/>
  <c r="BP9" i="36"/>
  <c r="BR9" i="36"/>
  <c r="BJ9" i="36"/>
  <c r="BI9" i="36"/>
  <c r="BH9" i="36"/>
  <c r="BP20" i="36"/>
  <c r="BH20" i="36"/>
  <c r="BQ20" i="36"/>
  <c r="BO20" i="36"/>
  <c r="BN20" i="36"/>
  <c r="BM20" i="36"/>
  <c r="BL20" i="36"/>
  <c r="BR20" i="36"/>
  <c r="BK20" i="36"/>
  <c r="BJ20" i="36"/>
  <c r="BI20" i="36"/>
  <c r="BR13" i="36"/>
  <c r="BJ13" i="36"/>
  <c r="BQ13" i="36"/>
  <c r="BH13" i="36"/>
  <c r="BP13" i="36"/>
  <c r="BO13" i="36"/>
  <c r="BN13" i="36"/>
  <c r="BM13" i="36"/>
  <c r="BI13" i="36"/>
  <c r="BL13" i="36"/>
  <c r="BK13" i="36"/>
  <c r="BR8" i="36"/>
  <c r="BJ8" i="36"/>
  <c r="BQ8" i="36"/>
  <c r="BI8" i="36"/>
  <c r="BP8" i="36"/>
  <c r="BH8" i="36"/>
  <c r="BN8" i="36"/>
  <c r="BL8" i="36"/>
  <c r="BO8" i="36"/>
  <c r="BK8" i="36"/>
  <c r="BM8" i="36"/>
  <c r="BN7" i="36"/>
  <c r="BM7" i="36"/>
  <c r="BR7" i="36"/>
  <c r="BJ7" i="36"/>
  <c r="BL7" i="36"/>
  <c r="BP7" i="36"/>
  <c r="BK7" i="36"/>
  <c r="BO7" i="36"/>
  <c r="BI7" i="36"/>
  <c r="BH7" i="36"/>
  <c r="BQ7" i="36"/>
  <c r="BL14" i="36"/>
  <c r="BQ14" i="36"/>
  <c r="BH14" i="36"/>
  <c r="BP14" i="36"/>
  <c r="BO14" i="36"/>
  <c r="BN14" i="36"/>
  <c r="BM14" i="36"/>
  <c r="BI14" i="36"/>
  <c r="BJ14" i="36"/>
  <c r="BR14" i="36"/>
  <c r="BK14" i="36"/>
  <c r="BM10" i="36"/>
  <c r="BL10" i="36"/>
  <c r="BK10" i="36"/>
  <c r="BR10" i="36"/>
  <c r="BJ10" i="36"/>
  <c r="BQ10" i="36"/>
  <c r="BI10" i="36"/>
  <c r="BP10" i="36"/>
  <c r="BO10" i="36"/>
  <c r="BN10" i="36"/>
  <c r="BH10" i="36"/>
  <c r="BQ11" i="36"/>
  <c r="BI11" i="36"/>
  <c r="BJ11" i="36"/>
  <c r="BR11" i="36"/>
  <c r="BH11" i="36"/>
  <c r="BP11" i="36"/>
  <c r="BO11" i="36"/>
  <c r="BN11" i="36"/>
  <c r="BK11" i="36"/>
  <c r="BM11" i="36"/>
  <c r="BL11" i="36"/>
  <c r="BR22" i="36"/>
  <c r="BJ22" i="36"/>
  <c r="BQ22" i="36"/>
  <c r="BI22" i="36"/>
  <c r="BP22" i="36"/>
  <c r="BH22" i="36"/>
  <c r="BO22" i="36"/>
  <c r="BN22" i="36"/>
  <c r="BM22" i="36"/>
  <c r="BL22" i="36"/>
  <c r="BK22" i="36"/>
  <c r="BL17" i="36"/>
  <c r="BO17" i="36"/>
  <c r="BN17" i="36"/>
  <c r="BM17" i="36"/>
  <c r="BK17" i="36"/>
  <c r="BJ17" i="36"/>
  <c r="BP17" i="36"/>
  <c r="BI17" i="36"/>
  <c r="BH17" i="36"/>
  <c r="BR17" i="36"/>
  <c r="BQ17" i="36"/>
  <c r="BN19" i="36"/>
  <c r="BL19" i="36"/>
  <c r="BK19" i="36"/>
  <c r="BJ19" i="36"/>
  <c r="BR19" i="36"/>
  <c r="BI19" i="36"/>
  <c r="BQ19" i="36"/>
  <c r="BH19" i="36"/>
  <c r="BP19" i="36"/>
  <c r="BO19" i="36"/>
  <c r="BM19" i="36"/>
  <c r="BM3" i="36"/>
  <c r="BP3" i="36"/>
  <c r="BI3" i="36"/>
  <c r="BQ3" i="36"/>
  <c r="BO3" i="36"/>
  <c r="BR3" i="36"/>
  <c r="BN3" i="36"/>
  <c r="BL3" i="36"/>
  <c r="BH3" i="36"/>
  <c r="BK3" i="36"/>
  <c r="BJ3" i="36"/>
  <c r="BN18" i="36"/>
  <c r="BR18" i="36"/>
  <c r="BI18" i="36"/>
  <c r="BQ18" i="36"/>
  <c r="BH18" i="36"/>
  <c r="BP18" i="36"/>
  <c r="BO18" i="36"/>
  <c r="BM18" i="36"/>
  <c r="BL18" i="36"/>
  <c r="BK18" i="36"/>
  <c r="BJ18" i="36"/>
  <c r="BQ12" i="36"/>
  <c r="BI12" i="36"/>
  <c r="BR12" i="36"/>
  <c r="BH12" i="36"/>
  <c r="BP12" i="36"/>
  <c r="BO12" i="36"/>
  <c r="BN12" i="36"/>
  <c r="BM12" i="36"/>
  <c r="BJ12" i="36"/>
  <c r="BK12" i="36"/>
  <c r="BL12" i="36"/>
  <c r="BO5" i="36"/>
  <c r="BN5" i="36"/>
  <c r="BM5" i="36"/>
  <c r="BP5" i="36"/>
  <c r="BL5" i="36"/>
  <c r="BQ5" i="36"/>
  <c r="BH5" i="36"/>
  <c r="BK5" i="36"/>
  <c r="BJ5" i="36"/>
  <c r="BR5" i="36"/>
  <c r="BI5" i="36"/>
  <c r="BH22" i="35" a="1"/>
  <c r="BH13" i="35" a="1"/>
  <c r="BH14" i="35" a="1"/>
  <c r="BH9" i="35" a="1"/>
  <c r="BH21" i="35" a="1"/>
  <c r="BH8" i="35" a="1"/>
  <c r="BH4" i="35" a="1"/>
  <c r="BH12" i="35" a="1"/>
  <c r="BH19" i="35" a="1"/>
  <c r="BH16" i="35" a="1"/>
  <c r="BH5" i="35" a="1"/>
  <c r="BH6" i="35" a="1"/>
  <c r="BH11" i="35" a="1"/>
  <c r="BH17" i="35" a="1"/>
  <c r="BH20" i="35" a="1"/>
  <c r="BH3" i="35" a="1"/>
  <c r="BH15" i="35" a="1"/>
  <c r="BH10" i="35" a="1"/>
  <c r="BH7" i="35" a="1"/>
  <c r="BH18" i="35" a="1"/>
  <c r="BH17" i="30" a="1"/>
  <c r="BK17" i="30" s="1"/>
  <c r="BH3" i="30" a="1"/>
  <c r="BJ3" i="30" s="1"/>
  <c r="BH3" i="32" a="1"/>
  <c r="BO3" i="32" s="1"/>
  <c r="BH14" i="32" a="1"/>
  <c r="BK14" i="32" s="1"/>
  <c r="BH6" i="30" a="1"/>
  <c r="BO6" i="30" s="1"/>
  <c r="BH8" i="30" a="1"/>
  <c r="BR8" i="30" s="1"/>
  <c r="BH7" i="30" a="1"/>
  <c r="BJ7" i="30" s="1"/>
  <c r="DD10" i="25"/>
  <c r="BH13" i="30" a="1"/>
  <c r="BN13" i="30" s="1"/>
  <c r="BH12" i="30" a="1"/>
  <c r="BO12" i="30" s="1"/>
  <c r="BH12" i="32" a="1"/>
  <c r="BO12" i="32" s="1"/>
  <c r="BH10" i="30" a="1"/>
  <c r="BQ10" i="30" s="1"/>
  <c r="BH9" i="30" a="1"/>
  <c r="BJ9" i="30" s="1"/>
  <c r="BH5" i="30" a="1"/>
  <c r="BN5" i="30" s="1"/>
  <c r="BH17" i="32" a="1"/>
  <c r="BJ17" i="32" s="1"/>
  <c r="BH16" i="30" a="1"/>
  <c r="BL16" i="30" s="1"/>
  <c r="BH15" i="30" a="1"/>
  <c r="BK15" i="30" s="1"/>
  <c r="BH11" i="32" a="1"/>
  <c r="BH11" i="32" s="1"/>
  <c r="BH11" i="30" a="1"/>
  <c r="BK11" i="30" s="1"/>
  <c r="BH14" i="30" a="1"/>
  <c r="BM14" i="30" s="1"/>
  <c r="BH14" i="33" a="1"/>
  <c r="BH21" i="33" a="1"/>
  <c r="BH13" i="33" a="1"/>
  <c r="BH17" i="33" a="1"/>
  <c r="BH19" i="33" a="1"/>
  <c r="BH8" i="33" a="1"/>
  <c r="BH20" i="33" a="1"/>
  <c r="BH18" i="33" a="1"/>
  <c r="BH22" i="33" a="1"/>
  <c r="BH3" i="33" a="1"/>
  <c r="BH15" i="33" a="1"/>
  <c r="BH7" i="33" a="1"/>
  <c r="BH11" i="33" a="1"/>
  <c r="BH12" i="33" a="1"/>
  <c r="BH9" i="33" a="1"/>
  <c r="BH5" i="33" a="1"/>
  <c r="BH6" i="33" a="1"/>
  <c r="BH16" i="33" a="1"/>
  <c r="BH4" i="33" a="1"/>
  <c r="BH10" i="33" a="1"/>
  <c r="BH6" i="32" a="1"/>
  <c r="BQ6" i="32" s="1"/>
  <c r="BH9" i="32" a="1"/>
  <c r="BQ9" i="32" s="1"/>
  <c r="BH13" i="32" a="1"/>
  <c r="BI13" i="32" s="1"/>
  <c r="BH4" i="32" a="1"/>
  <c r="BP4" i="32" s="1"/>
  <c r="DE6" i="20"/>
  <c r="BH16" i="32" a="1"/>
  <c r="BM16" i="32" s="1"/>
  <c r="BH10" i="32" a="1"/>
  <c r="BN10" i="32" s="1"/>
  <c r="BH7" i="32" a="1"/>
  <c r="BP7" i="32" s="1"/>
  <c r="BH8" i="32" a="1"/>
  <c r="BK8" i="32" s="1"/>
  <c r="BH5" i="32" a="1"/>
  <c r="BN5" i="32" s="1"/>
  <c r="BH15" i="32" a="1"/>
  <c r="BR15" i="32" s="1"/>
  <c r="DH5" i="25"/>
  <c r="BQ22" i="32"/>
  <c r="BI22" i="32"/>
  <c r="BP22" i="32"/>
  <c r="BH22" i="32"/>
  <c r="BO22" i="32"/>
  <c r="BN22" i="32"/>
  <c r="BM22" i="32"/>
  <c r="BR22" i="32"/>
  <c r="BL22" i="32"/>
  <c r="BJ22" i="32"/>
  <c r="BK22" i="32"/>
  <c r="DJ7" i="25"/>
  <c r="DA7" i="25"/>
  <c r="BO20" i="32"/>
  <c r="BN20" i="32"/>
  <c r="BM20" i="32"/>
  <c r="BL20" i="32"/>
  <c r="BK20" i="32"/>
  <c r="BI20" i="32"/>
  <c r="BH20" i="32"/>
  <c r="BR20" i="32"/>
  <c r="BJ20" i="32"/>
  <c r="BQ20" i="32"/>
  <c r="BP20" i="32"/>
  <c r="DG13" i="25"/>
  <c r="BM19" i="32"/>
  <c r="BL19" i="32"/>
  <c r="BK19" i="32"/>
  <c r="BR19" i="32"/>
  <c r="BJ19" i="32"/>
  <c r="BQ19" i="32"/>
  <c r="BI19" i="32"/>
  <c r="BP19" i="32"/>
  <c r="BO19" i="32"/>
  <c r="BN19" i="32"/>
  <c r="BH19" i="32"/>
  <c r="BQ21" i="32"/>
  <c r="BI21" i="32"/>
  <c r="BP21" i="32"/>
  <c r="BH21" i="32"/>
  <c r="BO21" i="32"/>
  <c r="BN21" i="32"/>
  <c r="BM21" i="32"/>
  <c r="BK21" i="32"/>
  <c r="BJ21" i="32"/>
  <c r="BL21" i="32"/>
  <c r="BR21" i="32"/>
  <c r="BM18" i="32"/>
  <c r="BL18" i="32"/>
  <c r="BK18" i="32"/>
  <c r="BR18" i="32"/>
  <c r="BJ18" i="32"/>
  <c r="BQ18" i="32"/>
  <c r="BI18" i="32"/>
  <c r="BP18" i="32"/>
  <c r="BO18" i="32"/>
  <c r="BN18" i="32"/>
  <c r="BH18" i="32"/>
  <c r="DH12" i="25"/>
  <c r="BH18" i="31" a="1"/>
  <c r="BH16" i="31" a="1"/>
  <c r="BH12" i="31" a="1"/>
  <c r="BH3" i="31" a="1"/>
  <c r="BH7" i="31" a="1"/>
  <c r="BH9" i="31" a="1"/>
  <c r="BH8" i="31" a="1"/>
  <c r="BH22" i="31" a="1"/>
  <c r="BH17" i="31" a="1"/>
  <c r="BH11" i="31" a="1"/>
  <c r="BH21" i="31" a="1"/>
  <c r="BH15" i="31" a="1"/>
  <c r="BH10" i="31" a="1"/>
  <c r="BH14" i="31" a="1"/>
  <c r="BH13" i="31" a="1"/>
  <c r="BH4" i="31" a="1"/>
  <c r="BH20" i="31" a="1"/>
  <c r="BH5" i="31" a="1"/>
  <c r="BH19" i="31" a="1"/>
  <c r="BH6" i="31" a="1"/>
  <c r="DA5" i="25"/>
  <c r="DI15" i="25"/>
  <c r="DF10" i="25"/>
  <c r="DF12" i="25"/>
  <c r="CY5" i="25"/>
  <c r="BR18" i="30"/>
  <c r="BJ18" i="30"/>
  <c r="BP18" i="30"/>
  <c r="BH18" i="30"/>
  <c r="BO18" i="30"/>
  <c r="BN18" i="30"/>
  <c r="BM18" i="30"/>
  <c r="BL18" i="30"/>
  <c r="BK18" i="30"/>
  <c r="BQ18" i="30"/>
  <c r="BI18" i="30"/>
  <c r="BH13" i="27" a="1"/>
  <c r="BJ13" i="27" s="1"/>
  <c r="BN20" i="30"/>
  <c r="BL20" i="30"/>
  <c r="BK20" i="30"/>
  <c r="BR20" i="30"/>
  <c r="BJ20" i="30"/>
  <c r="BQ20" i="30"/>
  <c r="BI20" i="30"/>
  <c r="BP20" i="30"/>
  <c r="BH20" i="30"/>
  <c r="BO20" i="30"/>
  <c r="BM20" i="30"/>
  <c r="BO19" i="30"/>
  <c r="BM19" i="30"/>
  <c r="BL19" i="30"/>
  <c r="BK19" i="30"/>
  <c r="BR19" i="30"/>
  <c r="BJ19" i="30"/>
  <c r="BQ19" i="30"/>
  <c r="BI19" i="30"/>
  <c r="BP19" i="30"/>
  <c r="BH19" i="30"/>
  <c r="BN19" i="30"/>
  <c r="BM21" i="30"/>
  <c r="BK21" i="30"/>
  <c r="BR21" i="30"/>
  <c r="BJ21" i="30"/>
  <c r="BQ21" i="30"/>
  <c r="BI21" i="30"/>
  <c r="BP21" i="30"/>
  <c r="BH21" i="30"/>
  <c r="BO21" i="30"/>
  <c r="BN21" i="30"/>
  <c r="BL21" i="30"/>
  <c r="BR22" i="30"/>
  <c r="BJ22" i="30"/>
  <c r="BN22" i="30"/>
  <c r="BL22" i="30"/>
  <c r="BK22" i="30"/>
  <c r="BI22" i="30"/>
  <c r="BQ22" i="30"/>
  <c r="BH22" i="30"/>
  <c r="BP22" i="30"/>
  <c r="BO22" i="30"/>
  <c r="BM22" i="30"/>
  <c r="DI11" i="23"/>
  <c r="BH8" i="27" a="1"/>
  <c r="BN8" i="27" s="1"/>
  <c r="BH7" i="27" a="1"/>
  <c r="BI7" i="27" s="1"/>
  <c r="BK4" i="29"/>
  <c r="BR4" i="29"/>
  <c r="BJ4" i="29"/>
  <c r="BQ4" i="29"/>
  <c r="BI4" i="29"/>
  <c r="BP4" i="29"/>
  <c r="BH4" i="29"/>
  <c r="BO4" i="29"/>
  <c r="BN4" i="29"/>
  <c r="BM4" i="29"/>
  <c r="BL4" i="29"/>
  <c r="BN17" i="29"/>
  <c r="BM17" i="29"/>
  <c r="BL17" i="29"/>
  <c r="BK17" i="29"/>
  <c r="BI17" i="29"/>
  <c r="BH17" i="29"/>
  <c r="BR17" i="29"/>
  <c r="BQ17" i="29"/>
  <c r="BP17" i="29"/>
  <c r="BO17" i="29"/>
  <c r="BJ17" i="29"/>
  <c r="BP14" i="29"/>
  <c r="BH14" i="29"/>
  <c r="BO14" i="29"/>
  <c r="BN14" i="29"/>
  <c r="BJ14" i="29"/>
  <c r="BI14" i="29"/>
  <c r="BR14" i="29"/>
  <c r="BQ14" i="29"/>
  <c r="BM14" i="29"/>
  <c r="BL14" i="29"/>
  <c r="BK14" i="29"/>
  <c r="DJ12" i="23"/>
  <c r="BH11" i="27" a="1"/>
  <c r="BO11" i="27" s="1"/>
  <c r="BO6" i="29"/>
  <c r="BN6" i="29"/>
  <c r="BM6" i="29"/>
  <c r="BL6" i="29"/>
  <c r="BK6" i="29"/>
  <c r="BR6" i="29"/>
  <c r="BJ6" i="29"/>
  <c r="BQ6" i="29"/>
  <c r="BI6" i="29"/>
  <c r="BP6" i="29"/>
  <c r="BH6" i="29"/>
  <c r="BQ20" i="29"/>
  <c r="BI20" i="29"/>
  <c r="BP20" i="29"/>
  <c r="BH20" i="29"/>
  <c r="BO20" i="29"/>
  <c r="BN20" i="29"/>
  <c r="BM20" i="29"/>
  <c r="BK20" i="29"/>
  <c r="BR20" i="29"/>
  <c r="BL20" i="29"/>
  <c r="BJ20" i="29"/>
  <c r="BN13" i="29"/>
  <c r="BM13" i="29"/>
  <c r="BL13" i="29"/>
  <c r="BH13" i="29"/>
  <c r="BR13" i="29"/>
  <c r="BQ13" i="29"/>
  <c r="BP13" i="29"/>
  <c r="BO13" i="29"/>
  <c r="BK13" i="29"/>
  <c r="BJ13" i="29"/>
  <c r="BI13" i="29"/>
  <c r="BL8" i="29"/>
  <c r="BK8" i="29"/>
  <c r="BR8" i="29"/>
  <c r="BJ8" i="29"/>
  <c r="BQ8" i="29"/>
  <c r="BI8" i="29"/>
  <c r="BP8" i="29"/>
  <c r="BH8" i="29"/>
  <c r="BO8" i="29"/>
  <c r="BN8" i="29"/>
  <c r="BM8" i="29"/>
  <c r="BM11" i="29"/>
  <c r="BL11" i="29"/>
  <c r="BJ11" i="29"/>
  <c r="BI11" i="29"/>
  <c r="BR11" i="29"/>
  <c r="BH11" i="29"/>
  <c r="BQ11" i="29"/>
  <c r="BP11" i="29"/>
  <c r="BO11" i="29"/>
  <c r="BN11" i="29"/>
  <c r="BK11" i="29"/>
  <c r="BM18" i="29"/>
  <c r="BL18" i="29"/>
  <c r="BK18" i="29"/>
  <c r="BR18" i="29"/>
  <c r="BJ18" i="29"/>
  <c r="BQ18" i="29"/>
  <c r="BP18" i="29"/>
  <c r="BO18" i="29"/>
  <c r="BN18" i="29"/>
  <c r="BI18" i="29"/>
  <c r="BH18" i="29"/>
  <c r="DC7" i="25"/>
  <c r="BR19" i="29"/>
  <c r="BJ19" i="29"/>
  <c r="BQ19" i="29"/>
  <c r="BI19" i="29"/>
  <c r="BP19" i="29"/>
  <c r="BH19" i="29"/>
  <c r="BO19" i="29"/>
  <c r="BN19" i="29"/>
  <c r="BM19" i="29"/>
  <c r="BL19" i="29"/>
  <c r="BK19" i="29"/>
  <c r="BP7" i="29"/>
  <c r="BH7" i="29"/>
  <c r="BO7" i="29"/>
  <c r="BN7" i="29"/>
  <c r="BM7" i="29"/>
  <c r="BL7" i="29"/>
  <c r="BK7" i="29"/>
  <c r="BR7" i="29"/>
  <c r="BJ7" i="29"/>
  <c r="BQ7" i="29"/>
  <c r="BI7" i="29"/>
  <c r="DH10" i="23"/>
  <c r="BH6" i="27" a="1"/>
  <c r="BQ6" i="27" s="1"/>
  <c r="BH12" i="27" a="1"/>
  <c r="BQ12" i="27" s="1"/>
  <c r="BK3" i="29"/>
  <c r="BR3" i="29"/>
  <c r="BJ3" i="29"/>
  <c r="BQ3" i="29"/>
  <c r="BI3" i="29"/>
  <c r="BP3" i="29"/>
  <c r="BH3" i="29"/>
  <c r="BO3" i="29"/>
  <c r="BN3" i="29"/>
  <c r="BL3" i="29"/>
  <c r="BM3" i="29"/>
  <c r="BN10" i="29"/>
  <c r="BM10" i="29"/>
  <c r="BI10" i="29"/>
  <c r="BR10" i="29"/>
  <c r="BH10" i="29"/>
  <c r="BQ10" i="29"/>
  <c r="BP10" i="29"/>
  <c r="BO10" i="29"/>
  <c r="BL10" i="29"/>
  <c r="BK10" i="29"/>
  <c r="BJ10" i="29"/>
  <c r="BP9" i="29"/>
  <c r="BH9" i="29"/>
  <c r="BO9" i="29"/>
  <c r="BR9" i="29"/>
  <c r="BQ9" i="29"/>
  <c r="BN9" i="29"/>
  <c r="BM9" i="29"/>
  <c r="BL9" i="29"/>
  <c r="BK9" i="29"/>
  <c r="BJ9" i="29"/>
  <c r="BI9" i="29"/>
  <c r="DD6" i="23"/>
  <c r="BH3" i="27" a="1"/>
  <c r="BQ3" i="27" s="1"/>
  <c r="BH5" i="27" a="1"/>
  <c r="BI5" i="27" s="1"/>
  <c r="BO5" i="29"/>
  <c r="BN5" i="29"/>
  <c r="BM5" i="29"/>
  <c r="BL5" i="29"/>
  <c r="BK5" i="29"/>
  <c r="BR5" i="29"/>
  <c r="BJ5" i="29"/>
  <c r="BQ5" i="29"/>
  <c r="BI5" i="29"/>
  <c r="BP5" i="29"/>
  <c r="BH5" i="29"/>
  <c r="BQ15" i="29"/>
  <c r="BI15" i="29"/>
  <c r="BP15" i="29"/>
  <c r="BH15" i="29"/>
  <c r="BO15" i="29"/>
  <c r="BL15" i="29"/>
  <c r="BK15" i="29"/>
  <c r="BJ15" i="29"/>
  <c r="BR15" i="29"/>
  <c r="BN15" i="29"/>
  <c r="BM15" i="29"/>
  <c r="BN16" i="29"/>
  <c r="BM16" i="29"/>
  <c r="BL16" i="29"/>
  <c r="BP16" i="29"/>
  <c r="BO16" i="29"/>
  <c r="BK16" i="29"/>
  <c r="BJ16" i="29"/>
  <c r="BI16" i="29"/>
  <c r="BH16" i="29"/>
  <c r="BR16" i="29"/>
  <c r="BQ16" i="29"/>
  <c r="DF8" i="23"/>
  <c r="BO22" i="29"/>
  <c r="BN22" i="29"/>
  <c r="BL22" i="29"/>
  <c r="BJ22" i="29"/>
  <c r="BI22" i="29"/>
  <c r="BH22" i="29"/>
  <c r="BR22" i="29"/>
  <c r="BQ22" i="29"/>
  <c r="BP22" i="29"/>
  <c r="BM22" i="29"/>
  <c r="BK22" i="29"/>
  <c r="BP21" i="29"/>
  <c r="BH21" i="29"/>
  <c r="BO21" i="29"/>
  <c r="BN21" i="29"/>
  <c r="BM21" i="29"/>
  <c r="BL21" i="29"/>
  <c r="BK21" i="29"/>
  <c r="BR21" i="29"/>
  <c r="BJ21" i="29"/>
  <c r="BQ21" i="29"/>
  <c r="BI21" i="29"/>
  <c r="BM12" i="29"/>
  <c r="BL12" i="29"/>
  <c r="BK12" i="29"/>
  <c r="BH12" i="29"/>
  <c r="BR12" i="29"/>
  <c r="BQ12" i="29"/>
  <c r="BP12" i="29"/>
  <c r="BO12" i="29"/>
  <c r="BN12" i="29"/>
  <c r="BJ12" i="29"/>
  <c r="BI12" i="29"/>
  <c r="BH9" i="27" a="1"/>
  <c r="BJ9" i="27" s="1"/>
  <c r="BM7" i="28"/>
  <c r="BL7" i="28"/>
  <c r="BQ7" i="28"/>
  <c r="BN7" i="28"/>
  <c r="BP7" i="28"/>
  <c r="BJ7" i="28"/>
  <c r="BO7" i="28"/>
  <c r="BK7" i="28"/>
  <c r="BH7" i="28"/>
  <c r="BI7" i="28"/>
  <c r="BR7" i="28"/>
  <c r="BL14" i="28"/>
  <c r="BK14" i="28"/>
  <c r="BP14" i="28"/>
  <c r="BH14" i="28"/>
  <c r="BQ14" i="28"/>
  <c r="BO14" i="28"/>
  <c r="BN14" i="28"/>
  <c r="BM14" i="28"/>
  <c r="BI14" i="28"/>
  <c r="BR14" i="28"/>
  <c r="BJ14" i="28"/>
  <c r="BP4" i="28"/>
  <c r="BH4" i="28"/>
  <c r="BO4" i="28"/>
  <c r="BJ4" i="28"/>
  <c r="BI4" i="28"/>
  <c r="BR4" i="28"/>
  <c r="BQ4" i="28"/>
  <c r="BN4" i="28"/>
  <c r="BM4" i="28"/>
  <c r="BK4" i="28"/>
  <c r="BL4" i="28"/>
  <c r="BN19" i="28"/>
  <c r="BM19" i="28"/>
  <c r="BL19" i="28"/>
  <c r="BR19" i="28"/>
  <c r="BJ19" i="28"/>
  <c r="BQ19" i="28"/>
  <c r="BI19" i="28"/>
  <c r="BP19" i="28"/>
  <c r="BO19" i="28"/>
  <c r="BK19" i="28"/>
  <c r="BH19" i="28"/>
  <c r="BO22" i="28"/>
  <c r="BN22" i="28"/>
  <c r="BM22" i="28"/>
  <c r="BL22" i="28"/>
  <c r="BP22" i="28"/>
  <c r="BK22" i="28"/>
  <c r="BJ22" i="28"/>
  <c r="BH22" i="28"/>
  <c r="BQ22" i="28"/>
  <c r="BI22" i="28"/>
  <c r="BR22" i="28"/>
  <c r="BH15" i="27" a="1"/>
  <c r="BN15" i="27" s="1"/>
  <c r="BP9" i="28"/>
  <c r="BH9" i="28"/>
  <c r="BN9" i="28"/>
  <c r="BM9" i="28"/>
  <c r="BO9" i="28"/>
  <c r="BL9" i="28"/>
  <c r="BJ9" i="28"/>
  <c r="BK9" i="28"/>
  <c r="BI9" i="28"/>
  <c r="BR9" i="28"/>
  <c r="BQ9" i="28"/>
  <c r="BR10" i="28"/>
  <c r="BN10" i="28"/>
  <c r="BL10" i="28"/>
  <c r="BK10" i="28"/>
  <c r="BI10" i="28"/>
  <c r="BH10" i="28"/>
  <c r="BQ10" i="28"/>
  <c r="BO10" i="28"/>
  <c r="BP10" i="28"/>
  <c r="BM10" i="28"/>
  <c r="BJ10" i="28"/>
  <c r="BK8" i="28"/>
  <c r="BQ8" i="28"/>
  <c r="BI8" i="28"/>
  <c r="BP8" i="28"/>
  <c r="BH8" i="28"/>
  <c r="BN8" i="28"/>
  <c r="BJ8" i="28"/>
  <c r="BM8" i="28"/>
  <c r="BL8" i="28"/>
  <c r="BO8" i="28"/>
  <c r="BR8" i="28"/>
  <c r="BH17" i="27" a="1"/>
  <c r="BJ17" i="27" s="1"/>
  <c r="BH16" i="27" a="1"/>
  <c r="BL16" i="27" s="1"/>
  <c r="BQ12" i="28"/>
  <c r="BI12" i="28"/>
  <c r="BK12" i="28"/>
  <c r="BR12" i="28"/>
  <c r="BH12" i="28"/>
  <c r="BP12" i="28"/>
  <c r="BJ12" i="28"/>
  <c r="BN12" i="28"/>
  <c r="BO12" i="28"/>
  <c r="BL12" i="28"/>
  <c r="BM12" i="28"/>
  <c r="BR17" i="28"/>
  <c r="BJ17" i="28"/>
  <c r="BQ17" i="28"/>
  <c r="BI17" i="28"/>
  <c r="BP17" i="28"/>
  <c r="BN17" i="28"/>
  <c r="BL17" i="28"/>
  <c r="BK17" i="28"/>
  <c r="BH17" i="28"/>
  <c r="BO17" i="28"/>
  <c r="BM17" i="28"/>
  <c r="BM20" i="28"/>
  <c r="BL20" i="28"/>
  <c r="BK20" i="28"/>
  <c r="BQ20" i="28"/>
  <c r="BI20" i="28"/>
  <c r="BP20" i="28"/>
  <c r="BH20" i="28"/>
  <c r="BR20" i="28"/>
  <c r="BO20" i="28"/>
  <c r="BN20" i="28"/>
  <c r="BJ20" i="28"/>
  <c r="BH4" i="27" a="1"/>
  <c r="BJ4" i="27" s="1"/>
  <c r="BQ11" i="28"/>
  <c r="BI11" i="28"/>
  <c r="BL11" i="28"/>
  <c r="BJ11" i="28"/>
  <c r="BR11" i="28"/>
  <c r="BH11" i="28"/>
  <c r="BO11" i="28"/>
  <c r="BN11" i="28"/>
  <c r="BK11" i="28"/>
  <c r="BM11" i="28"/>
  <c r="BP11" i="28"/>
  <c r="BR13" i="28"/>
  <c r="BJ13" i="28"/>
  <c r="BN13" i="28"/>
  <c r="BP13" i="28"/>
  <c r="BO13" i="28"/>
  <c r="BM13" i="28"/>
  <c r="BL13" i="28"/>
  <c r="BH13" i="28"/>
  <c r="BK13" i="28"/>
  <c r="BQ13" i="28"/>
  <c r="BI13" i="28"/>
  <c r="BQ18" i="28"/>
  <c r="BI18" i="28"/>
  <c r="BP18" i="28"/>
  <c r="BH18" i="28"/>
  <c r="BO18" i="28"/>
  <c r="BM18" i="28"/>
  <c r="BL18" i="28"/>
  <c r="BJ18" i="28"/>
  <c r="BR18" i="28"/>
  <c r="BN18" i="28"/>
  <c r="BK18" i="28"/>
  <c r="DI13" i="25"/>
  <c r="BH14" i="27" a="1"/>
  <c r="BI14" i="27" s="1"/>
  <c r="BM15" i="28"/>
  <c r="BL15" i="28"/>
  <c r="BQ15" i="28"/>
  <c r="BI15" i="28"/>
  <c r="BR15" i="28"/>
  <c r="BP15" i="28"/>
  <c r="BO15" i="28"/>
  <c r="BN15" i="28"/>
  <c r="BK15" i="28"/>
  <c r="BJ15" i="28"/>
  <c r="BH15" i="28"/>
  <c r="BL6" i="28"/>
  <c r="BK6" i="28"/>
  <c r="BR6" i="28"/>
  <c r="BH6" i="28"/>
  <c r="BQ6" i="28"/>
  <c r="BM6" i="28"/>
  <c r="BP6" i="28"/>
  <c r="BO6" i="28"/>
  <c r="BN6" i="28"/>
  <c r="BJ6" i="28"/>
  <c r="BI6" i="28"/>
  <c r="DG11" i="25"/>
  <c r="DC9" i="25"/>
  <c r="DE7" i="25"/>
  <c r="BH10" i="27" a="1"/>
  <c r="BI10" i="27" s="1"/>
  <c r="BL5" i="28"/>
  <c r="BK5" i="28"/>
  <c r="BJ5" i="28"/>
  <c r="BO5" i="28"/>
  <c r="BI5" i="28"/>
  <c r="BR5" i="28"/>
  <c r="BH5" i="28"/>
  <c r="BQ5" i="28"/>
  <c r="BP5" i="28"/>
  <c r="BN5" i="28"/>
  <c r="BM5" i="28"/>
  <c r="BL21" i="28"/>
  <c r="BK21" i="28"/>
  <c r="BR21" i="28"/>
  <c r="BJ21" i="28"/>
  <c r="BP21" i="28"/>
  <c r="BH21" i="28"/>
  <c r="BO21" i="28"/>
  <c r="BQ21" i="28"/>
  <c r="BN21" i="28"/>
  <c r="BM21" i="28"/>
  <c r="BI21" i="28"/>
  <c r="DF11" i="25"/>
  <c r="BR16" i="28"/>
  <c r="BJ16" i="28"/>
  <c r="BQ16" i="28"/>
  <c r="BI16" i="28"/>
  <c r="BN16" i="28"/>
  <c r="BL16" i="28"/>
  <c r="BK16" i="28"/>
  <c r="BH16" i="28"/>
  <c r="BP16" i="28"/>
  <c r="BO16" i="28"/>
  <c r="BM16" i="28"/>
  <c r="BK3" i="28"/>
  <c r="BR3" i="28"/>
  <c r="BJ3" i="28"/>
  <c r="BP3" i="28"/>
  <c r="BH3" i="28"/>
  <c r="BQ3" i="28"/>
  <c r="BI3" i="28"/>
  <c r="BO3" i="28"/>
  <c r="BN3" i="28"/>
  <c r="BM3" i="28"/>
  <c r="BL3" i="28"/>
  <c r="DD6" i="25"/>
  <c r="BO21" i="27"/>
  <c r="BN21" i="27"/>
  <c r="BM21" i="27"/>
  <c r="BL21" i="27"/>
  <c r="BK21" i="27"/>
  <c r="BH21" i="27"/>
  <c r="BR21" i="27"/>
  <c r="BQ21" i="27"/>
  <c r="BP21" i="27"/>
  <c r="BJ21" i="27"/>
  <c r="BI21" i="27"/>
  <c r="BP20" i="27"/>
  <c r="BH20" i="27"/>
  <c r="BO20" i="27"/>
  <c r="BN20" i="27"/>
  <c r="BM20" i="27"/>
  <c r="BL20" i="27"/>
  <c r="BK20" i="27"/>
  <c r="BJ20" i="27"/>
  <c r="BI20" i="27"/>
  <c r="BR20" i="27"/>
  <c r="BQ20" i="27"/>
  <c r="DG9" i="23"/>
  <c r="DE9" i="25"/>
  <c r="DB8" i="25"/>
  <c r="DH14" i="25"/>
  <c r="DI11" i="25"/>
  <c r="BL18" i="27"/>
  <c r="BK18" i="27"/>
  <c r="BR18" i="27"/>
  <c r="BJ18" i="27"/>
  <c r="BQ18" i="27"/>
  <c r="BI18" i="27"/>
  <c r="BP18" i="27"/>
  <c r="BH18" i="27"/>
  <c r="BM18" i="27"/>
  <c r="BO18" i="27"/>
  <c r="BN18" i="27"/>
  <c r="BQ19" i="27"/>
  <c r="BI19" i="27"/>
  <c r="BP19" i="27"/>
  <c r="BH19" i="27"/>
  <c r="BO19" i="27"/>
  <c r="BN19" i="27"/>
  <c r="BM19" i="27"/>
  <c r="BR19" i="27"/>
  <c r="BL19" i="27"/>
  <c r="BK19" i="27"/>
  <c r="BJ19" i="27"/>
  <c r="BO22" i="27"/>
  <c r="BN22" i="27"/>
  <c r="BM22" i="27"/>
  <c r="BL22" i="27"/>
  <c r="BR22" i="27"/>
  <c r="BQ22" i="27"/>
  <c r="BP22" i="27"/>
  <c r="BK22" i="27"/>
  <c r="BJ22" i="27"/>
  <c r="BI22" i="27"/>
  <c r="BH22" i="27"/>
  <c r="DD8" i="25"/>
  <c r="DJ16" i="25"/>
  <c r="DD9" i="25"/>
  <c r="DI14" i="25"/>
  <c r="DI6" i="23"/>
  <c r="DA6" i="25"/>
  <c r="DC8" i="25"/>
  <c r="DG9" i="25"/>
  <c r="CZ5" i="25"/>
  <c r="DF8" i="24"/>
  <c r="DE10" i="25"/>
  <c r="DJ12" i="25"/>
  <c r="DD6" i="24"/>
  <c r="DI11" i="24"/>
  <c r="DB7" i="25"/>
  <c r="DE7" i="23"/>
  <c r="DJ7" i="23"/>
  <c r="DG12" i="25"/>
  <c r="DF8" i="25"/>
  <c r="BH19" i="26" a="1"/>
  <c r="BH9" i="26" a="1"/>
  <c r="BH18" i="26" a="1"/>
  <c r="BH7" i="26" a="1"/>
  <c r="BH12" i="26" a="1"/>
  <c r="BH6" i="26" a="1"/>
  <c r="BH11" i="26" a="1"/>
  <c r="BH5" i="26" a="1"/>
  <c r="BH14" i="26" a="1"/>
  <c r="BH22" i="26" a="1"/>
  <c r="BH17" i="26" a="1"/>
  <c r="BH4" i="26" a="1"/>
  <c r="BH21" i="26" a="1"/>
  <c r="BH13" i="26" a="1"/>
  <c r="BH3" i="26" a="1"/>
  <c r="BH15" i="26" a="1"/>
  <c r="BH20" i="26" a="1"/>
  <c r="BH8" i="26" a="1"/>
  <c r="BH16" i="26" a="1"/>
  <c r="BH10" i="26" a="1"/>
  <c r="DB6" i="25"/>
  <c r="DH13" i="25"/>
  <c r="CZ6" i="25"/>
  <c r="DH10" i="25"/>
  <c r="DC6" i="25"/>
  <c r="DB5" i="25"/>
  <c r="DJ13" i="25"/>
  <c r="DH11" i="25"/>
  <c r="DF9" i="25"/>
  <c r="DG10" i="25"/>
  <c r="DE8" i="25"/>
  <c r="DI12" i="25"/>
  <c r="DD7" i="25"/>
  <c r="DC5" i="24"/>
  <c r="CY90" i="24" s="1" a="1"/>
  <c r="DE7" i="24"/>
  <c r="DG9" i="24"/>
  <c r="DH10" i="24"/>
  <c r="DH5" i="21"/>
  <c r="DJ7" i="21"/>
  <c r="CY22" i="24" a="1"/>
  <c r="CY18" i="24" a="1"/>
  <c r="DG5" i="23"/>
  <c r="DH6" i="23"/>
  <c r="DI7" i="23"/>
  <c r="DJ8" i="23"/>
  <c r="DJ11" i="20"/>
  <c r="DG12" i="23"/>
  <c r="DF11" i="23"/>
  <c r="DC8" i="23"/>
  <c r="DI14" i="23"/>
  <c r="DA6" i="23"/>
  <c r="DH13" i="23"/>
  <c r="DE10" i="23"/>
  <c r="DD9" i="23"/>
  <c r="DB7" i="23"/>
  <c r="CZ5" i="23"/>
  <c r="DJ15" i="23"/>
  <c r="DI15" i="23"/>
  <c r="DD10" i="23"/>
  <c r="DB8" i="23"/>
  <c r="DH14" i="23"/>
  <c r="CZ6" i="23"/>
  <c r="DC9" i="23"/>
  <c r="DE11" i="23"/>
  <c r="DA7" i="23"/>
  <c r="CY5" i="23"/>
  <c r="DF12" i="23"/>
  <c r="DJ16" i="23"/>
  <c r="DG13" i="23"/>
  <c r="DF7" i="23"/>
  <c r="DH9" i="23"/>
  <c r="DJ11" i="23"/>
  <c r="DE6" i="23"/>
  <c r="DI10" i="23"/>
  <c r="DD5" i="23"/>
  <c r="DG8" i="23"/>
  <c r="DJ14" i="23"/>
  <c r="DI13" i="23"/>
  <c r="DF10" i="23"/>
  <c r="DB6" i="23"/>
  <c r="DC7" i="23"/>
  <c r="DA5" i="23"/>
  <c r="DG11" i="23"/>
  <c r="DD8" i="23"/>
  <c r="DH12" i="23"/>
  <c r="DE9" i="23"/>
  <c r="CY18" i="21" a="1"/>
  <c r="DA20" i="21" s="1"/>
  <c r="CY22" i="21" a="1"/>
  <c r="CY24" i="21" s="1"/>
  <c r="DD5" i="20"/>
  <c r="CY57" i="20" s="1" a="1"/>
  <c r="DI10" i="20"/>
  <c r="DG8" i="20"/>
  <c r="DH9" i="20"/>
  <c r="DJ12" i="21"/>
  <c r="DI11" i="21"/>
  <c r="DF8" i="21"/>
  <c r="DG9" i="21"/>
  <c r="DC5" i="21"/>
  <c r="DD6" i="21"/>
  <c r="DE7" i="21"/>
  <c r="DH10" i="21"/>
  <c r="DB7" i="19"/>
  <c r="DH12" i="16"/>
  <c r="DE6" i="18"/>
  <c r="DI14" i="19"/>
  <c r="DF12" i="19"/>
  <c r="DJ16" i="19"/>
  <c r="DD8" i="16"/>
  <c r="DE10" i="19"/>
  <c r="DF10" i="16"/>
  <c r="DA6" i="19"/>
  <c r="DC9" i="19"/>
  <c r="DB8" i="19"/>
  <c r="DI13" i="16"/>
  <c r="DJ15" i="19"/>
  <c r="DG13" i="19"/>
  <c r="DA7" i="19"/>
  <c r="DE9" i="16"/>
  <c r="DH13" i="19"/>
  <c r="DF11" i="19"/>
  <c r="DD10" i="19"/>
  <c r="CY5" i="19"/>
  <c r="CZ5" i="19"/>
  <c r="DG12" i="19"/>
  <c r="DH14" i="19"/>
  <c r="DE11" i="19"/>
  <c r="CY22" i="20" a="1"/>
  <c r="CY18" i="20" a="1"/>
  <c r="CY27" i="20" a="1"/>
  <c r="DI15" i="19"/>
  <c r="DD9" i="19"/>
  <c r="DG8" i="18"/>
  <c r="DH8" i="16"/>
  <c r="DI10" i="18"/>
  <c r="DI6" i="19"/>
  <c r="DJ7" i="19"/>
  <c r="DH5" i="19"/>
  <c r="DB5" i="16"/>
  <c r="DI9" i="16"/>
  <c r="DG11" i="16"/>
  <c r="DH9" i="18"/>
  <c r="DB5" i="10"/>
  <c r="CY22" i="10" s="1" a="1"/>
  <c r="DB6" i="14"/>
  <c r="DJ13" i="16"/>
  <c r="DA5" i="16"/>
  <c r="CY18" i="16" s="1" a="1"/>
  <c r="DJ14" i="16"/>
  <c r="DF7" i="18"/>
  <c r="DJ11" i="18"/>
  <c r="DI15" i="9"/>
  <c r="DH11" i="16"/>
  <c r="DB6" i="16"/>
  <c r="DD6" i="18"/>
  <c r="DJ12" i="18"/>
  <c r="DC5" i="18"/>
  <c r="DI11" i="18"/>
  <c r="DF8" i="18"/>
  <c r="DE7" i="18"/>
  <c r="DH10" i="18"/>
  <c r="DG9" i="18"/>
  <c r="DA5" i="14"/>
  <c r="DJ8" i="11"/>
  <c r="DD8" i="14"/>
  <c r="DI7" i="11"/>
  <c r="DJ14" i="14"/>
  <c r="DI13" i="14"/>
  <c r="DC7" i="14"/>
  <c r="DH5" i="14"/>
  <c r="DC6" i="16"/>
  <c r="DJ10" i="16"/>
  <c r="CY22" i="18" a="1"/>
  <c r="CY18" i="18" a="1"/>
  <c r="DG12" i="17"/>
  <c r="CZ5" i="17"/>
  <c r="DA6" i="17"/>
  <c r="DJ15" i="17"/>
  <c r="DF11" i="17"/>
  <c r="DC8" i="17"/>
  <c r="DD9" i="17"/>
  <c r="DI14" i="17"/>
  <c r="DB7" i="17"/>
  <c r="DE10" i="17"/>
  <c r="DH13" i="17"/>
  <c r="DJ6" i="17"/>
  <c r="DI5" i="17"/>
  <c r="DJ14" i="17"/>
  <c r="DE9" i="17"/>
  <c r="DF10" i="17"/>
  <c r="DI13" i="17"/>
  <c r="DH12" i="17"/>
  <c r="DB6" i="17"/>
  <c r="DG11" i="17"/>
  <c r="DC7" i="17"/>
  <c r="DD8" i="17"/>
  <c r="DA5" i="17"/>
  <c r="DA7" i="9"/>
  <c r="DH14" i="9"/>
  <c r="DE8" i="16"/>
  <c r="DG7" i="16"/>
  <c r="DH10" i="17"/>
  <c r="DD6" i="17"/>
  <c r="DJ12" i="17"/>
  <c r="DI11" i="17"/>
  <c r="DG9" i="17"/>
  <c r="DC5" i="17"/>
  <c r="DF8" i="17"/>
  <c r="DE7" i="17"/>
  <c r="DF9" i="16"/>
  <c r="DE5" i="16"/>
  <c r="DD7" i="16"/>
  <c r="DI12" i="16"/>
  <c r="DI6" i="14"/>
  <c r="DG11" i="14"/>
  <c r="DB8" i="9"/>
  <c r="DH12" i="14"/>
  <c r="DJ7" i="15"/>
  <c r="DI6" i="15"/>
  <c r="DH5" i="15"/>
  <c r="CY90" i="15" a="1"/>
  <c r="CY57" i="15" a="1"/>
  <c r="CY78" i="15" a="1"/>
  <c r="CY48" i="15" a="1"/>
  <c r="CY33" i="15" a="1"/>
  <c r="CY27" i="15" a="1"/>
  <c r="CY67" i="15" a="1"/>
  <c r="CY22" i="15" a="1"/>
  <c r="CY18" i="15" a="1"/>
  <c r="DF10" i="14"/>
  <c r="DJ6" i="15"/>
  <c r="DI5" i="15"/>
  <c r="DJ10" i="14"/>
  <c r="DH8" i="14"/>
  <c r="DF6" i="14"/>
  <c r="DE5" i="14"/>
  <c r="DG7" i="14"/>
  <c r="DI9" i="14"/>
  <c r="DH5" i="11"/>
  <c r="CY33" i="13" a="1"/>
  <c r="DC33" i="13" s="1"/>
  <c r="CY78" i="13" a="1"/>
  <c r="DB88" i="13" s="1"/>
  <c r="CY27" i="13" a="1"/>
  <c r="CY29" i="13" s="1"/>
  <c r="CY40" i="13" a="1"/>
  <c r="DA46" i="13" s="1"/>
  <c r="CY48" i="13" a="1"/>
  <c r="DJ16" i="9"/>
  <c r="DJ7" i="11"/>
  <c r="DG5" i="11"/>
  <c r="CY18" i="13" a="1"/>
  <c r="CY57" i="13" a="1"/>
  <c r="CY67" i="13" a="1"/>
  <c r="CY90" i="13" a="1"/>
  <c r="CY22" i="13" a="1"/>
  <c r="DJ7" i="12"/>
  <c r="DH5" i="12"/>
  <c r="DI6" i="12"/>
  <c r="DE10" i="12"/>
  <c r="CZ5" i="12"/>
  <c r="DG12" i="12"/>
  <c r="DC8" i="12"/>
  <c r="DJ15" i="12"/>
  <c r="DF11" i="12"/>
  <c r="DH13" i="12"/>
  <c r="DD9" i="12"/>
  <c r="DI14" i="12"/>
  <c r="DA6" i="12"/>
  <c r="DB7" i="12"/>
  <c r="DI5" i="12"/>
  <c r="DJ6" i="12"/>
  <c r="DC6" i="12"/>
  <c r="DB5" i="12"/>
  <c r="DI12" i="12"/>
  <c r="DH11" i="12"/>
  <c r="DJ13" i="12"/>
  <c r="DG10" i="12"/>
  <c r="DE8" i="12"/>
  <c r="DD7" i="12"/>
  <c r="DF9" i="12"/>
  <c r="DH6" i="12"/>
  <c r="DI7" i="12"/>
  <c r="DJ8" i="12"/>
  <c r="DG5" i="12"/>
  <c r="DE11" i="9"/>
  <c r="DF12" i="9"/>
  <c r="DH12" i="11"/>
  <c r="DE9" i="11"/>
  <c r="DB6" i="11"/>
  <c r="DJ14" i="11"/>
  <c r="DD8" i="11"/>
  <c r="DC7" i="11"/>
  <c r="DI13" i="11"/>
  <c r="DA5" i="11"/>
  <c r="CY18" i="11" s="1" a="1"/>
  <c r="DG11" i="11"/>
  <c r="DE8" i="10"/>
  <c r="DI10" i="2"/>
  <c r="DC6" i="10"/>
  <c r="DF9" i="10"/>
  <c r="DC9" i="9"/>
  <c r="DD7" i="10"/>
  <c r="DG10" i="10"/>
  <c r="DJ11" i="2"/>
  <c r="CY5" i="9"/>
  <c r="DD10" i="9"/>
  <c r="DJ13" i="10"/>
  <c r="CZ6" i="9"/>
  <c r="DH11" i="10"/>
  <c r="DG8" i="10"/>
  <c r="DI10" i="10"/>
  <c r="DE6" i="10"/>
  <c r="DF7" i="10"/>
  <c r="DH9" i="10"/>
  <c r="DJ11" i="10"/>
  <c r="DD5" i="10"/>
  <c r="DI9" i="10"/>
  <c r="DJ10" i="10"/>
  <c r="DH8" i="10"/>
  <c r="DG7" i="10"/>
  <c r="DF6" i="10"/>
  <c r="DE5" i="10"/>
  <c r="CY18" i="10" a="1"/>
  <c r="DI14" i="6"/>
  <c r="DD7" i="6"/>
  <c r="DB5" i="6"/>
  <c r="CZ5" i="6"/>
  <c r="DG10" i="6"/>
  <c r="DF9" i="6"/>
  <c r="DD5" i="2"/>
  <c r="DE10" i="6"/>
  <c r="DJ13" i="6"/>
  <c r="DC8" i="6"/>
  <c r="DJ15" i="6"/>
  <c r="DC6" i="7"/>
  <c r="DH11" i="7"/>
  <c r="DJ13" i="7"/>
  <c r="DD7" i="7"/>
  <c r="DI12" i="7"/>
  <c r="DE8" i="7"/>
  <c r="DG10" i="7"/>
  <c r="DF9" i="7"/>
  <c r="DB5" i="7"/>
  <c r="DJ6" i="7"/>
  <c r="DI5" i="7"/>
  <c r="DD5" i="7"/>
  <c r="DJ11" i="7"/>
  <c r="DI10" i="7"/>
  <c r="DH9" i="7"/>
  <c r="DE6" i="7"/>
  <c r="DG8" i="7"/>
  <c r="DF7" i="7"/>
  <c r="DH5" i="7"/>
  <c r="DI6" i="7"/>
  <c r="DJ7" i="7"/>
  <c r="DG5" i="6"/>
  <c r="DH6" i="6"/>
  <c r="DJ8" i="6"/>
  <c r="DH13" i="6"/>
  <c r="DC6" i="6"/>
  <c r="CY18" i="7" a="1"/>
  <c r="DD9" i="6"/>
  <c r="DI12" i="6"/>
  <c r="DF5" i="6"/>
  <c r="DI8" i="6"/>
  <c r="DJ9" i="6"/>
  <c r="DH7" i="6"/>
  <c r="DA6" i="6"/>
  <c r="DF11" i="6"/>
  <c r="DE8" i="6"/>
  <c r="DB7" i="6"/>
  <c r="DJ6" i="6"/>
  <c r="DI5" i="6"/>
  <c r="DG8" i="2"/>
  <c r="DE6" i="6"/>
  <c r="DI10" i="6"/>
  <c r="DD5" i="6"/>
  <c r="DF7" i="6"/>
  <c r="DH9" i="6"/>
  <c r="DJ11" i="6"/>
  <c r="DG8" i="6"/>
  <c r="CY90" i="4" a="1"/>
  <c r="DJ97" i="4" s="1"/>
  <c r="DH9" i="2"/>
  <c r="DJ6" i="5"/>
  <c r="DI5" i="5"/>
  <c r="DB6" i="2"/>
  <c r="DF9" i="5"/>
  <c r="DG10" i="5"/>
  <c r="DD7" i="5"/>
  <c r="DJ13" i="5"/>
  <c r="DI12" i="5"/>
  <c r="DH11" i="5"/>
  <c r="DB5" i="5"/>
  <c r="DC6" i="5"/>
  <c r="DE8" i="5"/>
  <c r="DA5" i="2"/>
  <c r="DH12" i="2"/>
  <c r="DJ14" i="2"/>
  <c r="DF12" i="5"/>
  <c r="DE11" i="5"/>
  <c r="DG13" i="5"/>
  <c r="DB8" i="5"/>
  <c r="DJ16" i="5"/>
  <c r="CZ6" i="5"/>
  <c r="CY5" i="5"/>
  <c r="DI15" i="5"/>
  <c r="DD10" i="5"/>
  <c r="DH14" i="5"/>
  <c r="DA7" i="5"/>
  <c r="DC9" i="5"/>
  <c r="CY40" i="4" a="1"/>
  <c r="CZ45" i="4" s="1"/>
  <c r="CY57" i="4" a="1"/>
  <c r="DB62" i="4" s="1"/>
  <c r="CY18" i="4" a="1"/>
  <c r="DA19" i="4" s="1"/>
  <c r="CY27" i="4" a="1"/>
  <c r="DB30" i="4" s="1"/>
  <c r="DJ8" i="2"/>
  <c r="DH5" i="3"/>
  <c r="CY67" i="4" a="1"/>
  <c r="DJ7" i="3"/>
  <c r="CY22" i="4" a="1"/>
  <c r="DE6" i="2"/>
  <c r="DD8" i="2"/>
  <c r="CY48" i="4" a="1"/>
  <c r="CY78" i="4" a="1"/>
  <c r="DC7" i="2"/>
  <c r="CY33" i="4" a="1"/>
  <c r="DI13" i="2"/>
  <c r="DG5" i="2"/>
  <c r="DG11" i="2"/>
  <c r="DH6" i="2"/>
  <c r="DG8" i="3"/>
  <c r="DJ11" i="3"/>
  <c r="DH9" i="3"/>
  <c r="DE6" i="3"/>
  <c r="DI10" i="3"/>
  <c r="DF7" i="3"/>
  <c r="DD5" i="3"/>
  <c r="DG5" i="3"/>
  <c r="DJ8" i="3"/>
  <c r="DI7" i="3"/>
  <c r="DH6" i="3"/>
  <c r="DF10" i="2"/>
  <c r="DH14" i="3"/>
  <c r="DG13" i="3"/>
  <c r="DD10" i="3"/>
  <c r="DI15" i="3"/>
  <c r="DC9" i="3"/>
  <c r="DJ16" i="3"/>
  <c r="DB8" i="3"/>
  <c r="DE11" i="3"/>
  <c r="DA7" i="3"/>
  <c r="CY5" i="3"/>
  <c r="DF12" i="3"/>
  <c r="CZ6" i="3"/>
  <c r="DG6" i="2"/>
  <c r="DF5" i="2"/>
  <c r="DH7" i="2"/>
  <c r="DJ9" i="2"/>
  <c r="DI8" i="2"/>
  <c r="BQ17" i="30" l="1"/>
  <c r="CY90" i="18" a="1"/>
  <c r="CY78" i="18" a="1"/>
  <c r="BP16" i="39"/>
  <c r="BI16" i="39"/>
  <c r="BR16" i="39"/>
  <c r="BQ16" i="39"/>
  <c r="BJ16" i="39"/>
  <c r="BK16" i="39"/>
  <c r="BL16" i="39"/>
  <c r="BN16" i="39"/>
  <c r="BM16" i="39"/>
  <c r="BH16" i="39"/>
  <c r="BR17" i="39"/>
  <c r="BQ17" i="39"/>
  <c r="BO17" i="39"/>
  <c r="BP17" i="39"/>
  <c r="BH17" i="39"/>
  <c r="BI17" i="39"/>
  <c r="W15" i="42"/>
  <c r="BL17" i="39"/>
  <c r="BJ17" i="39"/>
  <c r="BK17" i="39"/>
  <c r="BN17" i="39"/>
  <c r="BI10" i="37"/>
  <c r="T15" i="42"/>
  <c r="U12" i="42"/>
  <c r="W9" i="42"/>
  <c r="AB4" i="42"/>
  <c r="R8" i="42"/>
  <c r="U14" i="42"/>
  <c r="AB3" i="42"/>
  <c r="V5" i="42"/>
  <c r="X13" i="42"/>
  <c r="Z11" i="42"/>
  <c r="U6" i="42"/>
  <c r="T17" i="42"/>
  <c r="AB10" i="42"/>
  <c r="Y7" i="42"/>
  <c r="AA15" i="42"/>
  <c r="S12" i="42"/>
  <c r="BJ10" i="37"/>
  <c r="Z9" i="42"/>
  <c r="U4" i="42"/>
  <c r="X4" i="42"/>
  <c r="Z8" i="42"/>
  <c r="S16" i="42"/>
  <c r="V14" i="42"/>
  <c r="Y14" i="42"/>
  <c r="T22" i="42"/>
  <c r="U3" i="42"/>
  <c r="X3" i="42"/>
  <c r="W5" i="42"/>
  <c r="Y13" i="42"/>
  <c r="Z13" i="42"/>
  <c r="T11" i="42"/>
  <c r="V6" i="42"/>
  <c r="W17" i="42"/>
  <c r="T10" i="42"/>
  <c r="Y10" i="42"/>
  <c r="AA7" i="42"/>
  <c r="Y12" i="42"/>
  <c r="W4" i="42"/>
  <c r="X14" i="42"/>
  <c r="R13" i="42"/>
  <c r="V17" i="42"/>
  <c r="S7" i="42"/>
  <c r="X12" i="42"/>
  <c r="U9" i="42"/>
  <c r="T4" i="42"/>
  <c r="U8" i="42"/>
  <c r="X8" i="42"/>
  <c r="R16" i="42"/>
  <c r="AB14" i="42"/>
  <c r="W14" i="42"/>
  <c r="R22" i="42"/>
  <c r="T3" i="42"/>
  <c r="U5" i="42"/>
  <c r="W13" i="42"/>
  <c r="V11" i="42"/>
  <c r="R11" i="42"/>
  <c r="AB6" i="42"/>
  <c r="U17" i="42"/>
  <c r="X10" i="42"/>
  <c r="X7" i="42"/>
  <c r="Z7" i="42"/>
  <c r="S15" i="42"/>
  <c r="AA12" i="42"/>
  <c r="AB9" i="42"/>
  <c r="AA4" i="42"/>
  <c r="S8" i="42"/>
  <c r="W8" i="42"/>
  <c r="Y16" i="42"/>
  <c r="T14" i="42"/>
  <c r="AA3" i="42"/>
  <c r="AB5" i="42"/>
  <c r="V13" i="42"/>
  <c r="U11" i="42"/>
  <c r="Y11" i="42"/>
  <c r="T6" i="42"/>
  <c r="S17" i="42"/>
  <c r="U10" i="42"/>
  <c r="W7" i="42"/>
  <c r="R7" i="42"/>
  <c r="Z15" i="42"/>
  <c r="W12" i="42"/>
  <c r="Y9" i="42"/>
  <c r="T9" i="42"/>
  <c r="S4" i="42"/>
  <c r="AA8" i="42"/>
  <c r="V8" i="42"/>
  <c r="X16" i="42"/>
  <c r="AA14" i="42"/>
  <c r="S22" i="42"/>
  <c r="S3" i="42"/>
  <c r="R5" i="42"/>
  <c r="T5" i="42"/>
  <c r="U13" i="42"/>
  <c r="S11" i="42"/>
  <c r="X11" i="42"/>
  <c r="AA6" i="42"/>
  <c r="AA10" i="42"/>
  <c r="V7" i="42"/>
  <c r="R15" i="42"/>
  <c r="AB12" i="42"/>
  <c r="X9" i="42"/>
  <c r="AA9" i="42"/>
  <c r="Z4" i="42"/>
  <c r="Y8" i="42"/>
  <c r="W16" i="42"/>
  <c r="S14" i="42"/>
  <c r="Z3" i="42"/>
  <c r="Z5" i="42"/>
  <c r="AA5" i="42"/>
  <c r="T13" i="42"/>
  <c r="AA11" i="42"/>
  <c r="Y6" i="42"/>
  <c r="S6" i="42"/>
  <c r="R17" i="42"/>
  <c r="S10" i="42"/>
  <c r="U7" i="42"/>
  <c r="V15" i="42"/>
  <c r="Y15" i="42"/>
  <c r="T12" i="42"/>
  <c r="V9" i="42"/>
  <c r="S9" i="42"/>
  <c r="R4" i="42"/>
  <c r="AB8" i="42"/>
  <c r="T16" i="42"/>
  <c r="V16" i="42"/>
  <c r="Z14" i="42"/>
  <c r="W3" i="42"/>
  <c r="R3" i="42"/>
  <c r="Y5" i="42"/>
  <c r="S5" i="42"/>
  <c r="AA13" i="42"/>
  <c r="W11" i="42"/>
  <c r="X6" i="42"/>
  <c r="Z6" i="42"/>
  <c r="Y17" i="42"/>
  <c r="W10" i="42"/>
  <c r="Z10" i="42"/>
  <c r="AB7" i="42"/>
  <c r="U15" i="42"/>
  <c r="X15" i="42"/>
  <c r="Z12" i="42"/>
  <c r="R9" i="42"/>
  <c r="V4" i="42"/>
  <c r="Y4" i="42"/>
  <c r="T8" i="42"/>
  <c r="U16" i="42"/>
  <c r="R14" i="42"/>
  <c r="V3" i="42"/>
  <c r="Y3" i="42"/>
  <c r="X5" i="42"/>
  <c r="AB13" i="42"/>
  <c r="S13" i="42"/>
  <c r="AB11" i="42"/>
  <c r="W6" i="42"/>
  <c r="R6" i="42"/>
  <c r="X17" i="42"/>
  <c r="V10" i="42"/>
  <c r="R10" i="42"/>
  <c r="T7" i="42"/>
  <c r="AB15" i="42"/>
  <c r="V12" i="42"/>
  <c r="R12" i="42"/>
  <c r="BO7" i="39"/>
  <c r="BM7" i="39"/>
  <c r="BJ7" i="39"/>
  <c r="BK10" i="37"/>
  <c r="BR10" i="37"/>
  <c r="BL10" i="37"/>
  <c r="BM10" i="37"/>
  <c r="BN10" i="37"/>
  <c r="BO10" i="37"/>
  <c r="BO12" i="39"/>
  <c r="BP10" i="37"/>
  <c r="BQ12" i="39"/>
  <c r="BH10" i="37"/>
  <c r="BH7" i="39"/>
  <c r="BP7" i="39"/>
  <c r="BI12" i="39"/>
  <c r="BP13" i="39"/>
  <c r="BI7" i="39"/>
  <c r="BR12" i="39"/>
  <c r="BI13" i="39"/>
  <c r="BQ7" i="39"/>
  <c r="BM12" i="39"/>
  <c r="BN7" i="39"/>
  <c r="BR7" i="39"/>
  <c r="BJ4" i="30"/>
  <c r="BK7" i="39"/>
  <c r="BJ14" i="39"/>
  <c r="BJ17" i="30"/>
  <c r="BJ12" i="39"/>
  <c r="BL12" i="39"/>
  <c r="BQ13" i="39"/>
  <c r="BN12" i="39"/>
  <c r="BI14" i="39"/>
  <c r="BP12" i="39"/>
  <c r="BK12" i="39"/>
  <c r="BL14" i="39"/>
  <c r="BN14" i="39"/>
  <c r="BM14" i="39"/>
  <c r="BK14" i="39"/>
  <c r="BO14" i="39"/>
  <c r="BR14" i="39"/>
  <c r="BP14" i="39"/>
  <c r="BH14" i="39"/>
  <c r="BM13" i="39"/>
  <c r="BH8" i="37"/>
  <c r="BI4" i="39"/>
  <c r="BL3" i="37"/>
  <c r="BK4" i="39"/>
  <c r="BO4" i="39"/>
  <c r="BR13" i="39"/>
  <c r="BJ5" i="39"/>
  <c r="BM15" i="39"/>
  <c r="BR5" i="39"/>
  <c r="BN8" i="37"/>
  <c r="BJ10" i="39"/>
  <c r="BL13" i="39"/>
  <c r="BQ15" i="39"/>
  <c r="BI5" i="37"/>
  <c r="BM7" i="37"/>
  <c r="BQ8" i="37"/>
  <c r="BN5" i="39"/>
  <c r="BH4" i="39"/>
  <c r="BN13" i="39"/>
  <c r="BJ15" i="39"/>
  <c r="BI8" i="37"/>
  <c r="BK5" i="39"/>
  <c r="BP4" i="39"/>
  <c r="BO13" i="39"/>
  <c r="BK15" i="39"/>
  <c r="BH16" i="37"/>
  <c r="BI8" i="39"/>
  <c r="BR4" i="30"/>
  <c r="BJ6" i="39"/>
  <c r="BJ8" i="39"/>
  <c r="BK4" i="30"/>
  <c r="BL5" i="39"/>
  <c r="BQ8" i="39"/>
  <c r="BL4" i="39"/>
  <c r="BL15" i="39"/>
  <c r="BO4" i="30"/>
  <c r="BL4" i="30"/>
  <c r="BH14" i="37"/>
  <c r="BH8" i="39"/>
  <c r="BH4" i="30"/>
  <c r="BM4" i="30"/>
  <c r="BO11" i="39"/>
  <c r="BH5" i="39"/>
  <c r="BP8" i="39"/>
  <c r="BR4" i="39"/>
  <c r="BK13" i="39"/>
  <c r="BJ13" i="39"/>
  <c r="BN15" i="39"/>
  <c r="BP4" i="30"/>
  <c r="BN4" i="30"/>
  <c r="BL8" i="39"/>
  <c r="BI4" i="30"/>
  <c r="BN4" i="39"/>
  <c r="BH15" i="39"/>
  <c r="BK6" i="39"/>
  <c r="BK10" i="39"/>
  <c r="BL3" i="39"/>
  <c r="BI14" i="37"/>
  <c r="BH3" i="39"/>
  <c r="BO5" i="39"/>
  <c r="BJ4" i="39"/>
  <c r="BQ4" i="39"/>
  <c r="BP9" i="39"/>
  <c r="BL11" i="39"/>
  <c r="BI9" i="39"/>
  <c r="BM8" i="37"/>
  <c r="BN11" i="39"/>
  <c r="BQ5" i="39"/>
  <c r="BK8" i="39"/>
  <c r="BI15" i="39"/>
  <c r="BP15" i="39"/>
  <c r="BM3" i="39"/>
  <c r="BP3" i="39"/>
  <c r="BQ11" i="39"/>
  <c r="BP11" i="39"/>
  <c r="BM10" i="39"/>
  <c r="BJ3" i="39"/>
  <c r="BL6" i="39"/>
  <c r="BK9" i="39"/>
  <c r="BQ9" i="39"/>
  <c r="BR11" i="39"/>
  <c r="BK11" i="39"/>
  <c r="BN10" i="39"/>
  <c r="BN3" i="39"/>
  <c r="BO6" i="39"/>
  <c r="BL9" i="39"/>
  <c r="BJ9" i="39"/>
  <c r="BI11" i="39"/>
  <c r="BI10" i="39"/>
  <c r="BO10" i="39"/>
  <c r="BK3" i="39"/>
  <c r="BH6" i="39"/>
  <c r="BN9" i="39"/>
  <c r="BR9" i="39"/>
  <c r="BH11" i="39"/>
  <c r="BQ10" i="39"/>
  <c r="BH10" i="39"/>
  <c r="BQ3" i="39"/>
  <c r="BR6" i="39"/>
  <c r="BP6" i="39"/>
  <c r="BP5" i="39"/>
  <c r="BN8" i="39"/>
  <c r="BM8" i="39"/>
  <c r="BM9" i="39"/>
  <c r="BJ11" i="39"/>
  <c r="BL10" i="39"/>
  <c r="BP10" i="39"/>
  <c r="BR3" i="39"/>
  <c r="BN6" i="39"/>
  <c r="BI6" i="39"/>
  <c r="BM5" i="39"/>
  <c r="BR8" i="39"/>
  <c r="BO9" i="39"/>
  <c r="BJ14" i="37"/>
  <c r="BI3" i="39"/>
  <c r="BM6" i="39"/>
  <c r="BR15" i="39"/>
  <c r="BR17" i="30"/>
  <c r="BM3" i="37"/>
  <c r="BN6" i="30"/>
  <c r="BO17" i="30"/>
  <c r="BK14" i="37"/>
  <c r="BM17" i="30"/>
  <c r="BM6" i="30"/>
  <c r="BN17" i="30"/>
  <c r="BM9" i="30"/>
  <c r="BI6" i="30"/>
  <c r="BH17" i="30"/>
  <c r="BI9" i="30"/>
  <c r="BQ6" i="30"/>
  <c r="BP17" i="30"/>
  <c r="BR9" i="30"/>
  <c r="BI17" i="30"/>
  <c r="BO14" i="37"/>
  <c r="BH3" i="37"/>
  <c r="BP3" i="37"/>
  <c r="BQ3" i="37"/>
  <c r="BI3" i="37"/>
  <c r="BJ3" i="37"/>
  <c r="BN3" i="37"/>
  <c r="BP14" i="37"/>
  <c r="BK3" i="37"/>
  <c r="BL8" i="37"/>
  <c r="S22" i="39"/>
  <c r="R22" i="39"/>
  <c r="T22" i="39"/>
  <c r="BL14" i="37"/>
  <c r="BI7" i="37"/>
  <c r="BI12" i="30"/>
  <c r="BQ14" i="37"/>
  <c r="BM14" i="37"/>
  <c r="BH7" i="37"/>
  <c r="BN12" i="30"/>
  <c r="BR14" i="37"/>
  <c r="BQ7" i="37"/>
  <c r="BH13" i="37"/>
  <c r="BO16" i="37"/>
  <c r="BO12" i="37"/>
  <c r="BH12" i="37"/>
  <c r="BJ12" i="37"/>
  <c r="BO5" i="37"/>
  <c r="BJ7" i="37"/>
  <c r="BK13" i="37"/>
  <c r="BL7" i="37"/>
  <c r="BN12" i="37"/>
  <c r="BQ15" i="30"/>
  <c r="BR7" i="37"/>
  <c r="BI12" i="37"/>
  <c r="BR3" i="37"/>
  <c r="BK8" i="37"/>
  <c r="BK7" i="37"/>
  <c r="BN7" i="37"/>
  <c r="BM12" i="37"/>
  <c r="BQ11" i="37"/>
  <c r="BN4" i="37"/>
  <c r="BO7" i="37"/>
  <c r="BL17" i="37"/>
  <c r="BI13" i="37"/>
  <c r="BO8" i="37"/>
  <c r="BJ8" i="37"/>
  <c r="BK9" i="30"/>
  <c r="BK6" i="30"/>
  <c r="BJ6" i="30"/>
  <c r="BL9" i="30"/>
  <c r="BL6" i="30"/>
  <c r="BR6" i="30"/>
  <c r="BP11" i="37"/>
  <c r="BP17" i="37"/>
  <c r="BM13" i="37"/>
  <c r="BL12" i="37"/>
  <c r="BO3" i="30"/>
  <c r="BO11" i="37"/>
  <c r="BK17" i="37"/>
  <c r="BO9" i="30"/>
  <c r="BR3" i="30"/>
  <c r="BH9" i="30"/>
  <c r="BH6" i="30"/>
  <c r="BJ11" i="37"/>
  <c r="BM17" i="37"/>
  <c r="BN13" i="37"/>
  <c r="BP9" i="30"/>
  <c r="BR12" i="30"/>
  <c r="BP6" i="30"/>
  <c r="BL17" i="30"/>
  <c r="BM4" i="37"/>
  <c r="BN17" i="37"/>
  <c r="BJ13" i="37"/>
  <c r="BP12" i="37"/>
  <c r="BP8" i="37"/>
  <c r="BM8" i="38"/>
  <c r="BJ8" i="38"/>
  <c r="BR8" i="38"/>
  <c r="BI8" i="38"/>
  <c r="BQ8" i="38"/>
  <c r="BH8" i="38"/>
  <c r="BP8" i="38"/>
  <c r="BO8" i="38"/>
  <c r="BL8" i="38"/>
  <c r="BK8" i="38"/>
  <c r="BN8" i="38"/>
  <c r="BL19" i="38"/>
  <c r="BK19" i="38"/>
  <c r="BR19" i="38"/>
  <c r="BJ19" i="38"/>
  <c r="BQ19" i="38"/>
  <c r="BI19" i="38"/>
  <c r="BP19" i="38"/>
  <c r="BH19" i="38"/>
  <c r="BN19" i="38"/>
  <c r="BM19" i="38"/>
  <c r="BO19" i="38"/>
  <c r="BL18" i="38"/>
  <c r="BK18" i="38"/>
  <c r="BR18" i="38"/>
  <c r="BJ18" i="38"/>
  <c r="BQ18" i="38"/>
  <c r="BI18" i="38"/>
  <c r="BP18" i="38"/>
  <c r="BH18" i="38"/>
  <c r="BO18" i="38"/>
  <c r="BN18" i="38"/>
  <c r="BM18" i="38"/>
  <c r="BR17" i="38"/>
  <c r="BJ17" i="38"/>
  <c r="BQ17" i="38"/>
  <c r="BI17" i="38"/>
  <c r="BP17" i="38"/>
  <c r="BH17" i="38"/>
  <c r="BO17" i="38"/>
  <c r="BN17" i="38"/>
  <c r="BM17" i="38"/>
  <c r="BL17" i="38"/>
  <c r="BK17" i="38"/>
  <c r="BO11" i="38"/>
  <c r="BN11" i="38"/>
  <c r="BK11" i="38"/>
  <c r="BJ11" i="38"/>
  <c r="BI11" i="38"/>
  <c r="BR11" i="38"/>
  <c r="BH11" i="38"/>
  <c r="BQ11" i="38"/>
  <c r="BL11" i="38"/>
  <c r="BM11" i="38"/>
  <c r="BP11" i="38"/>
  <c r="BK11" i="37"/>
  <c r="BJ4" i="37"/>
  <c r="BO6" i="37"/>
  <c r="BO13" i="37"/>
  <c r="BK12" i="37"/>
  <c r="BR12" i="37"/>
  <c r="BP3" i="38"/>
  <c r="BH3" i="38"/>
  <c r="BN3" i="38"/>
  <c r="BR3" i="38"/>
  <c r="BI3" i="38"/>
  <c r="BQ3" i="38"/>
  <c r="BK3" i="38"/>
  <c r="BJ3" i="38"/>
  <c r="BO3" i="38"/>
  <c r="BM3" i="38"/>
  <c r="BL3" i="38"/>
  <c r="BO4" i="38"/>
  <c r="BM4" i="38"/>
  <c r="BJ4" i="38"/>
  <c r="BK4" i="38"/>
  <c r="BI4" i="38"/>
  <c r="BL4" i="38"/>
  <c r="BH4" i="38"/>
  <c r="BR4" i="38"/>
  <c r="BP4" i="38"/>
  <c r="BQ4" i="38"/>
  <c r="BN4" i="38"/>
  <c r="BQ6" i="38"/>
  <c r="BI6" i="38"/>
  <c r="BO6" i="38"/>
  <c r="BN6" i="38"/>
  <c r="BM6" i="38"/>
  <c r="BL6" i="38"/>
  <c r="BH6" i="38"/>
  <c r="BR6" i="38"/>
  <c r="BP6" i="38"/>
  <c r="BK6" i="38"/>
  <c r="BJ6" i="38"/>
  <c r="BM11" i="37"/>
  <c r="BH4" i="37"/>
  <c r="BJ6" i="37"/>
  <c r="BP13" i="37"/>
  <c r="BR9" i="38"/>
  <c r="BJ9" i="38"/>
  <c r="BN9" i="38"/>
  <c r="BM9" i="38"/>
  <c r="BL9" i="38"/>
  <c r="BK9" i="38"/>
  <c r="BI9" i="38"/>
  <c r="BP9" i="38"/>
  <c r="BH9" i="38"/>
  <c r="BO9" i="38"/>
  <c r="BQ9" i="38"/>
  <c r="BP10" i="38"/>
  <c r="BH10" i="38"/>
  <c r="BK10" i="38"/>
  <c r="BJ10" i="38"/>
  <c r="BR10" i="38"/>
  <c r="BI10" i="38"/>
  <c r="BQ10" i="38"/>
  <c r="BO10" i="38"/>
  <c r="BN10" i="38"/>
  <c r="BM10" i="38"/>
  <c r="BL10" i="38"/>
  <c r="BM16" i="38"/>
  <c r="BL16" i="38"/>
  <c r="BK16" i="38"/>
  <c r="BR16" i="38"/>
  <c r="BJ16" i="38"/>
  <c r="BQ16" i="38"/>
  <c r="BI16" i="38"/>
  <c r="BO16" i="38"/>
  <c r="BN16" i="38"/>
  <c r="BH16" i="38"/>
  <c r="BP16" i="38"/>
  <c r="BR11" i="37"/>
  <c r="BN11" i="37"/>
  <c r="BQ4" i="37"/>
  <c r="BR6" i="37"/>
  <c r="BQ7" i="38"/>
  <c r="BI7" i="38"/>
  <c r="BP7" i="38"/>
  <c r="BO7" i="38"/>
  <c r="BN7" i="38"/>
  <c r="BM7" i="38"/>
  <c r="BH7" i="38"/>
  <c r="BL7" i="38"/>
  <c r="BJ7" i="38"/>
  <c r="BK7" i="38"/>
  <c r="BR7" i="38"/>
  <c r="BP13" i="38"/>
  <c r="BH13" i="38"/>
  <c r="BO13" i="38"/>
  <c r="BN13" i="38"/>
  <c r="BM13" i="38"/>
  <c r="BL13" i="38"/>
  <c r="BK13" i="38"/>
  <c r="BJ13" i="38"/>
  <c r="BI13" i="38"/>
  <c r="BR13" i="38"/>
  <c r="BQ13" i="38"/>
  <c r="BP22" i="38"/>
  <c r="BH22" i="38"/>
  <c r="BO22" i="38"/>
  <c r="BN22" i="38"/>
  <c r="BM22" i="38"/>
  <c r="BL22" i="38"/>
  <c r="BR22" i="38"/>
  <c r="BQ22" i="38"/>
  <c r="BK22" i="38"/>
  <c r="BI22" i="38"/>
  <c r="BJ22" i="38"/>
  <c r="BK4" i="37"/>
  <c r="BI4" i="37"/>
  <c r="BO12" i="38"/>
  <c r="BN12" i="38"/>
  <c r="BM12" i="38"/>
  <c r="BI12" i="38"/>
  <c r="BH12" i="38"/>
  <c r="BR12" i="38"/>
  <c r="BQ12" i="38"/>
  <c r="BP12" i="38"/>
  <c r="BJ12" i="38"/>
  <c r="BL12" i="38"/>
  <c r="BK12" i="38"/>
  <c r="BR5" i="38"/>
  <c r="BJ5" i="38"/>
  <c r="BP5" i="38"/>
  <c r="BO5" i="38"/>
  <c r="BN5" i="38"/>
  <c r="BM5" i="38"/>
  <c r="BL5" i="38"/>
  <c r="BK5" i="38"/>
  <c r="BQ5" i="38"/>
  <c r="BI5" i="38"/>
  <c r="BH5" i="38"/>
  <c r="BO4" i="37"/>
  <c r="BR4" i="37"/>
  <c r="BN20" i="38"/>
  <c r="BM20" i="38"/>
  <c r="BL20" i="38"/>
  <c r="BK20" i="38"/>
  <c r="BR20" i="38"/>
  <c r="BJ20" i="38"/>
  <c r="BP20" i="38"/>
  <c r="BO20" i="38"/>
  <c r="BI20" i="38"/>
  <c r="BH20" i="38"/>
  <c r="BQ20" i="38"/>
  <c r="BK15" i="38"/>
  <c r="BR15" i="38"/>
  <c r="BJ15" i="38"/>
  <c r="BQ15" i="38"/>
  <c r="BI15" i="38"/>
  <c r="BP15" i="38"/>
  <c r="BH15" i="38"/>
  <c r="BN15" i="38"/>
  <c r="BM15" i="38"/>
  <c r="BL15" i="38"/>
  <c r="BO15" i="38"/>
  <c r="BI11" i="37"/>
  <c r="BP4" i="37"/>
  <c r="BL13" i="37"/>
  <c r="BR14" i="38"/>
  <c r="BJ14" i="38"/>
  <c r="BQ14" i="38"/>
  <c r="BI14" i="38"/>
  <c r="BP14" i="38"/>
  <c r="BH14" i="38"/>
  <c r="BO14" i="38"/>
  <c r="BN14" i="38"/>
  <c r="BM14" i="38"/>
  <c r="BL14" i="38"/>
  <c r="BK14" i="38"/>
  <c r="BP21" i="38"/>
  <c r="BH21" i="38"/>
  <c r="BO21" i="38"/>
  <c r="BN21" i="38"/>
  <c r="BM21" i="38"/>
  <c r="BL21" i="38"/>
  <c r="BR21" i="38"/>
  <c r="BQ21" i="38"/>
  <c r="BK21" i="38"/>
  <c r="BJ21" i="38"/>
  <c r="BI21" i="38"/>
  <c r="BJ15" i="30"/>
  <c r="BR13" i="30"/>
  <c r="BL9" i="37"/>
  <c r="BN15" i="30"/>
  <c r="BO9" i="37"/>
  <c r="BQ9" i="37"/>
  <c r="BJ5" i="37"/>
  <c r="BM15" i="30"/>
  <c r="BI6" i="37"/>
  <c r="BI9" i="37"/>
  <c r="BR13" i="37"/>
  <c r="BO15" i="30"/>
  <c r="BN6" i="37"/>
  <c r="BK9" i="37"/>
  <c r="BJ6" i="32"/>
  <c r="BP15" i="30"/>
  <c r="BN16" i="37"/>
  <c r="BP9" i="37"/>
  <c r="BH15" i="37"/>
  <c r="BR5" i="37"/>
  <c r="BO15" i="37"/>
  <c r="BI15" i="37"/>
  <c r="BJ15" i="37"/>
  <c r="BP16" i="37"/>
  <c r="BQ17" i="37"/>
  <c r="BO17" i="37"/>
  <c r="BH5" i="37"/>
  <c r="BM15" i="37"/>
  <c r="BL6" i="37"/>
  <c r="BR17" i="37"/>
  <c r="BK5" i="37"/>
  <c r="BN15" i="37"/>
  <c r="BM6" i="37"/>
  <c r="BH17" i="37"/>
  <c r="BJ9" i="37"/>
  <c r="BQ5" i="37"/>
  <c r="BK15" i="37"/>
  <c r="BP15" i="37"/>
  <c r="BI16" i="37"/>
  <c r="BK6" i="37"/>
  <c r="BL5" i="37"/>
  <c r="BQ15" i="37"/>
  <c r="BL16" i="37"/>
  <c r="BQ16" i="37"/>
  <c r="BP6" i="37"/>
  <c r="BM5" i="37"/>
  <c r="BH11" i="37"/>
  <c r="BR15" i="37"/>
  <c r="BM16" i="37"/>
  <c r="BJ16" i="37"/>
  <c r="BH6" i="37"/>
  <c r="BI17" i="37"/>
  <c r="BH9" i="37"/>
  <c r="BM9" i="37"/>
  <c r="BN5" i="37"/>
  <c r="BK16" i="37"/>
  <c r="BR9" i="37"/>
  <c r="BK3" i="30"/>
  <c r="T22" i="37"/>
  <c r="S22" i="37"/>
  <c r="BL3" i="30"/>
  <c r="R5" i="36"/>
  <c r="U12" i="36"/>
  <c r="V3" i="36"/>
  <c r="T17" i="36"/>
  <c r="AB11" i="36"/>
  <c r="S10" i="36"/>
  <c r="V7" i="36"/>
  <c r="V8" i="36"/>
  <c r="U13" i="36"/>
  <c r="V15" i="36"/>
  <c r="S16" i="36"/>
  <c r="U4" i="36"/>
  <c r="AA6" i="36"/>
  <c r="BK8" i="30"/>
  <c r="R22" i="37"/>
  <c r="BL8" i="30"/>
  <c r="BR3" i="32"/>
  <c r="BP3" i="32"/>
  <c r="AA14" i="36"/>
  <c r="BH12" i="30"/>
  <c r="BK12" i="30"/>
  <c r="BP12" i="30"/>
  <c r="BL12" i="30"/>
  <c r="BJ11" i="32"/>
  <c r="BM12" i="30"/>
  <c r="BM11" i="32"/>
  <c r="BL15" i="30"/>
  <c r="BQ12" i="30"/>
  <c r="BO11" i="32"/>
  <c r="BK12" i="32"/>
  <c r="BL11" i="32"/>
  <c r="BH15" i="30"/>
  <c r="BJ12" i="30"/>
  <c r="BP11" i="32"/>
  <c r="T9" i="36"/>
  <c r="BP10" i="30"/>
  <c r="AA13" i="36"/>
  <c r="BM12" i="32"/>
  <c r="X3" i="36"/>
  <c r="V11" i="36"/>
  <c r="T14" i="36"/>
  <c r="V14" i="36"/>
  <c r="T7" i="36"/>
  <c r="X8" i="36"/>
  <c r="V13" i="36"/>
  <c r="T13" i="36"/>
  <c r="AB9" i="36"/>
  <c r="AB16" i="36"/>
  <c r="V6" i="36"/>
  <c r="X15" i="36"/>
  <c r="BJ10" i="30"/>
  <c r="BH12" i="32"/>
  <c r="V5" i="36"/>
  <c r="W12" i="36"/>
  <c r="AB3" i="36"/>
  <c r="W17" i="36"/>
  <c r="W11" i="36"/>
  <c r="S11" i="36"/>
  <c r="T10" i="36"/>
  <c r="S14" i="36"/>
  <c r="AA7" i="36"/>
  <c r="AB7" i="36"/>
  <c r="R8" i="36"/>
  <c r="S13" i="36"/>
  <c r="AB13" i="36"/>
  <c r="Z9" i="36"/>
  <c r="S15" i="36"/>
  <c r="Y15" i="36"/>
  <c r="T16" i="36"/>
  <c r="R4" i="36"/>
  <c r="Y4" i="36"/>
  <c r="Y6" i="36"/>
  <c r="Y9" i="36"/>
  <c r="BL10" i="30"/>
  <c r="BR10" i="30"/>
  <c r="Z5" i="36"/>
  <c r="X12" i="36"/>
  <c r="Y3" i="36"/>
  <c r="AA17" i="36"/>
  <c r="X17" i="36"/>
  <c r="R22" i="36"/>
  <c r="U11" i="36"/>
  <c r="AA11" i="36"/>
  <c r="AB10" i="36"/>
  <c r="W14" i="36"/>
  <c r="R7" i="36"/>
  <c r="W7" i="36"/>
  <c r="Z8" i="36"/>
  <c r="W13" i="36"/>
  <c r="AA9" i="36"/>
  <c r="AB15" i="36"/>
  <c r="W15" i="36"/>
  <c r="U16" i="36"/>
  <c r="AA4" i="36"/>
  <c r="X4" i="36"/>
  <c r="Z6" i="36"/>
  <c r="AA12" i="36"/>
  <c r="AA15" i="36"/>
  <c r="BM10" i="30"/>
  <c r="BO14" i="30"/>
  <c r="S5" i="36"/>
  <c r="W5" i="36"/>
  <c r="Y12" i="36"/>
  <c r="AA3" i="36"/>
  <c r="AB17" i="36"/>
  <c r="Y17" i="36"/>
  <c r="X11" i="36"/>
  <c r="R10" i="36"/>
  <c r="U10" i="36"/>
  <c r="X14" i="36"/>
  <c r="S7" i="36"/>
  <c r="X7" i="36"/>
  <c r="S8" i="36"/>
  <c r="X13" i="36"/>
  <c r="U9" i="36"/>
  <c r="Z15" i="36"/>
  <c r="R16" i="36"/>
  <c r="V16" i="36"/>
  <c r="S4" i="36"/>
  <c r="V4" i="36"/>
  <c r="T6" i="36"/>
  <c r="S12" i="36"/>
  <c r="AA5" i="36"/>
  <c r="U17" i="36"/>
  <c r="AA10" i="36"/>
  <c r="BN10" i="30"/>
  <c r="BP14" i="30"/>
  <c r="AB5" i="36"/>
  <c r="X5" i="36"/>
  <c r="Z12" i="36"/>
  <c r="T3" i="36"/>
  <c r="S3" i="36"/>
  <c r="R17" i="36"/>
  <c r="V17" i="36"/>
  <c r="S22" i="36"/>
  <c r="Y11" i="36"/>
  <c r="X10" i="36"/>
  <c r="V10" i="36"/>
  <c r="Y14" i="36"/>
  <c r="Y7" i="36"/>
  <c r="W8" i="36"/>
  <c r="AA8" i="36"/>
  <c r="Y13" i="36"/>
  <c r="V9" i="36"/>
  <c r="R15" i="36"/>
  <c r="X16" i="36"/>
  <c r="W16" i="36"/>
  <c r="AB4" i="36"/>
  <c r="R6" i="36"/>
  <c r="AB6" i="36"/>
  <c r="T12" i="36"/>
  <c r="T11" i="36"/>
  <c r="BO10" i="30"/>
  <c r="BM11" i="30"/>
  <c r="BQ12" i="32"/>
  <c r="T5" i="36"/>
  <c r="Y5" i="36"/>
  <c r="R12" i="36"/>
  <c r="U3" i="36"/>
  <c r="Z3" i="36"/>
  <c r="S17" i="36"/>
  <c r="Z11" i="36"/>
  <c r="Y10" i="36"/>
  <c r="W10" i="36"/>
  <c r="Z14" i="36"/>
  <c r="U7" i="36"/>
  <c r="U8" i="36"/>
  <c r="T8" i="36"/>
  <c r="Z13" i="36"/>
  <c r="R9" i="36"/>
  <c r="W9" i="36"/>
  <c r="T15" i="36"/>
  <c r="Z16" i="36"/>
  <c r="Y16" i="36"/>
  <c r="Z4" i="36"/>
  <c r="S6" i="36"/>
  <c r="W6" i="36"/>
  <c r="AB14" i="36"/>
  <c r="BI10" i="30"/>
  <c r="W4" i="36"/>
  <c r="BH10" i="30"/>
  <c r="BH11" i="30"/>
  <c r="BR12" i="32"/>
  <c r="U5" i="36"/>
  <c r="V12" i="36"/>
  <c r="AB12" i="36"/>
  <c r="R3" i="36"/>
  <c r="W3" i="36"/>
  <c r="Z17" i="36"/>
  <c r="T22" i="36"/>
  <c r="R11" i="36"/>
  <c r="Z10" i="36"/>
  <c r="U14" i="36"/>
  <c r="R14" i="36"/>
  <c r="Z7" i="36"/>
  <c r="Y8" i="36"/>
  <c r="AB8" i="36"/>
  <c r="R13" i="36"/>
  <c r="S9" i="36"/>
  <c r="X9" i="36"/>
  <c r="U15" i="36"/>
  <c r="AA16" i="36"/>
  <c r="T4" i="36"/>
  <c r="U6" i="36"/>
  <c r="X6" i="36"/>
  <c r="BP12" i="32"/>
  <c r="BI5" i="30"/>
  <c r="BH3" i="30"/>
  <c r="BM3" i="30"/>
  <c r="BI3" i="32"/>
  <c r="BJ5" i="30"/>
  <c r="BI3" i="30"/>
  <c r="BQ5" i="30"/>
  <c r="BN3" i="30"/>
  <c r="BQ3" i="30"/>
  <c r="BN14" i="32"/>
  <c r="BP3" i="30"/>
  <c r="BN9" i="30"/>
  <c r="BK10" i="30"/>
  <c r="BN3" i="32"/>
  <c r="BJ12" i="32"/>
  <c r="BI11" i="32"/>
  <c r="BK3" i="35"/>
  <c r="BR3" i="35"/>
  <c r="BJ3" i="35"/>
  <c r="BQ3" i="35"/>
  <c r="BI3" i="35"/>
  <c r="BN3" i="35"/>
  <c r="BP3" i="35"/>
  <c r="BH3" i="35"/>
  <c r="BO3" i="35"/>
  <c r="BM3" i="35"/>
  <c r="BL3" i="35"/>
  <c r="BR4" i="35"/>
  <c r="BJ4" i="35"/>
  <c r="BQ4" i="35"/>
  <c r="BI4" i="35"/>
  <c r="BP4" i="35"/>
  <c r="BH4" i="35"/>
  <c r="BO4" i="35"/>
  <c r="BN4" i="35"/>
  <c r="BM4" i="35"/>
  <c r="BL4" i="35"/>
  <c r="BK4" i="35"/>
  <c r="BP14" i="32"/>
  <c r="BH3" i="32"/>
  <c r="BQ3" i="32"/>
  <c r="BP17" i="35"/>
  <c r="BH17" i="35"/>
  <c r="BO17" i="35"/>
  <c r="BN17" i="35"/>
  <c r="BM17" i="35"/>
  <c r="BL17" i="35"/>
  <c r="BJ17" i="35"/>
  <c r="BI17" i="35"/>
  <c r="BQ17" i="35"/>
  <c r="BK17" i="35"/>
  <c r="BR17" i="35"/>
  <c r="BP8" i="35"/>
  <c r="BH8" i="35"/>
  <c r="BO8" i="35"/>
  <c r="BN8" i="35"/>
  <c r="BM8" i="35"/>
  <c r="BR8" i="35"/>
  <c r="BL8" i="35"/>
  <c r="BK8" i="35"/>
  <c r="BJ8" i="35"/>
  <c r="BI8" i="35"/>
  <c r="BQ8" i="35"/>
  <c r="BL20" i="35"/>
  <c r="BK20" i="35"/>
  <c r="BR20" i="35"/>
  <c r="BJ20" i="35"/>
  <c r="BQ20" i="35"/>
  <c r="BI20" i="35"/>
  <c r="BP20" i="35"/>
  <c r="BH20" i="35"/>
  <c r="BO20" i="35"/>
  <c r="BN20" i="35"/>
  <c r="BM20" i="35"/>
  <c r="BI14" i="32"/>
  <c r="BL3" i="32"/>
  <c r="BK11" i="35"/>
  <c r="BR11" i="35"/>
  <c r="BJ11" i="35"/>
  <c r="BQ11" i="35"/>
  <c r="BI11" i="35"/>
  <c r="BP11" i="35"/>
  <c r="BH11" i="35"/>
  <c r="BL11" i="35"/>
  <c r="BO11" i="35"/>
  <c r="BN11" i="35"/>
  <c r="BM11" i="35"/>
  <c r="BN21" i="35"/>
  <c r="BM21" i="35"/>
  <c r="BL21" i="35"/>
  <c r="BK21" i="35"/>
  <c r="BR21" i="35"/>
  <c r="BJ21" i="35"/>
  <c r="BQ21" i="35"/>
  <c r="BP21" i="35"/>
  <c r="BO21" i="35"/>
  <c r="BH21" i="35"/>
  <c r="BI21" i="35"/>
  <c r="BO14" i="32"/>
  <c r="CY90" i="25" a="1"/>
  <c r="DB101" i="25" s="1"/>
  <c r="BQ14" i="32"/>
  <c r="BJ3" i="32"/>
  <c r="BR18" i="35"/>
  <c r="BJ18" i="35"/>
  <c r="BQ18" i="35"/>
  <c r="BI18" i="35"/>
  <c r="BP18" i="35"/>
  <c r="BH18" i="35"/>
  <c r="BO18" i="35"/>
  <c r="BN18" i="35"/>
  <c r="BM18" i="35"/>
  <c r="BL18" i="35"/>
  <c r="BK18" i="35"/>
  <c r="BL6" i="35"/>
  <c r="BR6" i="35"/>
  <c r="BJ6" i="35"/>
  <c r="BQ6" i="35"/>
  <c r="BP6" i="35"/>
  <c r="BO6" i="35"/>
  <c r="BN6" i="35"/>
  <c r="BM6" i="35"/>
  <c r="BI6" i="35"/>
  <c r="BK6" i="35"/>
  <c r="BH6" i="35"/>
  <c r="BM9" i="35"/>
  <c r="BL9" i="35"/>
  <c r="BK9" i="35"/>
  <c r="BJ9" i="35"/>
  <c r="BI9" i="35"/>
  <c r="BO9" i="35"/>
  <c r="BH9" i="35"/>
  <c r="BR9" i="35"/>
  <c r="BQ9" i="35"/>
  <c r="BP9" i="35"/>
  <c r="BN9" i="35"/>
  <c r="BH14" i="32"/>
  <c r="BJ14" i="32"/>
  <c r="BK3" i="32"/>
  <c r="BL7" i="35"/>
  <c r="BR7" i="35"/>
  <c r="BJ7" i="35"/>
  <c r="BP7" i="35"/>
  <c r="BO7" i="35"/>
  <c r="BN7" i="35"/>
  <c r="BM7" i="35"/>
  <c r="BH7" i="35"/>
  <c r="BK7" i="35"/>
  <c r="BI7" i="35"/>
  <c r="BQ7" i="35"/>
  <c r="BM5" i="35"/>
  <c r="BL5" i="35"/>
  <c r="BK5" i="35"/>
  <c r="BR5" i="35"/>
  <c r="BJ5" i="35"/>
  <c r="BO5" i="35"/>
  <c r="BQ5" i="35"/>
  <c r="BI5" i="35"/>
  <c r="BP5" i="35"/>
  <c r="BH5" i="35"/>
  <c r="BN5" i="35"/>
  <c r="BP14" i="35"/>
  <c r="BH14" i="35"/>
  <c r="BN14" i="35"/>
  <c r="BI14" i="35"/>
  <c r="BR14" i="35"/>
  <c r="BQ14" i="35"/>
  <c r="BO14" i="35"/>
  <c r="BK14" i="35"/>
  <c r="BJ14" i="35"/>
  <c r="BM14" i="35"/>
  <c r="BL14" i="35"/>
  <c r="BL14" i="32"/>
  <c r="BR14" i="32"/>
  <c r="BM3" i="32"/>
  <c r="BL10" i="35"/>
  <c r="BK10" i="35"/>
  <c r="BR10" i="35"/>
  <c r="BJ10" i="35"/>
  <c r="BQ10" i="35"/>
  <c r="BI10" i="35"/>
  <c r="BP10" i="35"/>
  <c r="BO10" i="35"/>
  <c r="BN10" i="35"/>
  <c r="BM10" i="35"/>
  <c r="BH10" i="35"/>
  <c r="BK16" i="35"/>
  <c r="BR16" i="35"/>
  <c r="BJ16" i="35"/>
  <c r="BQ16" i="35"/>
  <c r="BI16" i="35"/>
  <c r="BP16" i="35"/>
  <c r="BH16" i="35"/>
  <c r="BN16" i="35"/>
  <c r="BM16" i="35"/>
  <c r="BL16" i="35"/>
  <c r="BO16" i="35"/>
  <c r="BL13" i="35"/>
  <c r="BK13" i="35"/>
  <c r="BR13" i="35"/>
  <c r="BJ13" i="35"/>
  <c r="BQ13" i="35"/>
  <c r="BI13" i="35"/>
  <c r="BM13" i="35"/>
  <c r="BO13" i="35"/>
  <c r="BH13" i="35"/>
  <c r="BN13" i="35"/>
  <c r="BP13" i="35"/>
  <c r="BK12" i="35"/>
  <c r="BR12" i="35"/>
  <c r="BJ12" i="35"/>
  <c r="BQ12" i="35"/>
  <c r="BI12" i="35"/>
  <c r="BP12" i="35"/>
  <c r="BH12" i="35"/>
  <c r="BM12" i="35"/>
  <c r="BL12" i="35"/>
  <c r="BO12" i="35"/>
  <c r="BN12" i="35"/>
  <c r="BM14" i="32"/>
  <c r="BQ15" i="35"/>
  <c r="BI15" i="35"/>
  <c r="BO15" i="35"/>
  <c r="BN15" i="35"/>
  <c r="BR15" i="35"/>
  <c r="BP15" i="35"/>
  <c r="BM15" i="35"/>
  <c r="BL15" i="35"/>
  <c r="BH15" i="35"/>
  <c r="BK15" i="35"/>
  <c r="BJ15" i="35"/>
  <c r="BR19" i="35"/>
  <c r="BJ19" i="35"/>
  <c r="BQ19" i="35"/>
  <c r="BI19" i="35"/>
  <c r="BP19" i="35"/>
  <c r="BH19" i="35"/>
  <c r="BO19" i="35"/>
  <c r="BN19" i="35"/>
  <c r="BM19" i="35"/>
  <c r="BL19" i="35"/>
  <c r="BK19" i="35"/>
  <c r="BN22" i="35"/>
  <c r="BM22" i="35"/>
  <c r="BL22" i="35"/>
  <c r="BK22" i="35"/>
  <c r="BR22" i="35"/>
  <c r="BJ22" i="35"/>
  <c r="BQ22" i="35"/>
  <c r="BP22" i="35"/>
  <c r="BI22" i="35"/>
  <c r="BO22" i="35"/>
  <c r="BH22" i="35"/>
  <c r="BK5" i="30"/>
  <c r="BL17" i="32"/>
  <c r="BL5" i="30"/>
  <c r="BM17" i="32"/>
  <c r="BO5" i="30"/>
  <c r="BR17" i="32"/>
  <c r="BH5" i="30"/>
  <c r="BM7" i="30"/>
  <c r="BK17" i="32"/>
  <c r="BM7" i="32"/>
  <c r="BH10" i="32"/>
  <c r="BM16" i="30"/>
  <c r="BP5" i="30"/>
  <c r="BR7" i="30"/>
  <c r="BL12" i="32"/>
  <c r="BN11" i="32"/>
  <c r="BO17" i="32"/>
  <c r="BH17" i="32"/>
  <c r="BP17" i="32"/>
  <c r="BI17" i="32"/>
  <c r="BM5" i="30"/>
  <c r="BR5" i="30"/>
  <c r="BQ17" i="32"/>
  <c r="BK11" i="32"/>
  <c r="BQ11" i="32"/>
  <c r="BN17" i="32"/>
  <c r="BR11" i="32"/>
  <c r="BH16" i="30"/>
  <c r="BH13" i="30"/>
  <c r="BO7" i="30"/>
  <c r="BH8" i="30"/>
  <c r="BM8" i="30"/>
  <c r="BO11" i="30"/>
  <c r="BP16" i="30"/>
  <c r="BP13" i="30"/>
  <c r="BH7" i="30"/>
  <c r="BP8" i="30"/>
  <c r="BN8" i="30"/>
  <c r="BQ11" i="30"/>
  <c r="BJ16" i="30"/>
  <c r="BI16" i="30"/>
  <c r="BJ13" i="30"/>
  <c r="BI13" i="30"/>
  <c r="BP7" i="30"/>
  <c r="BI8" i="30"/>
  <c r="BO8" i="30"/>
  <c r="BI11" i="30"/>
  <c r="BR6" i="32"/>
  <c r="BN16" i="30"/>
  <c r="BQ16" i="30"/>
  <c r="BL13" i="30"/>
  <c r="BQ13" i="30"/>
  <c r="BI7" i="30"/>
  <c r="BQ8" i="30"/>
  <c r="BR11" i="30"/>
  <c r="BO13" i="30"/>
  <c r="BN7" i="30"/>
  <c r="BP11" i="30"/>
  <c r="BR16" i="30"/>
  <c r="BK16" i="30"/>
  <c r="BM13" i="30"/>
  <c r="BK13" i="30"/>
  <c r="BQ7" i="30"/>
  <c r="BJ8" i="30"/>
  <c r="BJ11" i="30"/>
  <c r="BO16" i="30"/>
  <c r="BK7" i="30"/>
  <c r="BN11" i="30"/>
  <c r="BL7" i="30"/>
  <c r="BL11" i="30"/>
  <c r="BL7" i="32"/>
  <c r="BK6" i="32"/>
  <c r="BI14" i="30"/>
  <c r="BQ14" i="30"/>
  <c r="BJ14" i="30"/>
  <c r="BI9" i="32"/>
  <c r="BH14" i="30"/>
  <c r="BR14" i="30"/>
  <c r="BR9" i="32"/>
  <c r="BR15" i="30"/>
  <c r="BQ9" i="30"/>
  <c r="BL14" i="30"/>
  <c r="BK14" i="30"/>
  <c r="BN12" i="32"/>
  <c r="BQ10" i="32"/>
  <c r="BL6" i="32"/>
  <c r="BI15" i="30"/>
  <c r="BN14" i="30"/>
  <c r="BI12" i="32"/>
  <c r="BM6" i="32"/>
  <c r="BR4" i="32"/>
  <c r="BL13" i="32"/>
  <c r="BJ10" i="32"/>
  <c r="BM4" i="32"/>
  <c r="BJ9" i="32"/>
  <c r="BN4" i="32"/>
  <c r="BJ13" i="32"/>
  <c r="BM13" i="32"/>
  <c r="BI10" i="32"/>
  <c r="BH4" i="32"/>
  <c r="BL9" i="32"/>
  <c r="BO13" i="32"/>
  <c r="BH13" i="32"/>
  <c r="BI4" i="32"/>
  <c r="BQ13" i="32"/>
  <c r="BK4" i="32"/>
  <c r="BO6" i="32"/>
  <c r="BQ5" i="32"/>
  <c r="BL5" i="33"/>
  <c r="BN5" i="33"/>
  <c r="BK5" i="33"/>
  <c r="BM5" i="33"/>
  <c r="BH5" i="33"/>
  <c r="BR5" i="33"/>
  <c r="BJ5" i="33"/>
  <c r="BQ5" i="33"/>
  <c r="BI5" i="33"/>
  <c r="BP5" i="33"/>
  <c r="BO5" i="33"/>
  <c r="BP12" i="33"/>
  <c r="BO12" i="33"/>
  <c r="BK12" i="33"/>
  <c r="BR12" i="33"/>
  <c r="BN12" i="33"/>
  <c r="BJ12" i="33"/>
  <c r="BI12" i="33"/>
  <c r="BM12" i="33"/>
  <c r="BH12" i="33"/>
  <c r="BQ12" i="33"/>
  <c r="BL12" i="33"/>
  <c r="BP8" i="33"/>
  <c r="BR8" i="33"/>
  <c r="BM8" i="33"/>
  <c r="BN8" i="33"/>
  <c r="BL8" i="33"/>
  <c r="BJ8" i="33"/>
  <c r="BQ8" i="33"/>
  <c r="BK8" i="33"/>
  <c r="BI8" i="33"/>
  <c r="BO8" i="33"/>
  <c r="BH8" i="33"/>
  <c r="BQ11" i="33"/>
  <c r="BI11" i="33"/>
  <c r="BN11" i="33"/>
  <c r="BP11" i="33"/>
  <c r="BH11" i="33"/>
  <c r="BM11" i="33"/>
  <c r="BL11" i="33"/>
  <c r="BJ11" i="33"/>
  <c r="BR11" i="33"/>
  <c r="BK11" i="33"/>
  <c r="BO11" i="33"/>
  <c r="BR19" i="33"/>
  <c r="BM19" i="33"/>
  <c r="BN19" i="33"/>
  <c r="BJ19" i="33"/>
  <c r="BQ19" i="33"/>
  <c r="BI19" i="33"/>
  <c r="BP19" i="33"/>
  <c r="BK19" i="33"/>
  <c r="BH19" i="33"/>
  <c r="BL19" i="33"/>
  <c r="BO19" i="33"/>
  <c r="BQ18" i="33"/>
  <c r="BI18" i="33"/>
  <c r="BP18" i="33"/>
  <c r="BJ18" i="33"/>
  <c r="BH18" i="33"/>
  <c r="BL18" i="33"/>
  <c r="BO18" i="33"/>
  <c r="BK18" i="33"/>
  <c r="BN18" i="33"/>
  <c r="BR18" i="33"/>
  <c r="BM18" i="33"/>
  <c r="BR20" i="33"/>
  <c r="BJ20" i="33"/>
  <c r="BQ20" i="33"/>
  <c r="BI20" i="33"/>
  <c r="BK20" i="33"/>
  <c r="BN20" i="33"/>
  <c r="BP20" i="33"/>
  <c r="BM20" i="33"/>
  <c r="BH20" i="33"/>
  <c r="BL20" i="33"/>
  <c r="BO20" i="33"/>
  <c r="BN7" i="32"/>
  <c r="BO4" i="32"/>
  <c r="BP9" i="32"/>
  <c r="BM9" i="32"/>
  <c r="BN6" i="32"/>
  <c r="BH10" i="33"/>
  <c r="BK10" i="33"/>
  <c r="BO10" i="33"/>
  <c r="BI10" i="33"/>
  <c r="BQ10" i="33"/>
  <c r="BN10" i="33"/>
  <c r="BP10" i="33"/>
  <c r="BL10" i="33"/>
  <c r="BR10" i="33"/>
  <c r="BJ10" i="33"/>
  <c r="BM10" i="33"/>
  <c r="BJ7" i="33"/>
  <c r="BL7" i="33"/>
  <c r="BQ7" i="33"/>
  <c r="BR7" i="33"/>
  <c r="BP7" i="33"/>
  <c r="BK7" i="33"/>
  <c r="BI7" i="33"/>
  <c r="BH7" i="33"/>
  <c r="BM7" i="33"/>
  <c r="BO7" i="33"/>
  <c r="BN7" i="33"/>
  <c r="BQ17" i="33"/>
  <c r="BK17" i="33"/>
  <c r="BJ17" i="33"/>
  <c r="BI17" i="33"/>
  <c r="BP17" i="33"/>
  <c r="BH17" i="33"/>
  <c r="BO17" i="33"/>
  <c r="BL17" i="33"/>
  <c r="BN17" i="33"/>
  <c r="BR17" i="33"/>
  <c r="BM17" i="33"/>
  <c r="BQ9" i="33"/>
  <c r="BN9" i="33"/>
  <c r="BJ9" i="33"/>
  <c r="BI9" i="33"/>
  <c r="BK9" i="33"/>
  <c r="BP9" i="33"/>
  <c r="BM9" i="33"/>
  <c r="BH9" i="33"/>
  <c r="BL9" i="33"/>
  <c r="BO9" i="33"/>
  <c r="BR9" i="33"/>
  <c r="BK10" i="32"/>
  <c r="BJ4" i="32"/>
  <c r="BQ4" i="32"/>
  <c r="BH9" i="32"/>
  <c r="BN9" i="32"/>
  <c r="BP6" i="32"/>
  <c r="BM4" i="33"/>
  <c r="BL4" i="33"/>
  <c r="BK4" i="33"/>
  <c r="BH4" i="33"/>
  <c r="BN4" i="33"/>
  <c r="BQ4" i="33"/>
  <c r="BO4" i="33"/>
  <c r="BP4" i="33"/>
  <c r="BI4" i="33"/>
  <c r="BR4" i="33"/>
  <c r="BJ4" i="33"/>
  <c r="BO15" i="33"/>
  <c r="BK15" i="33"/>
  <c r="BN15" i="33"/>
  <c r="BP15" i="33"/>
  <c r="BH15" i="33"/>
  <c r="BR15" i="33"/>
  <c r="BM15" i="33"/>
  <c r="BJ15" i="33"/>
  <c r="BL15" i="33"/>
  <c r="BI15" i="33"/>
  <c r="BQ15" i="33"/>
  <c r="BP13" i="33"/>
  <c r="BI13" i="33"/>
  <c r="BH13" i="33"/>
  <c r="BQ13" i="33"/>
  <c r="BO13" i="33"/>
  <c r="BL13" i="33"/>
  <c r="BN13" i="33"/>
  <c r="BM13" i="33"/>
  <c r="BJ13" i="33"/>
  <c r="BK13" i="33"/>
  <c r="BR13" i="33"/>
  <c r="BM10" i="32"/>
  <c r="BO9" i="32"/>
  <c r="BK9" i="32"/>
  <c r="BH6" i="32"/>
  <c r="BO5" i="32"/>
  <c r="BK16" i="33"/>
  <c r="BN16" i="33"/>
  <c r="BM16" i="33"/>
  <c r="BR16" i="33"/>
  <c r="BH16" i="33"/>
  <c r="BL16" i="33"/>
  <c r="BJ16" i="33"/>
  <c r="BO16" i="33"/>
  <c r="BQ16" i="33"/>
  <c r="BI16" i="33"/>
  <c r="BP16" i="33"/>
  <c r="BH3" i="33"/>
  <c r="BO3" i="33"/>
  <c r="BI3" i="33"/>
  <c r="BN3" i="33"/>
  <c r="BR3" i="33"/>
  <c r="BM3" i="33"/>
  <c r="BJ3" i="33"/>
  <c r="BL3" i="33"/>
  <c r="BP3" i="33"/>
  <c r="BK3" i="33"/>
  <c r="BQ3" i="33"/>
  <c r="BO21" i="33"/>
  <c r="BI21" i="33"/>
  <c r="BH21" i="33"/>
  <c r="BN21" i="33"/>
  <c r="BQ21" i="33"/>
  <c r="BM21" i="33"/>
  <c r="BL21" i="33"/>
  <c r="BK21" i="33"/>
  <c r="BR21" i="33"/>
  <c r="BP21" i="33"/>
  <c r="BJ21" i="33"/>
  <c r="BL10" i="32"/>
  <c r="BL4" i="32"/>
  <c r="BI6" i="32"/>
  <c r="BH5" i="32"/>
  <c r="BO6" i="33"/>
  <c r="BQ6" i="33"/>
  <c r="BH6" i="33"/>
  <c r="BK6" i="33"/>
  <c r="BN6" i="33"/>
  <c r="BP6" i="33"/>
  <c r="BR6" i="33"/>
  <c r="BM6" i="33"/>
  <c r="BJ6" i="33"/>
  <c r="BL6" i="33"/>
  <c r="BI6" i="33"/>
  <c r="BH22" i="33"/>
  <c r="BQ22" i="33"/>
  <c r="BO22" i="33"/>
  <c r="BI22" i="33"/>
  <c r="BN22" i="33"/>
  <c r="BM22" i="33"/>
  <c r="BJ22" i="33"/>
  <c r="BL22" i="33"/>
  <c r="BP22" i="33"/>
  <c r="BK22" i="33"/>
  <c r="BR22" i="33"/>
  <c r="BR14" i="33"/>
  <c r="BM14" i="33"/>
  <c r="BJ14" i="33"/>
  <c r="BL14" i="33"/>
  <c r="BQ14" i="33"/>
  <c r="BK14" i="33"/>
  <c r="BI14" i="33"/>
  <c r="BN14" i="33"/>
  <c r="BP14" i="33"/>
  <c r="BH14" i="33"/>
  <c r="BO14" i="33"/>
  <c r="BQ7" i="32"/>
  <c r="BL5" i="32"/>
  <c r="BK5" i="32"/>
  <c r="BK13" i="32"/>
  <c r="BI7" i="32"/>
  <c r="BJ7" i="32"/>
  <c r="BR10" i="32"/>
  <c r="BM5" i="32"/>
  <c r="BK7" i="32"/>
  <c r="BR7" i="32"/>
  <c r="BP5" i="32"/>
  <c r="BN13" i="32"/>
  <c r="BP13" i="32"/>
  <c r="BO7" i="32"/>
  <c r="BO10" i="32"/>
  <c r="BI5" i="32"/>
  <c r="BR13" i="32"/>
  <c r="BH7" i="32"/>
  <c r="BP10" i="32"/>
  <c r="BJ5" i="32"/>
  <c r="BR5" i="32"/>
  <c r="BK15" i="32"/>
  <c r="BM8" i="32"/>
  <c r="BN8" i="32"/>
  <c r="BO16" i="32"/>
  <c r="BN16" i="32"/>
  <c r="BM15" i="32"/>
  <c r="BL15" i="32"/>
  <c r="BP8" i="32"/>
  <c r="BP16" i="32"/>
  <c r="BP15" i="32"/>
  <c r="BH8" i="32"/>
  <c r="BQ16" i="32"/>
  <c r="BQ15" i="32"/>
  <c r="BQ8" i="32"/>
  <c r="BJ16" i="32"/>
  <c r="BH15" i="32"/>
  <c r="BI8" i="32"/>
  <c r="BR16" i="32"/>
  <c r="BI15" i="32"/>
  <c r="BR8" i="32"/>
  <c r="BK16" i="32"/>
  <c r="BO15" i="32"/>
  <c r="BJ15" i="32"/>
  <c r="BL8" i="32"/>
  <c r="BJ8" i="32"/>
  <c r="BH16" i="32"/>
  <c r="BL16" i="32"/>
  <c r="BN15" i="32"/>
  <c r="BO8" i="32"/>
  <c r="BI16" i="32"/>
  <c r="R22" i="32"/>
  <c r="T22" i="32"/>
  <c r="S22" i="32"/>
  <c r="BM13" i="27"/>
  <c r="BK3" i="27"/>
  <c r="BR3" i="27"/>
  <c r="BK8" i="31"/>
  <c r="BN8" i="31"/>
  <c r="BM8" i="31"/>
  <c r="BL8" i="31"/>
  <c r="BJ8" i="31"/>
  <c r="BR8" i="31"/>
  <c r="BI8" i="31"/>
  <c r="BQ8" i="31"/>
  <c r="BH8" i="31"/>
  <c r="BP8" i="31"/>
  <c r="BO8" i="31"/>
  <c r="BP14" i="31"/>
  <c r="BH14" i="31"/>
  <c r="BO14" i="31"/>
  <c r="BQ14" i="31"/>
  <c r="BN14" i="31"/>
  <c r="BM14" i="31"/>
  <c r="BL14" i="31"/>
  <c r="BK14" i="31"/>
  <c r="BJ14" i="31"/>
  <c r="BI14" i="31"/>
  <c r="BR14" i="31"/>
  <c r="BP9" i="31"/>
  <c r="BH9" i="31"/>
  <c r="BR9" i="31"/>
  <c r="BI9" i="31"/>
  <c r="BQ9" i="31"/>
  <c r="BO9" i="31"/>
  <c r="BN9" i="31"/>
  <c r="BM9" i="31"/>
  <c r="BL9" i="31"/>
  <c r="BK9" i="31"/>
  <c r="BJ9" i="31"/>
  <c r="BN4" i="31"/>
  <c r="BM4" i="31"/>
  <c r="BL4" i="31"/>
  <c r="BR4" i="31"/>
  <c r="BJ4" i="31"/>
  <c r="BQ4" i="31"/>
  <c r="BI4" i="31"/>
  <c r="BP4" i="31"/>
  <c r="BO4" i="31"/>
  <c r="BK4" i="31"/>
  <c r="BH4" i="31"/>
  <c r="BN10" i="31"/>
  <c r="BM10" i="31"/>
  <c r="BL10" i="31"/>
  <c r="BK10" i="31"/>
  <c r="BJ10" i="31"/>
  <c r="BR10" i="31"/>
  <c r="BI10" i="31"/>
  <c r="BQ10" i="31"/>
  <c r="BH10" i="31"/>
  <c r="BP10" i="31"/>
  <c r="BO10" i="31"/>
  <c r="BO7" i="31"/>
  <c r="BL7" i="31"/>
  <c r="BK7" i="31"/>
  <c r="BJ7" i="31"/>
  <c r="BR7" i="31"/>
  <c r="BI7" i="31"/>
  <c r="BQ7" i="31"/>
  <c r="BH7" i="31"/>
  <c r="BP7" i="31"/>
  <c r="BN7" i="31"/>
  <c r="BM7" i="31"/>
  <c r="BP6" i="27"/>
  <c r="BN6" i="31"/>
  <c r="BK6" i="31"/>
  <c r="BJ6" i="31"/>
  <c r="BR6" i="31"/>
  <c r="BI6" i="31"/>
  <c r="BQ6" i="31"/>
  <c r="BH6" i="31"/>
  <c r="BP6" i="31"/>
  <c r="BO6" i="31"/>
  <c r="BM6" i="31"/>
  <c r="BL6" i="31"/>
  <c r="BQ15" i="31"/>
  <c r="BI15" i="31"/>
  <c r="BP15" i="31"/>
  <c r="BH15" i="31"/>
  <c r="BL15" i="31"/>
  <c r="BK15" i="31"/>
  <c r="BJ15" i="31"/>
  <c r="BR15" i="31"/>
  <c r="BO15" i="31"/>
  <c r="BN15" i="31"/>
  <c r="BM15" i="31"/>
  <c r="BN3" i="31"/>
  <c r="BM3" i="31"/>
  <c r="BL3" i="31"/>
  <c r="BR3" i="31"/>
  <c r="BH3" i="31"/>
  <c r="BQ3" i="31"/>
  <c r="BI3" i="31"/>
  <c r="BP3" i="31"/>
  <c r="BO3" i="31"/>
  <c r="BK3" i="31"/>
  <c r="BJ3" i="31"/>
  <c r="BR22" i="31"/>
  <c r="BP22" i="31"/>
  <c r="BH22" i="31"/>
  <c r="BO22" i="31"/>
  <c r="BN22" i="31"/>
  <c r="BM22" i="31"/>
  <c r="BL22" i="31"/>
  <c r="BK22" i="31"/>
  <c r="BQ22" i="31"/>
  <c r="BJ22" i="31"/>
  <c r="BI22" i="31"/>
  <c r="BN13" i="31"/>
  <c r="BM13" i="31"/>
  <c r="BJ13" i="31"/>
  <c r="BI13" i="31"/>
  <c r="BR13" i="31"/>
  <c r="BH13" i="31"/>
  <c r="BQ13" i="31"/>
  <c r="BP13" i="31"/>
  <c r="BO13" i="31"/>
  <c r="BL13" i="31"/>
  <c r="BK13" i="31"/>
  <c r="BR19" i="31"/>
  <c r="BJ19" i="31"/>
  <c r="BQ19" i="31"/>
  <c r="BI19" i="31"/>
  <c r="BP19" i="31"/>
  <c r="BH19" i="31"/>
  <c r="BO19" i="31"/>
  <c r="BN19" i="31"/>
  <c r="BM19" i="31"/>
  <c r="BL19" i="31"/>
  <c r="BK19" i="31"/>
  <c r="BP21" i="31"/>
  <c r="BH21" i="31"/>
  <c r="BO21" i="31"/>
  <c r="BN21" i="31"/>
  <c r="BM21" i="31"/>
  <c r="BL21" i="31"/>
  <c r="BR21" i="31"/>
  <c r="BQ21" i="31"/>
  <c r="BK21" i="31"/>
  <c r="BJ21" i="31"/>
  <c r="BI21" i="31"/>
  <c r="BM12" i="31"/>
  <c r="BL12" i="31"/>
  <c r="BQ12" i="31"/>
  <c r="BP12" i="31"/>
  <c r="BO12" i="31"/>
  <c r="BN12" i="31"/>
  <c r="BK12" i="31"/>
  <c r="BJ12" i="31"/>
  <c r="BH12" i="31"/>
  <c r="BI12" i="31"/>
  <c r="BR12" i="31"/>
  <c r="BJ3" i="27"/>
  <c r="BR5" i="31"/>
  <c r="BJ5" i="31"/>
  <c r="BQ5" i="31"/>
  <c r="BI5" i="31"/>
  <c r="BP5" i="31"/>
  <c r="BH5" i="31"/>
  <c r="BO5" i="31"/>
  <c r="BN5" i="31"/>
  <c r="BM5" i="31"/>
  <c r="BL5" i="31"/>
  <c r="BK5" i="31"/>
  <c r="BM11" i="31"/>
  <c r="BL11" i="31"/>
  <c r="BO11" i="31"/>
  <c r="BN11" i="31"/>
  <c r="BK11" i="31"/>
  <c r="BJ11" i="31"/>
  <c r="BI11" i="31"/>
  <c r="BR11" i="31"/>
  <c r="BH11" i="31"/>
  <c r="BQ11" i="31"/>
  <c r="BP11" i="31"/>
  <c r="BN16" i="31"/>
  <c r="BM16" i="31"/>
  <c r="BL16" i="31"/>
  <c r="BK16" i="31"/>
  <c r="BP16" i="31"/>
  <c r="BO16" i="31"/>
  <c r="BJ16" i="31"/>
  <c r="BI16" i="31"/>
  <c r="BH16" i="31"/>
  <c r="BR16" i="31"/>
  <c r="BQ16" i="31"/>
  <c r="BK13" i="27"/>
  <c r="S22" i="30"/>
  <c r="BQ20" i="31"/>
  <c r="BI20" i="31"/>
  <c r="BP20" i="31"/>
  <c r="BH20" i="31"/>
  <c r="BO20" i="31"/>
  <c r="BN20" i="31"/>
  <c r="BM20" i="31"/>
  <c r="BR20" i="31"/>
  <c r="BL20" i="31"/>
  <c r="BK20" i="31"/>
  <c r="BJ20" i="31"/>
  <c r="BN17" i="31"/>
  <c r="BM17" i="31"/>
  <c r="BL17" i="31"/>
  <c r="BK17" i="31"/>
  <c r="BJ17" i="31"/>
  <c r="BI17" i="31"/>
  <c r="BH17" i="31"/>
  <c r="BR17" i="31"/>
  <c r="BQ17" i="31"/>
  <c r="BP17" i="31"/>
  <c r="BO17" i="31"/>
  <c r="BM18" i="31"/>
  <c r="BL18" i="31"/>
  <c r="BK18" i="31"/>
  <c r="BR18" i="31"/>
  <c r="BJ18" i="31"/>
  <c r="BQ18" i="31"/>
  <c r="BP18" i="31"/>
  <c r="BO18" i="31"/>
  <c r="BN18" i="31"/>
  <c r="BI18" i="31"/>
  <c r="BH18" i="31"/>
  <c r="BN13" i="27"/>
  <c r="BO13" i="27"/>
  <c r="BP13" i="27"/>
  <c r="BH13" i="27"/>
  <c r="BO6" i="27"/>
  <c r="BQ13" i="27"/>
  <c r="BR6" i="27"/>
  <c r="BH6" i="27"/>
  <c r="BL6" i="27"/>
  <c r="BK7" i="27"/>
  <c r="BI6" i="27"/>
  <c r="BM6" i="27"/>
  <c r="BK6" i="27"/>
  <c r="BJ6" i="27"/>
  <c r="BI13" i="27"/>
  <c r="BN6" i="27"/>
  <c r="BR13" i="27"/>
  <c r="BN7" i="27"/>
  <c r="BL13" i="27"/>
  <c r="T22" i="30"/>
  <c r="BP7" i="27"/>
  <c r="BR7" i="27"/>
  <c r="R22" i="30"/>
  <c r="BH7" i="27"/>
  <c r="Z17" i="29"/>
  <c r="BI12" i="27"/>
  <c r="Z16" i="29"/>
  <c r="BM3" i="27"/>
  <c r="BM7" i="27"/>
  <c r="BO7" i="27"/>
  <c r="BL7" i="27"/>
  <c r="BO8" i="27"/>
  <c r="BQ7" i="27"/>
  <c r="BJ7" i="27"/>
  <c r="BH9" i="27"/>
  <c r="BL3" i="27"/>
  <c r="BK12" i="27"/>
  <c r="BQ8" i="27"/>
  <c r="BN12" i="27"/>
  <c r="BM8" i="27"/>
  <c r="BI3" i="27"/>
  <c r="BJ8" i="27"/>
  <c r="BI8" i="27"/>
  <c r="BR8" i="27"/>
  <c r="BH12" i="27"/>
  <c r="BK8" i="27"/>
  <c r="BP12" i="27"/>
  <c r="BL8" i="27"/>
  <c r="BN3" i="27"/>
  <c r="BI9" i="27"/>
  <c r="BR12" i="27"/>
  <c r="BP8" i="27"/>
  <c r="BO3" i="27"/>
  <c r="T12" i="29"/>
  <c r="U15" i="29"/>
  <c r="Z5" i="29"/>
  <c r="V9" i="29"/>
  <c r="T10" i="29"/>
  <c r="Z3" i="29"/>
  <c r="X7" i="29"/>
  <c r="R11" i="29"/>
  <c r="Y8" i="29"/>
  <c r="R13" i="29"/>
  <c r="Z6" i="29"/>
  <c r="AB14" i="29"/>
  <c r="Y17" i="29"/>
  <c r="S4" i="29"/>
  <c r="BL9" i="27"/>
  <c r="BQ9" i="27"/>
  <c r="BL15" i="27"/>
  <c r="BO9" i="27"/>
  <c r="BM12" i="27"/>
  <c r="BJ11" i="27"/>
  <c r="BK11" i="27"/>
  <c r="BM11" i="27"/>
  <c r="BP5" i="27"/>
  <c r="BQ5" i="27"/>
  <c r="BJ12" i="27"/>
  <c r="BH8" i="27"/>
  <c r="BP3" i="27"/>
  <c r="BP14" i="27"/>
  <c r="BH15" i="27"/>
  <c r="BN14" i="27"/>
  <c r="BH16" i="27"/>
  <c r="BM9" i="27"/>
  <c r="BL5" i="27"/>
  <c r="BO12" i="27"/>
  <c r="BL12" i="27"/>
  <c r="BH3" i="27"/>
  <c r="AA4" i="29"/>
  <c r="BJ5" i="27"/>
  <c r="BN11" i="27"/>
  <c r="BR5" i="27"/>
  <c r="BP11" i="27"/>
  <c r="BN9" i="27"/>
  <c r="BN10" i="27"/>
  <c r="BH11" i="27"/>
  <c r="BK15" i="27"/>
  <c r="BN5" i="27"/>
  <c r="BQ11" i="27"/>
  <c r="BK9" i="27"/>
  <c r="BO5" i="27"/>
  <c r="BM14" i="27"/>
  <c r="BI11" i="27"/>
  <c r="BL11" i="27"/>
  <c r="BJ15" i="27"/>
  <c r="V12" i="29"/>
  <c r="X5" i="29"/>
  <c r="S10" i="29"/>
  <c r="V8" i="29"/>
  <c r="X6" i="29"/>
  <c r="W17" i="29"/>
  <c r="X12" i="29"/>
  <c r="W12" i="29"/>
  <c r="V16" i="29"/>
  <c r="V15" i="29"/>
  <c r="S5" i="29"/>
  <c r="Y5" i="29"/>
  <c r="W9" i="29"/>
  <c r="U10" i="29"/>
  <c r="W10" i="29"/>
  <c r="S3" i="29"/>
  <c r="S7" i="29"/>
  <c r="Y7" i="29"/>
  <c r="AB11" i="29"/>
  <c r="R8" i="29"/>
  <c r="S13" i="29"/>
  <c r="V13" i="29"/>
  <c r="S6" i="29"/>
  <c r="Y6" i="29"/>
  <c r="S14" i="29"/>
  <c r="X17" i="29"/>
  <c r="Y12" i="29"/>
  <c r="R22" i="29"/>
  <c r="W16" i="29"/>
  <c r="Y15" i="29"/>
  <c r="AA5" i="29"/>
  <c r="X9" i="29"/>
  <c r="V10" i="29"/>
  <c r="X10" i="29"/>
  <c r="AA3" i="29"/>
  <c r="AA7" i="29"/>
  <c r="R7" i="29"/>
  <c r="S11" i="29"/>
  <c r="Z8" i="29"/>
  <c r="T13" i="29"/>
  <c r="W13" i="29"/>
  <c r="AA6" i="29"/>
  <c r="T14" i="29"/>
  <c r="V4" i="29"/>
  <c r="T4" i="29"/>
  <c r="BM5" i="27"/>
  <c r="Z12" i="29"/>
  <c r="S22" i="29"/>
  <c r="R16" i="29"/>
  <c r="X16" i="29"/>
  <c r="R15" i="29"/>
  <c r="T5" i="29"/>
  <c r="AA9" i="29"/>
  <c r="Y10" i="29"/>
  <c r="W3" i="29"/>
  <c r="T3" i="29"/>
  <c r="T7" i="29"/>
  <c r="Z7" i="29"/>
  <c r="U11" i="29"/>
  <c r="T11" i="29"/>
  <c r="S8" i="29"/>
  <c r="U13" i="29"/>
  <c r="X13" i="29"/>
  <c r="T6" i="29"/>
  <c r="X14" i="29"/>
  <c r="W4" i="29"/>
  <c r="AB4" i="29"/>
  <c r="BH5" i="27"/>
  <c r="BJ14" i="27"/>
  <c r="BQ15" i="27"/>
  <c r="AA12" i="29"/>
  <c r="T22" i="29"/>
  <c r="S16" i="29"/>
  <c r="W15" i="29"/>
  <c r="Z15" i="29"/>
  <c r="AB5" i="29"/>
  <c r="AB9" i="29"/>
  <c r="Z10" i="29"/>
  <c r="V3" i="29"/>
  <c r="AB3" i="29"/>
  <c r="AB7" i="29"/>
  <c r="X11" i="29"/>
  <c r="V11" i="29"/>
  <c r="AA8" i="29"/>
  <c r="Y13" i="29"/>
  <c r="AB6" i="29"/>
  <c r="U14" i="29"/>
  <c r="Y14" i="29"/>
  <c r="R17" i="29"/>
  <c r="X4" i="29"/>
  <c r="U4" i="29"/>
  <c r="BP9" i="27"/>
  <c r="BR9" i="27"/>
  <c r="BK5" i="27"/>
  <c r="BK14" i="27"/>
  <c r="BI4" i="27"/>
  <c r="BR11" i="27"/>
  <c r="BO16" i="27"/>
  <c r="BI15" i="27"/>
  <c r="AB12" i="29"/>
  <c r="T16" i="29"/>
  <c r="X15" i="29"/>
  <c r="S15" i="29"/>
  <c r="U5" i="29"/>
  <c r="S9" i="29"/>
  <c r="Y9" i="29"/>
  <c r="AA10" i="29"/>
  <c r="X3" i="29"/>
  <c r="U3" i="29"/>
  <c r="U7" i="29"/>
  <c r="Y11" i="29"/>
  <c r="W11" i="29"/>
  <c r="T8" i="29"/>
  <c r="Z13" i="29"/>
  <c r="U6" i="29"/>
  <c r="V14" i="29"/>
  <c r="R14" i="29"/>
  <c r="S17" i="29"/>
  <c r="Y4" i="29"/>
  <c r="R12" i="29"/>
  <c r="U16" i="29"/>
  <c r="AB15" i="29"/>
  <c r="AA15" i="29"/>
  <c r="V5" i="29"/>
  <c r="T9" i="29"/>
  <c r="R9" i="29"/>
  <c r="R10" i="29"/>
  <c r="Y3" i="29"/>
  <c r="V7" i="29"/>
  <c r="Z11" i="29"/>
  <c r="W8" i="29"/>
  <c r="AB8" i="29"/>
  <c r="AA13" i="29"/>
  <c r="V6" i="29"/>
  <c r="W14" i="29"/>
  <c r="Z14" i="29"/>
  <c r="U17" i="29"/>
  <c r="R4" i="29"/>
  <c r="BH14" i="27"/>
  <c r="BO15" i="27"/>
  <c r="Y7" i="28"/>
  <c r="S12" i="29"/>
  <c r="U12" i="29"/>
  <c r="Y16" i="29"/>
  <c r="T15" i="29"/>
  <c r="R5" i="29"/>
  <c r="W5" i="29"/>
  <c r="U9" i="29"/>
  <c r="Z9" i="29"/>
  <c r="AB10" i="29"/>
  <c r="R3" i="29"/>
  <c r="W7" i="29"/>
  <c r="AA11" i="29"/>
  <c r="X8" i="29"/>
  <c r="U8" i="29"/>
  <c r="AB13" i="29"/>
  <c r="R6" i="29"/>
  <c r="W6" i="29"/>
  <c r="AA14" i="29"/>
  <c r="T17" i="29"/>
  <c r="V17" i="29"/>
  <c r="Z4" i="29"/>
  <c r="BO4" i="27"/>
  <c r="BP4" i="27"/>
  <c r="BK16" i="27"/>
  <c r="BM16" i="27"/>
  <c r="BP17" i="27"/>
  <c r="V3" i="28"/>
  <c r="T3" i="28"/>
  <c r="V16" i="28"/>
  <c r="S5" i="28"/>
  <c r="R6" i="28"/>
  <c r="Y15" i="28"/>
  <c r="V13" i="28"/>
  <c r="W11" i="28"/>
  <c r="R17" i="28"/>
  <c r="AB12" i="28"/>
  <c r="V8" i="28"/>
  <c r="U10" i="28"/>
  <c r="T9" i="28"/>
  <c r="W4" i="28"/>
  <c r="Z4" i="28"/>
  <c r="R14" i="28"/>
  <c r="BL14" i="27"/>
  <c r="BO14" i="27"/>
  <c r="BQ16" i="27"/>
  <c r="BR17" i="27"/>
  <c r="BM15" i="27"/>
  <c r="BP15" i="27"/>
  <c r="BK17" i="27"/>
  <c r="BQ14" i="27"/>
  <c r="BI16" i="27"/>
  <c r="BL17" i="27"/>
  <c r="BR15" i="27"/>
  <c r="BR14" i="27"/>
  <c r="BO10" i="27"/>
  <c r="BH4" i="27"/>
  <c r="BH17" i="27"/>
  <c r="BO17" i="27"/>
  <c r="S11" i="28"/>
  <c r="BJ10" i="27"/>
  <c r="S22" i="27"/>
  <c r="BL10" i="27"/>
  <c r="BQ4" i="27"/>
  <c r="BR16" i="27"/>
  <c r="BN17" i="27"/>
  <c r="BM17" i="27"/>
  <c r="BM10" i="27"/>
  <c r="BP10" i="27"/>
  <c r="BK4" i="27"/>
  <c r="BJ16" i="27"/>
  <c r="BI17" i="27"/>
  <c r="BR10" i="27"/>
  <c r="BL4" i="27"/>
  <c r="BN16" i="27"/>
  <c r="BQ17" i="27"/>
  <c r="U8" i="28"/>
  <c r="W3" i="28"/>
  <c r="AB3" i="28"/>
  <c r="X16" i="28"/>
  <c r="Y5" i="28"/>
  <c r="S6" i="28"/>
  <c r="AB6" i="28"/>
  <c r="Z15" i="28"/>
  <c r="W13" i="28"/>
  <c r="U11" i="28"/>
  <c r="AA11" i="28"/>
  <c r="U17" i="28"/>
  <c r="W12" i="28"/>
  <c r="U12" i="28"/>
  <c r="W8" i="28"/>
  <c r="T10" i="28"/>
  <c r="V10" i="28"/>
  <c r="V9" i="28"/>
  <c r="S22" i="28"/>
  <c r="X4" i="28"/>
  <c r="T14" i="28"/>
  <c r="Z14" i="28"/>
  <c r="T7" i="28"/>
  <c r="X3" i="28"/>
  <c r="U3" i="28"/>
  <c r="S16" i="28"/>
  <c r="W5" i="28"/>
  <c r="T5" i="28"/>
  <c r="T6" i="28"/>
  <c r="U6" i="28"/>
  <c r="AB15" i="28"/>
  <c r="Y13" i="28"/>
  <c r="X11" i="28"/>
  <c r="V17" i="28"/>
  <c r="V12" i="28"/>
  <c r="S12" i="28"/>
  <c r="T8" i="28"/>
  <c r="W10" i="28"/>
  <c r="X10" i="28"/>
  <c r="Y9" i="28"/>
  <c r="AA4" i="28"/>
  <c r="AB14" i="28"/>
  <c r="U14" i="28"/>
  <c r="Z7" i="28"/>
  <c r="BQ10" i="27"/>
  <c r="BK10" i="27"/>
  <c r="BN4" i="27"/>
  <c r="Y3" i="28"/>
  <c r="W16" i="28"/>
  <c r="X5" i="28"/>
  <c r="U5" i="28"/>
  <c r="X6" i="28"/>
  <c r="V6" i="28"/>
  <c r="S15" i="28"/>
  <c r="Z13" i="28"/>
  <c r="Y11" i="28"/>
  <c r="X17" i="28"/>
  <c r="Y12" i="28"/>
  <c r="AA12" i="28"/>
  <c r="X8" i="28"/>
  <c r="Z10" i="28"/>
  <c r="AB10" i="28"/>
  <c r="W9" i="28"/>
  <c r="R22" i="28"/>
  <c r="AB4" i="28"/>
  <c r="S14" i="28"/>
  <c r="V14" i="28"/>
  <c r="X7" i="28"/>
  <c r="S3" i="28"/>
  <c r="Y16" i="28"/>
  <c r="T16" i="28"/>
  <c r="Z5" i="28"/>
  <c r="V5" i="28"/>
  <c r="Y6" i="28"/>
  <c r="R15" i="28"/>
  <c r="AA15" i="28"/>
  <c r="S13" i="28"/>
  <c r="X13" i="28"/>
  <c r="R11" i="28"/>
  <c r="X12" i="28"/>
  <c r="R8" i="28"/>
  <c r="Y10" i="28"/>
  <c r="AA9" i="28"/>
  <c r="X9" i="28"/>
  <c r="T22" i="28"/>
  <c r="S4" i="28"/>
  <c r="W14" i="28"/>
  <c r="AB7" i="28"/>
  <c r="AA7" i="28"/>
  <c r="AA3" i="28"/>
  <c r="AA5" i="28"/>
  <c r="Z6" i="28"/>
  <c r="T15" i="28"/>
  <c r="V15" i="28"/>
  <c r="AA13" i="28"/>
  <c r="T13" i="28"/>
  <c r="AB11" i="28"/>
  <c r="S17" i="28"/>
  <c r="T12" i="28"/>
  <c r="Z8" i="28"/>
  <c r="AA10" i="28"/>
  <c r="AB9" i="28"/>
  <c r="R9" i="28"/>
  <c r="T4" i="28"/>
  <c r="X14" i="28"/>
  <c r="S7" i="28"/>
  <c r="V7" i="28"/>
  <c r="BH10" i="27"/>
  <c r="BR4" i="27"/>
  <c r="BM4" i="27"/>
  <c r="R3" i="28"/>
  <c r="R16" i="28"/>
  <c r="R5" i="28"/>
  <c r="W6" i="28"/>
  <c r="U15" i="28"/>
  <c r="W15" i="28"/>
  <c r="U13" i="28"/>
  <c r="AB13" i="28"/>
  <c r="T11" i="28"/>
  <c r="W17" i="28"/>
  <c r="Z12" i="28"/>
  <c r="AB8" i="28"/>
  <c r="S8" i="28"/>
  <c r="R10" i="28"/>
  <c r="S9" i="28"/>
  <c r="Z9" i="28"/>
  <c r="V4" i="28"/>
  <c r="Y4" i="28"/>
  <c r="Y14" i="28"/>
  <c r="R7" i="28"/>
  <c r="W7" i="28"/>
  <c r="BP16" i="27"/>
  <c r="Z3" i="28"/>
  <c r="U16" i="28"/>
  <c r="AB5" i="28"/>
  <c r="AA6" i="28"/>
  <c r="X15" i="28"/>
  <c r="R13" i="28"/>
  <c r="Z11" i="28"/>
  <c r="V11" i="28"/>
  <c r="Y17" i="28"/>
  <c r="T17" i="28"/>
  <c r="R12" i="28"/>
  <c r="Y8" i="28"/>
  <c r="AA8" i="28"/>
  <c r="S10" i="28"/>
  <c r="U9" i="28"/>
  <c r="U4" i="28"/>
  <c r="R4" i="28"/>
  <c r="AA14" i="28"/>
  <c r="U7" i="28"/>
  <c r="CY18" i="25" a="1"/>
  <c r="CZ18" i="25" s="1"/>
  <c r="T22" i="27"/>
  <c r="CY33" i="24" a="1"/>
  <c r="DA38" i="24" s="1"/>
  <c r="R22" i="27"/>
  <c r="CY27" i="24" a="1"/>
  <c r="CZ29" i="24" s="1"/>
  <c r="BN13" i="26"/>
  <c r="BL13" i="26"/>
  <c r="BK13" i="26"/>
  <c r="BR13" i="26"/>
  <c r="BJ13" i="26"/>
  <c r="BQ13" i="26"/>
  <c r="BI13" i="26"/>
  <c r="BP13" i="26"/>
  <c r="BH13" i="26"/>
  <c r="BM13" i="26"/>
  <c r="BO13" i="26"/>
  <c r="BQ6" i="26"/>
  <c r="BI6" i="26"/>
  <c r="BJ6" i="26"/>
  <c r="BR6" i="26"/>
  <c r="BH6" i="26"/>
  <c r="BP6" i="26"/>
  <c r="BO6" i="26"/>
  <c r="BN6" i="26"/>
  <c r="BM6" i="26"/>
  <c r="BK6" i="26"/>
  <c r="BL6" i="26"/>
  <c r="BP21" i="26"/>
  <c r="BH21" i="26"/>
  <c r="BO21" i="26"/>
  <c r="BN21" i="26"/>
  <c r="BM21" i="26"/>
  <c r="BL21" i="26"/>
  <c r="BK21" i="26"/>
  <c r="BR21" i="26"/>
  <c r="BJ21" i="26"/>
  <c r="BQ21" i="26"/>
  <c r="BI21" i="26"/>
  <c r="BM12" i="26"/>
  <c r="BK12" i="26"/>
  <c r="BR12" i="26"/>
  <c r="BJ12" i="26"/>
  <c r="BQ12" i="26"/>
  <c r="BI12" i="26"/>
  <c r="BP12" i="26"/>
  <c r="BH12" i="26"/>
  <c r="BO12" i="26"/>
  <c r="BL12" i="26"/>
  <c r="BN12" i="26"/>
  <c r="BQ3" i="26"/>
  <c r="BI3" i="26"/>
  <c r="BO3" i="26"/>
  <c r="BN3" i="26"/>
  <c r="BM3" i="26"/>
  <c r="BL3" i="26"/>
  <c r="BR3" i="26"/>
  <c r="BJ3" i="26"/>
  <c r="BK3" i="26"/>
  <c r="BP3" i="26"/>
  <c r="BH3" i="26"/>
  <c r="CY48" i="24" a="1"/>
  <c r="CZ55" i="24" s="1"/>
  <c r="BL10" i="26"/>
  <c r="BK10" i="26"/>
  <c r="BR10" i="26"/>
  <c r="BJ10" i="26"/>
  <c r="BQ10" i="26"/>
  <c r="BI10" i="26"/>
  <c r="BP10" i="26"/>
  <c r="BH10" i="26"/>
  <c r="BN10" i="26"/>
  <c r="BM10" i="26"/>
  <c r="BO10" i="26"/>
  <c r="BQ4" i="26"/>
  <c r="BI4" i="26"/>
  <c r="BO4" i="26"/>
  <c r="BN4" i="26"/>
  <c r="BM4" i="26"/>
  <c r="BL4" i="26"/>
  <c r="BJ4" i="26"/>
  <c r="BK4" i="26"/>
  <c r="BR4" i="26"/>
  <c r="BH4" i="26"/>
  <c r="BP4" i="26"/>
  <c r="BM7" i="26"/>
  <c r="BL7" i="26"/>
  <c r="BR7" i="26"/>
  <c r="BJ7" i="26"/>
  <c r="BI7" i="26"/>
  <c r="BH7" i="26"/>
  <c r="BQ7" i="26"/>
  <c r="BP7" i="26"/>
  <c r="BO7" i="26"/>
  <c r="BN7" i="26"/>
  <c r="BK7" i="26"/>
  <c r="CY67" i="24" a="1"/>
  <c r="DC68" i="24" s="1"/>
  <c r="BN16" i="26"/>
  <c r="BM16" i="26"/>
  <c r="BL16" i="26"/>
  <c r="BK16" i="26"/>
  <c r="BR16" i="26"/>
  <c r="BJ16" i="26"/>
  <c r="BQ16" i="26"/>
  <c r="BI16" i="26"/>
  <c r="BP16" i="26"/>
  <c r="BH16" i="26"/>
  <c r="BO16" i="26"/>
  <c r="BN17" i="26"/>
  <c r="BM17" i="26"/>
  <c r="BL17" i="26"/>
  <c r="BK17" i="26"/>
  <c r="BR17" i="26"/>
  <c r="BJ17" i="26"/>
  <c r="BQ17" i="26"/>
  <c r="BI17" i="26"/>
  <c r="BP17" i="26"/>
  <c r="BH17" i="26"/>
  <c r="BO17" i="26"/>
  <c r="BM18" i="26"/>
  <c r="BL18" i="26"/>
  <c r="BK18" i="26"/>
  <c r="BR18" i="26"/>
  <c r="BJ18" i="26"/>
  <c r="BQ18" i="26"/>
  <c r="BI18" i="26"/>
  <c r="BP18" i="26"/>
  <c r="BH18" i="26"/>
  <c r="BO18" i="26"/>
  <c r="BN18" i="26"/>
  <c r="BQ8" i="26"/>
  <c r="BI8" i="26"/>
  <c r="BP8" i="26"/>
  <c r="BH8" i="26"/>
  <c r="BN8" i="26"/>
  <c r="BJ8" i="26"/>
  <c r="BR8" i="26"/>
  <c r="BO8" i="26"/>
  <c r="BM8" i="26"/>
  <c r="BL8" i="26"/>
  <c r="BK8" i="26"/>
  <c r="BR22" i="26"/>
  <c r="BJ22" i="26"/>
  <c r="BQ22" i="26"/>
  <c r="BH22" i="26"/>
  <c r="BP22" i="26"/>
  <c r="BO22" i="26"/>
  <c r="BN22" i="26"/>
  <c r="BM22" i="26"/>
  <c r="BL22" i="26"/>
  <c r="BK22" i="26"/>
  <c r="BI22" i="26"/>
  <c r="BN9" i="26"/>
  <c r="BM9" i="26"/>
  <c r="BL9" i="26"/>
  <c r="BK9" i="26"/>
  <c r="BI9" i="26"/>
  <c r="BH9" i="26"/>
  <c r="BR9" i="26"/>
  <c r="BQ9" i="26"/>
  <c r="BP9" i="26"/>
  <c r="BJ9" i="26"/>
  <c r="BO9" i="26"/>
  <c r="BQ20" i="26"/>
  <c r="BI20" i="26"/>
  <c r="BP20" i="26"/>
  <c r="BH20" i="26"/>
  <c r="BO20" i="26"/>
  <c r="BN20" i="26"/>
  <c r="BM20" i="26"/>
  <c r="BL20" i="26"/>
  <c r="BK20" i="26"/>
  <c r="BJ20" i="26"/>
  <c r="BR20" i="26"/>
  <c r="BP14" i="26"/>
  <c r="BH14" i="26"/>
  <c r="BN14" i="26"/>
  <c r="BM14" i="26"/>
  <c r="BL14" i="26"/>
  <c r="BK14" i="26"/>
  <c r="BR14" i="26"/>
  <c r="BJ14" i="26"/>
  <c r="BQ14" i="26"/>
  <c r="BO14" i="26"/>
  <c r="BI14" i="26"/>
  <c r="BR19" i="26"/>
  <c r="BJ19" i="26"/>
  <c r="BQ19" i="26"/>
  <c r="BI19" i="26"/>
  <c r="BP19" i="26"/>
  <c r="BH19" i="26"/>
  <c r="BO19" i="26"/>
  <c r="BN19" i="26"/>
  <c r="BM19" i="26"/>
  <c r="BL19" i="26"/>
  <c r="BK19" i="26"/>
  <c r="BK11" i="26"/>
  <c r="BR11" i="26"/>
  <c r="BJ11" i="26"/>
  <c r="BQ11" i="26"/>
  <c r="BI11" i="26"/>
  <c r="BP11" i="26"/>
  <c r="BH11" i="26"/>
  <c r="BO11" i="26"/>
  <c r="BL11" i="26"/>
  <c r="BM11" i="26"/>
  <c r="BN11" i="26"/>
  <c r="CY40" i="24" a="1"/>
  <c r="DC45" i="24" s="1"/>
  <c r="BQ15" i="26"/>
  <c r="BI15" i="26"/>
  <c r="BP15" i="26"/>
  <c r="BH15" i="26"/>
  <c r="BO15" i="26"/>
  <c r="BN15" i="26"/>
  <c r="BM15" i="26"/>
  <c r="BL15" i="26"/>
  <c r="BK15" i="26"/>
  <c r="BR15" i="26"/>
  <c r="BJ15" i="26"/>
  <c r="BQ5" i="26"/>
  <c r="BI5" i="26"/>
  <c r="BJ5" i="26"/>
  <c r="BP5" i="26"/>
  <c r="BO5" i="26"/>
  <c r="BN5" i="26"/>
  <c r="BM5" i="26"/>
  <c r="BK5" i="26"/>
  <c r="BL5" i="26"/>
  <c r="BR5" i="26"/>
  <c r="BH5" i="26"/>
  <c r="CY48" i="25" a="1"/>
  <c r="DA54" i="25" s="1"/>
  <c r="CY22" i="25" a="1"/>
  <c r="DB22" i="25" s="1"/>
  <c r="CY67" i="25" a="1"/>
  <c r="DC72" i="25" s="1"/>
  <c r="DJ101" i="25"/>
  <c r="DJ97" i="25"/>
  <c r="DB97" i="25"/>
  <c r="DF96" i="25"/>
  <c r="DF92" i="25"/>
  <c r="DJ91" i="25"/>
  <c r="DB91" i="25"/>
  <c r="DA99" i="25"/>
  <c r="DE98" i="25"/>
  <c r="DI97" i="25"/>
  <c r="DI93" i="25"/>
  <c r="DA93" i="25"/>
  <c r="DE92" i="25"/>
  <c r="DD100" i="25"/>
  <c r="DH99" i="25"/>
  <c r="CZ99" i="25"/>
  <c r="CZ95" i="25"/>
  <c r="DD94" i="25"/>
  <c r="DH93" i="25"/>
  <c r="DG101" i="25"/>
  <c r="CY101" i="25"/>
  <c r="DC100" i="25"/>
  <c r="DC96" i="25"/>
  <c r="DG95" i="25"/>
  <c r="CY95" i="25"/>
  <c r="CY91" i="25"/>
  <c r="DC90" i="25"/>
  <c r="DF101" i="25"/>
  <c r="DF93" i="25"/>
  <c r="DB92" i="25"/>
  <c r="DJ90" i="25"/>
  <c r="DI94" i="25"/>
  <c r="DE93" i="25"/>
  <c r="DA92" i="25"/>
  <c r="CZ96" i="25"/>
  <c r="DH94" i="25"/>
  <c r="DD93" i="25"/>
  <c r="DC97" i="25"/>
  <c r="CY96" i="25"/>
  <c r="DG94" i="25"/>
  <c r="DB98" i="25"/>
  <c r="DJ96" i="25"/>
  <c r="DF95" i="25"/>
  <c r="DE99" i="25"/>
  <c r="DA98" i="25"/>
  <c r="DI96" i="25"/>
  <c r="DH100" i="25"/>
  <c r="DD95" i="25"/>
  <c r="CZ90" i="25"/>
  <c r="DC99" i="25"/>
  <c r="CY94" i="25"/>
  <c r="CZ98" i="25"/>
  <c r="DD91" i="25"/>
  <c r="DC91" i="25"/>
  <c r="CZ25" i="21"/>
  <c r="CY78" i="19" a="1"/>
  <c r="DC85" i="19" s="1"/>
  <c r="CY78" i="24" a="1"/>
  <c r="DE87" i="24" s="1"/>
  <c r="CY57" i="24" a="1"/>
  <c r="DB62" i="24" s="1"/>
  <c r="CY33" i="25" a="1"/>
  <c r="CY27" i="25" a="1"/>
  <c r="CY78" i="25" a="1"/>
  <c r="CY57" i="25" a="1"/>
  <c r="CY40" i="25" a="1"/>
  <c r="CZ22" i="21"/>
  <c r="CZ24" i="21"/>
  <c r="DB24" i="24"/>
  <c r="DB23" i="24"/>
  <c r="DB25" i="24"/>
  <c r="DA23" i="24"/>
  <c r="DA25" i="24"/>
  <c r="CZ23" i="24"/>
  <c r="CZ25" i="24"/>
  <c r="CY23" i="24"/>
  <c r="CY25" i="24"/>
  <c r="DB22" i="24"/>
  <c r="CY24" i="24"/>
  <c r="DA22" i="24"/>
  <c r="CZ22" i="24"/>
  <c r="CY22" i="24"/>
  <c r="DA24" i="24"/>
  <c r="CZ24" i="24"/>
  <c r="DA19" i="24"/>
  <c r="CZ19" i="24"/>
  <c r="CZ20" i="24"/>
  <c r="CY20" i="24"/>
  <c r="CY19" i="24"/>
  <c r="DA18" i="24"/>
  <c r="CZ18" i="24"/>
  <c r="CY18" i="24"/>
  <c r="DA20" i="24"/>
  <c r="DA25" i="21"/>
  <c r="CZ36" i="13"/>
  <c r="CZ18" i="21"/>
  <c r="DJ101" i="24"/>
  <c r="DB101" i="24"/>
  <c r="DF100" i="24"/>
  <c r="DJ99" i="24"/>
  <c r="DB99" i="24"/>
  <c r="DF98" i="24"/>
  <c r="DJ97" i="24"/>
  <c r="DB97" i="24"/>
  <c r="DF96" i="24"/>
  <c r="DJ95" i="24"/>
  <c r="DB95" i="24"/>
  <c r="DF94" i="24"/>
  <c r="DJ93" i="24"/>
  <c r="DB93" i="24"/>
  <c r="DF92" i="24"/>
  <c r="DJ91" i="24"/>
  <c r="DB91" i="24"/>
  <c r="DF90" i="24"/>
  <c r="DI101" i="24"/>
  <c r="DA101" i="24"/>
  <c r="DE100" i="24"/>
  <c r="DI99" i="24"/>
  <c r="DA99" i="24"/>
  <c r="DE98" i="24"/>
  <c r="DI97" i="24"/>
  <c r="DA97" i="24"/>
  <c r="DE96" i="24"/>
  <c r="DI95" i="24"/>
  <c r="DA95" i="24"/>
  <c r="DE94" i="24"/>
  <c r="DI93" i="24"/>
  <c r="DA93" i="24"/>
  <c r="DE92" i="24"/>
  <c r="DI91" i="24"/>
  <c r="DA91" i="24"/>
  <c r="DE90" i="24"/>
  <c r="DH101" i="24"/>
  <c r="CZ101" i="24"/>
  <c r="DD100" i="24"/>
  <c r="DH99" i="24"/>
  <c r="CZ99" i="24"/>
  <c r="DD98" i="24"/>
  <c r="DH97" i="24"/>
  <c r="CZ97" i="24"/>
  <c r="DD96" i="24"/>
  <c r="DH95" i="24"/>
  <c r="CZ95" i="24"/>
  <c r="DD94" i="24"/>
  <c r="DH93" i="24"/>
  <c r="CZ93" i="24"/>
  <c r="DD92" i="24"/>
  <c r="DH91" i="24"/>
  <c r="CZ91" i="24"/>
  <c r="DD90" i="24"/>
  <c r="DG101" i="24"/>
  <c r="CY101" i="24"/>
  <c r="DC100" i="24"/>
  <c r="DG99" i="24"/>
  <c r="CY99" i="24"/>
  <c r="DC98" i="24"/>
  <c r="DG97" i="24"/>
  <c r="CY97" i="24"/>
  <c r="DC96" i="24"/>
  <c r="DG95" i="24"/>
  <c r="CY95" i="24"/>
  <c r="DC94" i="24"/>
  <c r="DG93" i="24"/>
  <c r="CY93" i="24"/>
  <c r="DC92" i="24"/>
  <c r="DG91" i="24"/>
  <c r="CY91" i="24"/>
  <c r="DC90" i="24"/>
  <c r="DF101" i="24"/>
  <c r="DB100" i="24"/>
  <c r="DJ98" i="24"/>
  <c r="DF97" i="24"/>
  <c r="DB96" i="24"/>
  <c r="DJ94" i="24"/>
  <c r="DF93" i="24"/>
  <c r="DB92" i="24"/>
  <c r="DJ90" i="24"/>
  <c r="DE101" i="24"/>
  <c r="DA100" i="24"/>
  <c r="DI98" i="24"/>
  <c r="DE97" i="24"/>
  <c r="DA96" i="24"/>
  <c r="DI94" i="24"/>
  <c r="DE93" i="24"/>
  <c r="DA92" i="24"/>
  <c r="DI90" i="24"/>
  <c r="DD101" i="24"/>
  <c r="CZ100" i="24"/>
  <c r="DH98" i="24"/>
  <c r="DD97" i="24"/>
  <c r="CZ96" i="24"/>
  <c r="DH94" i="24"/>
  <c r="DD93" i="24"/>
  <c r="CZ92" i="24"/>
  <c r="DH90" i="24"/>
  <c r="DC101" i="24"/>
  <c r="CY100" i="24"/>
  <c r="DG98" i="24"/>
  <c r="DC97" i="24"/>
  <c r="CY96" i="24"/>
  <c r="DG94" i="24"/>
  <c r="DC93" i="24"/>
  <c r="CY92" i="24"/>
  <c r="DG90" i="24"/>
  <c r="DJ100" i="24"/>
  <c r="DF99" i="24"/>
  <c r="DB98" i="24"/>
  <c r="DJ96" i="24"/>
  <c r="DF95" i="24"/>
  <c r="DB94" i="24"/>
  <c r="DJ92" i="24"/>
  <c r="DF91" i="24"/>
  <c r="DB90" i="24"/>
  <c r="DI100" i="24"/>
  <c r="CY98" i="24"/>
  <c r="CZ94" i="24"/>
  <c r="DA90" i="24"/>
  <c r="DH100" i="24"/>
  <c r="DI96" i="24"/>
  <c r="CY94" i="24"/>
  <c r="CZ90" i="24"/>
  <c r="DG100" i="24"/>
  <c r="DH96" i="24"/>
  <c r="DI92" i="24"/>
  <c r="CY90" i="24"/>
  <c r="DE99" i="24"/>
  <c r="DG96" i="24"/>
  <c r="DH92" i="24"/>
  <c r="DD99" i="24"/>
  <c r="DE95" i="24"/>
  <c r="DG92" i="24"/>
  <c r="DC99" i="24"/>
  <c r="DD95" i="24"/>
  <c r="DE91" i="24"/>
  <c r="DA98" i="24"/>
  <c r="DC95" i="24"/>
  <c r="DD91" i="24"/>
  <c r="CZ98" i="24"/>
  <c r="DA94" i="24"/>
  <c r="DC91" i="24"/>
  <c r="DA18" i="21"/>
  <c r="CY57" i="19" a="1"/>
  <c r="CZ64" i="19" s="1"/>
  <c r="CY90" i="20" a="1"/>
  <c r="DF94" i="20" s="1"/>
  <c r="CY90" i="19" a="1"/>
  <c r="DE98" i="19" s="1"/>
  <c r="CY40" i="20" a="1"/>
  <c r="CZ44" i="20" s="1"/>
  <c r="CY18" i="21"/>
  <c r="CY90" i="23" a="1"/>
  <c r="CY57" i="23" a="1"/>
  <c r="CY78" i="23" a="1"/>
  <c r="CY48" i="23" a="1"/>
  <c r="CY67" i="23" a="1"/>
  <c r="CY22" i="23" a="1"/>
  <c r="CY40" i="23" a="1"/>
  <c r="CY33" i="23" a="1"/>
  <c r="CY27" i="23" a="1"/>
  <c r="CY18" i="23" a="1"/>
  <c r="CY67" i="20" a="1"/>
  <c r="DF74" i="20" s="1"/>
  <c r="CY19" i="21"/>
  <c r="DB25" i="21"/>
  <c r="DA24" i="21"/>
  <c r="DA22" i="21"/>
  <c r="CY67" i="16" a="1"/>
  <c r="DG74" i="16" s="1"/>
  <c r="CY33" i="20" a="1"/>
  <c r="DB36" i="20" s="1"/>
  <c r="CZ19" i="21"/>
  <c r="CZ23" i="21"/>
  <c r="DB22" i="21"/>
  <c r="CY23" i="21"/>
  <c r="CY48" i="20" a="1"/>
  <c r="DE50" i="20" s="1"/>
  <c r="CY20" i="21"/>
  <c r="DA19" i="21"/>
  <c r="DA23" i="21"/>
  <c r="DB24" i="21"/>
  <c r="CY78" i="20" a="1"/>
  <c r="DG82" i="20" s="1"/>
  <c r="CY67" i="19" a="1"/>
  <c r="CZ69" i="19" s="1"/>
  <c r="CZ20" i="21"/>
  <c r="CY22" i="21"/>
  <c r="DB23" i="21"/>
  <c r="CY25" i="21"/>
  <c r="CY33" i="16" a="1"/>
  <c r="DC33" i="16" s="1"/>
  <c r="CY27" i="19" a="1"/>
  <c r="CY31" i="19" s="1"/>
  <c r="CY22" i="16" a="1"/>
  <c r="CY25" i="16" s="1"/>
  <c r="DB30" i="13"/>
  <c r="CY48" i="19" a="1"/>
  <c r="CZ34" i="13"/>
  <c r="CY18" i="19" a="1"/>
  <c r="DA20" i="19" s="1"/>
  <c r="CY33" i="21" a="1"/>
  <c r="CY40" i="21" a="1"/>
  <c r="CY90" i="21" a="1"/>
  <c r="CY57" i="21" a="1"/>
  <c r="CY67" i="21" a="1"/>
  <c r="CY78" i="21" a="1"/>
  <c r="CY48" i="21" a="1"/>
  <c r="CY27" i="21" a="1"/>
  <c r="DD46" i="13"/>
  <c r="DG65" i="20"/>
  <c r="CY65" i="20"/>
  <c r="CZ64" i="20"/>
  <c r="DA63" i="20"/>
  <c r="DB62" i="20"/>
  <c r="DC61" i="20"/>
  <c r="DD60" i="20"/>
  <c r="DE59" i="20"/>
  <c r="DF58" i="20"/>
  <c r="DG57" i="20"/>
  <c r="CY57" i="20"/>
  <c r="DF65" i="20"/>
  <c r="DG64" i="20"/>
  <c r="CY64" i="20"/>
  <c r="CZ63" i="20"/>
  <c r="DA62" i="20"/>
  <c r="DB61" i="20"/>
  <c r="DC60" i="20"/>
  <c r="DD59" i="20"/>
  <c r="DE58" i="20"/>
  <c r="DF57" i="20"/>
  <c r="DE65" i="20"/>
  <c r="DF64" i="20"/>
  <c r="DG63" i="20"/>
  <c r="CY63" i="20"/>
  <c r="CZ62" i="20"/>
  <c r="DA61" i="20"/>
  <c r="DB60" i="20"/>
  <c r="DC59" i="20"/>
  <c r="DD58" i="20"/>
  <c r="DE57" i="20"/>
  <c r="DD65" i="20"/>
  <c r="DE64" i="20"/>
  <c r="DF63" i="20"/>
  <c r="DG62" i="20"/>
  <c r="CY62" i="20"/>
  <c r="CZ61" i="20"/>
  <c r="DA60" i="20"/>
  <c r="DB59" i="20"/>
  <c r="DC58" i="20"/>
  <c r="DD57" i="20"/>
  <c r="DC65" i="20"/>
  <c r="DD64" i="20"/>
  <c r="DE63" i="20"/>
  <c r="DF62" i="20"/>
  <c r="DG61" i="20"/>
  <c r="CY61" i="20"/>
  <c r="CZ60" i="20"/>
  <c r="DA59" i="20"/>
  <c r="DB58" i="20"/>
  <c r="DC57" i="20"/>
  <c r="DD63" i="20"/>
  <c r="DD61" i="20"/>
  <c r="CY59" i="20"/>
  <c r="DC63" i="20"/>
  <c r="DG60" i="20"/>
  <c r="DG58" i="20"/>
  <c r="DB65" i="20"/>
  <c r="DB63" i="20"/>
  <c r="DF60" i="20"/>
  <c r="DA58" i="20"/>
  <c r="DA65" i="20"/>
  <c r="DE62" i="20"/>
  <c r="DE60" i="20"/>
  <c r="CZ58" i="20"/>
  <c r="CZ65" i="20"/>
  <c r="DD62" i="20"/>
  <c r="CY60" i="20"/>
  <c r="CY58" i="20"/>
  <c r="DE61" i="20"/>
  <c r="DG59" i="20"/>
  <c r="DF59" i="20"/>
  <c r="DC64" i="20"/>
  <c r="CZ59" i="20"/>
  <c r="DB64" i="20"/>
  <c r="DB57" i="20"/>
  <c r="DA57" i="20"/>
  <c r="DA64" i="20"/>
  <c r="CZ57" i="20"/>
  <c r="DC62" i="20"/>
  <c r="DF61" i="20"/>
  <c r="CY78" i="14" a="1"/>
  <c r="DG85" i="14" s="1"/>
  <c r="DA18" i="20"/>
  <c r="CZ18" i="20"/>
  <c r="DA20" i="20"/>
  <c r="CY18" i="20"/>
  <c r="CZ20" i="20"/>
  <c r="CY20" i="20"/>
  <c r="CZ19" i="20"/>
  <c r="CY19" i="20"/>
  <c r="DA19" i="20"/>
  <c r="DC45" i="13"/>
  <c r="CY40" i="19" a="1"/>
  <c r="CY43" i="19" s="1"/>
  <c r="CY22" i="19" a="1"/>
  <c r="DB23" i="19" s="1"/>
  <c r="CY33" i="19" a="1"/>
  <c r="CY27" i="10" a="1"/>
  <c r="CY31" i="10" s="1"/>
  <c r="CY27" i="16" a="1"/>
  <c r="CY31" i="16" s="1"/>
  <c r="DB25" i="20"/>
  <c r="DB23" i="20"/>
  <c r="DB24" i="20"/>
  <c r="DA22" i="20"/>
  <c r="DA24" i="20"/>
  <c r="CZ22" i="20"/>
  <c r="CZ24" i="20"/>
  <c r="CY22" i="20"/>
  <c r="CY24" i="20"/>
  <c r="DA23" i="20"/>
  <c r="DA25" i="20"/>
  <c r="CZ25" i="20"/>
  <c r="CY25" i="20"/>
  <c r="CZ23" i="20"/>
  <c r="CY23" i="20"/>
  <c r="DB22" i="20"/>
  <c r="CY31" i="20"/>
  <c r="DA29" i="20"/>
  <c r="DC27" i="20"/>
  <c r="DA31" i="20"/>
  <c r="DB29" i="20"/>
  <c r="DB27" i="20"/>
  <c r="CZ31" i="20"/>
  <c r="CZ29" i="20"/>
  <c r="DA27" i="20"/>
  <c r="DC30" i="20"/>
  <c r="CY29" i="20"/>
  <c r="CZ27" i="20"/>
  <c r="DB30" i="20"/>
  <c r="DC28" i="20"/>
  <c r="CY27" i="20"/>
  <c r="DA30" i="20"/>
  <c r="DB28" i="20"/>
  <c r="DA28" i="20"/>
  <c r="CZ28" i="20"/>
  <c r="CY28" i="20"/>
  <c r="DC31" i="20"/>
  <c r="DB31" i="20"/>
  <c r="CY30" i="20"/>
  <c r="DC29" i="20"/>
  <c r="CZ30" i="20"/>
  <c r="CZ30" i="13"/>
  <c r="DB28" i="13"/>
  <c r="CY90" i="16" a="1"/>
  <c r="DJ97" i="16" s="1"/>
  <c r="CY18" i="12" a="1"/>
  <c r="DA18" i="12" s="1"/>
  <c r="DB31" i="13"/>
  <c r="CZ31" i="13"/>
  <c r="DC27" i="13"/>
  <c r="DC30" i="13"/>
  <c r="CY78" i="17" a="1"/>
  <c r="DH81" i="17" s="1"/>
  <c r="DC31" i="13"/>
  <c r="DA38" i="13"/>
  <c r="CY57" i="18" a="1"/>
  <c r="DE57" i="18" s="1"/>
  <c r="CY27" i="13"/>
  <c r="CY27" i="14" a="1"/>
  <c r="DC28" i="14" s="1"/>
  <c r="DA29" i="13"/>
  <c r="DB88" i="18"/>
  <c r="DE87" i="18"/>
  <c r="DH86" i="18"/>
  <c r="CZ86" i="18"/>
  <c r="DC85" i="18"/>
  <c r="DF84" i="18"/>
  <c r="DI83" i="18"/>
  <c r="DA83" i="18"/>
  <c r="DD82" i="18"/>
  <c r="DG81" i="18"/>
  <c r="CY81" i="18"/>
  <c r="DB80" i="18"/>
  <c r="DE79" i="18"/>
  <c r="DH78" i="18"/>
  <c r="CZ78" i="18"/>
  <c r="DI88" i="18"/>
  <c r="DA88" i="18"/>
  <c r="DD87" i="18"/>
  <c r="DG86" i="18"/>
  <c r="CY86" i="18"/>
  <c r="DB85" i="18"/>
  <c r="DE84" i="18"/>
  <c r="DH83" i="18"/>
  <c r="CZ83" i="18"/>
  <c r="DC82" i="18"/>
  <c r="DF81" i="18"/>
  <c r="DI80" i="18"/>
  <c r="DA80" i="18"/>
  <c r="DD79" i="18"/>
  <c r="DG78" i="18"/>
  <c r="CY78" i="18"/>
  <c r="DH88" i="18"/>
  <c r="CZ88" i="18"/>
  <c r="DC87" i="18"/>
  <c r="DF86" i="18"/>
  <c r="DI85" i="18"/>
  <c r="DA85" i="18"/>
  <c r="DD84" i="18"/>
  <c r="DG83" i="18"/>
  <c r="CY83" i="18"/>
  <c r="DB82" i="18"/>
  <c r="DE81" i="18"/>
  <c r="DH80" i="18"/>
  <c r="CZ80" i="18"/>
  <c r="DC79" i="18"/>
  <c r="DF78" i="18"/>
  <c r="DG88" i="18"/>
  <c r="CY88" i="18"/>
  <c r="DB87" i="18"/>
  <c r="DE86" i="18"/>
  <c r="DH85" i="18"/>
  <c r="CZ85" i="18"/>
  <c r="DC84" i="18"/>
  <c r="DF83" i="18"/>
  <c r="DI82" i="18"/>
  <c r="DA82" i="18"/>
  <c r="DD81" i="18"/>
  <c r="DG80" i="18"/>
  <c r="CY80" i="18"/>
  <c r="DB79" i="18"/>
  <c r="DE78" i="18"/>
  <c r="DE88" i="18"/>
  <c r="DH87" i="18"/>
  <c r="CZ87" i="18"/>
  <c r="DC86" i="18"/>
  <c r="DF85" i="18"/>
  <c r="DI84" i="18"/>
  <c r="DA84" i="18"/>
  <c r="DD83" i="18"/>
  <c r="DG82" i="18"/>
  <c r="CY82" i="18"/>
  <c r="DB81" i="18"/>
  <c r="DE80" i="18"/>
  <c r="DH79" i="18"/>
  <c r="CZ79" i="18"/>
  <c r="DC78" i="18"/>
  <c r="DD88" i="18"/>
  <c r="DG87" i="18"/>
  <c r="CY87" i="18"/>
  <c r="DB86" i="18"/>
  <c r="DE85" i="18"/>
  <c r="DH84" i="18"/>
  <c r="CZ84" i="18"/>
  <c r="DC83" i="18"/>
  <c r="DF82" i="18"/>
  <c r="DI81" i="18"/>
  <c r="DA81" i="18"/>
  <c r="DD80" i="18"/>
  <c r="DG79" i="18"/>
  <c r="CY79" i="18"/>
  <c r="DB78" i="18"/>
  <c r="DC88" i="18"/>
  <c r="DF87" i="18"/>
  <c r="DI86" i="18"/>
  <c r="DA86" i="18"/>
  <c r="DD85" i="18"/>
  <c r="DG84" i="18"/>
  <c r="CY84" i="18"/>
  <c r="DB83" i="18"/>
  <c r="DE82" i="18"/>
  <c r="DH81" i="18"/>
  <c r="CZ81" i="18"/>
  <c r="DC80" i="18"/>
  <c r="DF79" i="18"/>
  <c r="DI78" i="18"/>
  <c r="DA78" i="18"/>
  <c r="DB84" i="18"/>
  <c r="DD78" i="18"/>
  <c r="DE83" i="18"/>
  <c r="DF88" i="18"/>
  <c r="DH82" i="18"/>
  <c r="DI87" i="18"/>
  <c r="CZ82" i="18"/>
  <c r="DA87" i="18"/>
  <c r="DC81" i="18"/>
  <c r="DD86" i="18"/>
  <c r="DF80" i="18"/>
  <c r="DG85" i="18"/>
  <c r="DI79" i="18"/>
  <c r="CY85" i="18"/>
  <c r="DA79" i="18"/>
  <c r="CZ18" i="18"/>
  <c r="DA20" i="18"/>
  <c r="CY18" i="18"/>
  <c r="CZ20" i="18"/>
  <c r="CY20" i="18"/>
  <c r="DA19" i="18"/>
  <c r="CZ19" i="18"/>
  <c r="CY19" i="18"/>
  <c r="DA18" i="18"/>
  <c r="DD38" i="13"/>
  <c r="CY78" i="16" a="1"/>
  <c r="DE87" i="16" s="1"/>
  <c r="CY40" i="18" a="1"/>
  <c r="DD36" i="13"/>
  <c r="DB35" i="13"/>
  <c r="CY38" i="13"/>
  <c r="DA36" i="13"/>
  <c r="CY18" i="14" a="1"/>
  <c r="CY19" i="14" s="1"/>
  <c r="CY57" i="16" a="1"/>
  <c r="DD59" i="16" s="1"/>
  <c r="CY27" i="18" a="1"/>
  <c r="DC38" i="13"/>
  <c r="DA34" i="13"/>
  <c r="CY33" i="17" a="1"/>
  <c r="DD38" i="17" s="1"/>
  <c r="CY33" i="13"/>
  <c r="CZ37" i="13"/>
  <c r="DB36" i="13"/>
  <c r="DC37" i="13"/>
  <c r="CY22" i="14" a="1"/>
  <c r="DA23" i="14" s="1"/>
  <c r="CY33" i="18" a="1"/>
  <c r="DJ101" i="18"/>
  <c r="DB101" i="18"/>
  <c r="DF100" i="18"/>
  <c r="DJ99" i="18"/>
  <c r="DB99" i="18"/>
  <c r="DF98" i="18"/>
  <c r="DJ97" i="18"/>
  <c r="DB97" i="18"/>
  <c r="DF96" i="18"/>
  <c r="DJ95" i="18"/>
  <c r="DB95" i="18"/>
  <c r="DF94" i="18"/>
  <c r="DJ93" i="18"/>
  <c r="DB93" i="18"/>
  <c r="DF92" i="18"/>
  <c r="DJ91" i="18"/>
  <c r="DB91" i="18"/>
  <c r="DF90" i="18"/>
  <c r="DI101" i="18"/>
  <c r="DA101" i="18"/>
  <c r="DE100" i="18"/>
  <c r="DI99" i="18"/>
  <c r="DA99" i="18"/>
  <c r="DE98" i="18"/>
  <c r="DI97" i="18"/>
  <c r="DA97" i="18"/>
  <c r="DE96" i="18"/>
  <c r="DI95" i="18"/>
  <c r="DA95" i="18"/>
  <c r="DE94" i="18"/>
  <c r="DI93" i="18"/>
  <c r="DA93" i="18"/>
  <c r="DE92" i="18"/>
  <c r="DI91" i="18"/>
  <c r="DA91" i="18"/>
  <c r="DE90" i="18"/>
  <c r="DH101" i="18"/>
  <c r="CZ101" i="18"/>
  <c r="DD100" i="18"/>
  <c r="DH99" i="18"/>
  <c r="CZ99" i="18"/>
  <c r="DD98" i="18"/>
  <c r="DH97" i="18"/>
  <c r="CZ97" i="18"/>
  <c r="DD96" i="18"/>
  <c r="DH95" i="18"/>
  <c r="CZ95" i="18"/>
  <c r="DD94" i="18"/>
  <c r="DH93" i="18"/>
  <c r="CZ93" i="18"/>
  <c r="DD92" i="18"/>
  <c r="DH91" i="18"/>
  <c r="CZ91" i="18"/>
  <c r="DD90" i="18"/>
  <c r="DG101" i="18"/>
  <c r="CY101" i="18"/>
  <c r="DC100" i="18"/>
  <c r="DG99" i="18"/>
  <c r="CY99" i="18"/>
  <c r="DC98" i="18"/>
  <c r="DG97" i="18"/>
  <c r="CY97" i="18"/>
  <c r="DC96" i="18"/>
  <c r="DG95" i="18"/>
  <c r="CY95" i="18"/>
  <c r="DC94" i="18"/>
  <c r="DG93" i="18"/>
  <c r="CY93" i="18"/>
  <c r="DC92" i="18"/>
  <c r="DG91" i="18"/>
  <c r="CY91" i="18"/>
  <c r="DC90" i="18"/>
  <c r="DE101" i="18"/>
  <c r="DI100" i="18"/>
  <c r="DA100" i="18"/>
  <c r="DE99" i="18"/>
  <c r="DI98" i="18"/>
  <c r="DA98" i="18"/>
  <c r="DE97" i="18"/>
  <c r="DI96" i="18"/>
  <c r="DA96" i="18"/>
  <c r="DE95" i="18"/>
  <c r="DI94" i="18"/>
  <c r="DA94" i="18"/>
  <c r="DE93" i="18"/>
  <c r="DI92" i="18"/>
  <c r="DA92" i="18"/>
  <c r="DE91" i="18"/>
  <c r="DI90" i="18"/>
  <c r="DA90" i="18"/>
  <c r="DD101" i="18"/>
  <c r="DH100" i="18"/>
  <c r="CZ100" i="18"/>
  <c r="DD99" i="18"/>
  <c r="DH98" i="18"/>
  <c r="CZ98" i="18"/>
  <c r="DD97" i="18"/>
  <c r="DH96" i="18"/>
  <c r="CZ96" i="18"/>
  <c r="DD95" i="18"/>
  <c r="DH94" i="18"/>
  <c r="CZ94" i="18"/>
  <c r="DD93" i="18"/>
  <c r="DH92" i="18"/>
  <c r="CZ92" i="18"/>
  <c r="DD91" i="18"/>
  <c r="DH90" i="18"/>
  <c r="CZ90" i="18"/>
  <c r="DC101" i="18"/>
  <c r="DG100" i="18"/>
  <c r="CY100" i="18"/>
  <c r="DC99" i="18"/>
  <c r="DG98" i="18"/>
  <c r="CY98" i="18"/>
  <c r="DC97" i="18"/>
  <c r="DG96" i="18"/>
  <c r="CY96" i="18"/>
  <c r="DC95" i="18"/>
  <c r="DG94" i="18"/>
  <c r="CY94" i="18"/>
  <c r="DC93" i="18"/>
  <c r="DG92" i="18"/>
  <c r="CY92" i="18"/>
  <c r="DC91" i="18"/>
  <c r="DG90" i="18"/>
  <c r="CY90" i="18"/>
  <c r="DF101" i="18"/>
  <c r="DB96" i="18"/>
  <c r="DJ90" i="18"/>
  <c r="DJ100" i="18"/>
  <c r="DF95" i="18"/>
  <c r="DB90" i="18"/>
  <c r="DB100" i="18"/>
  <c r="DJ94" i="18"/>
  <c r="DF99" i="18"/>
  <c r="DB94" i="18"/>
  <c r="DJ98" i="18"/>
  <c r="DF93" i="18"/>
  <c r="DB98" i="18"/>
  <c r="DJ92" i="18"/>
  <c r="DF97" i="18"/>
  <c r="DB92" i="18"/>
  <c r="DJ96" i="18"/>
  <c r="DF91" i="18"/>
  <c r="CY67" i="18" a="1"/>
  <c r="CY37" i="13"/>
  <c r="CY34" i="13"/>
  <c r="CZ38" i="13"/>
  <c r="CY33" i="14" a="1"/>
  <c r="CY35" i="14" s="1"/>
  <c r="CY48" i="16" a="1"/>
  <c r="CZ53" i="16" s="1"/>
  <c r="CY18" i="17" a="1"/>
  <c r="DA18" i="17" s="1"/>
  <c r="CY48" i="18" a="1"/>
  <c r="DB38" i="13"/>
  <c r="DD37" i="13"/>
  <c r="DB37" i="13"/>
  <c r="DA24" i="18"/>
  <c r="DA22" i="18"/>
  <c r="CZ24" i="18"/>
  <c r="CY22" i="18"/>
  <c r="CY24" i="18"/>
  <c r="DB23" i="18"/>
  <c r="DB25" i="18"/>
  <c r="DA23" i="18"/>
  <c r="DA25" i="18"/>
  <c r="CZ23" i="18"/>
  <c r="CZ25" i="18"/>
  <c r="CY23" i="18"/>
  <c r="CY25" i="18"/>
  <c r="DB22" i="18"/>
  <c r="DB24" i="18"/>
  <c r="CZ22" i="18"/>
  <c r="DC36" i="13"/>
  <c r="DD33" i="13"/>
  <c r="CY36" i="13"/>
  <c r="CY35" i="13"/>
  <c r="DE46" i="13"/>
  <c r="CZ33" i="13"/>
  <c r="DA37" i="13"/>
  <c r="DB33" i="13"/>
  <c r="CY22" i="17" a="1"/>
  <c r="DA24" i="17" s="1"/>
  <c r="CY48" i="17" a="1"/>
  <c r="CZ50" i="17" s="1"/>
  <c r="CY67" i="17" a="1"/>
  <c r="DC72" i="17" s="1"/>
  <c r="CZ45" i="13"/>
  <c r="DC28" i="13"/>
  <c r="CY57" i="17" a="1"/>
  <c r="CY27" i="17" a="1"/>
  <c r="CY90" i="17" a="1"/>
  <c r="CY40" i="17" a="1"/>
  <c r="CY40" i="14" a="1"/>
  <c r="DE45" i="14" s="1"/>
  <c r="DD45" i="13"/>
  <c r="DC46" i="13"/>
  <c r="CZ28" i="13"/>
  <c r="DB27" i="13"/>
  <c r="CY40" i="16" a="1"/>
  <c r="CZ44" i="16" s="1"/>
  <c r="DC41" i="13"/>
  <c r="CY28" i="13"/>
  <c r="DA27" i="13"/>
  <c r="CY67" i="14" a="1"/>
  <c r="CY74" i="14" s="1"/>
  <c r="DC40" i="13"/>
  <c r="CZ19" i="16"/>
  <c r="CY19" i="16"/>
  <c r="DA20" i="16"/>
  <c r="CZ20" i="16"/>
  <c r="CY20" i="16"/>
  <c r="DA19" i="16"/>
  <c r="DA18" i="16"/>
  <c r="CZ18" i="16"/>
  <c r="CY18" i="16"/>
  <c r="CY41" i="13"/>
  <c r="CY30" i="13"/>
  <c r="DA30" i="13"/>
  <c r="CZ29" i="13"/>
  <c r="CY90" i="14" a="1"/>
  <c r="DJ97" i="14" s="1"/>
  <c r="DB24" i="15"/>
  <c r="DB22" i="15"/>
  <c r="DA24" i="15"/>
  <c r="DA22" i="15"/>
  <c r="CY24" i="15"/>
  <c r="CY22" i="15"/>
  <c r="CZ23" i="15"/>
  <c r="CZ25" i="15"/>
  <c r="CY25" i="15"/>
  <c r="CZ24" i="15"/>
  <c r="DB23" i="15"/>
  <c r="DA23" i="15"/>
  <c r="DA25" i="15"/>
  <c r="CY23" i="15"/>
  <c r="CZ22" i="15"/>
  <c r="DB25" i="15"/>
  <c r="DC76" i="15"/>
  <c r="DE75" i="15"/>
  <c r="DG74" i="15"/>
  <c r="CY74" i="15"/>
  <c r="DA73" i="15"/>
  <c r="DC72" i="15"/>
  <c r="DE71" i="15"/>
  <c r="DG70" i="15"/>
  <c r="CY70" i="15"/>
  <c r="DA69" i="15"/>
  <c r="DC68" i="15"/>
  <c r="DE67" i="15"/>
  <c r="DB76" i="15"/>
  <c r="DD75" i="15"/>
  <c r="DF74" i="15"/>
  <c r="DH73" i="15"/>
  <c r="CZ73" i="15"/>
  <c r="DB72" i="15"/>
  <c r="DD71" i="15"/>
  <c r="DF70" i="15"/>
  <c r="DH69" i="15"/>
  <c r="CZ69" i="15"/>
  <c r="DB68" i="15"/>
  <c r="DD67" i="15"/>
  <c r="DA76" i="15"/>
  <c r="DC75" i="15"/>
  <c r="DE74" i="15"/>
  <c r="DG73" i="15"/>
  <c r="CY73" i="15"/>
  <c r="DA72" i="15"/>
  <c r="DC71" i="15"/>
  <c r="DE70" i="15"/>
  <c r="DG69" i="15"/>
  <c r="CY69" i="15"/>
  <c r="DA68" i="15"/>
  <c r="DC67" i="15"/>
  <c r="DH76" i="15"/>
  <c r="CZ76" i="15"/>
  <c r="DB75" i="15"/>
  <c r="DD74" i="15"/>
  <c r="DF73" i="15"/>
  <c r="DH72" i="15"/>
  <c r="CZ72" i="15"/>
  <c r="DB71" i="15"/>
  <c r="DD70" i="15"/>
  <c r="DF69" i="15"/>
  <c r="DH68" i="15"/>
  <c r="CZ68" i="15"/>
  <c r="DB67" i="15"/>
  <c r="CY76" i="15"/>
  <c r="DC74" i="15"/>
  <c r="DG72" i="15"/>
  <c r="DA71" i="15"/>
  <c r="DE69" i="15"/>
  <c r="CY68" i="15"/>
  <c r="DH75" i="15"/>
  <c r="DB74" i="15"/>
  <c r="DF72" i="15"/>
  <c r="CZ71" i="15"/>
  <c r="DD69" i="15"/>
  <c r="DH67" i="15"/>
  <c r="DG75" i="15"/>
  <c r="DA74" i="15"/>
  <c r="DE72" i="15"/>
  <c r="CY71" i="15"/>
  <c r="DC69" i="15"/>
  <c r="DG67" i="15"/>
  <c r="DF75" i="15"/>
  <c r="CZ74" i="15"/>
  <c r="DD72" i="15"/>
  <c r="DH70" i="15"/>
  <c r="DB69" i="15"/>
  <c r="DF67" i="15"/>
  <c r="DG76" i="15"/>
  <c r="DA75" i="15"/>
  <c r="DE73" i="15"/>
  <c r="CY72" i="15"/>
  <c r="DC70" i="15"/>
  <c r="DG68" i="15"/>
  <c r="DA67" i="15"/>
  <c r="DF76" i="15"/>
  <c r="DB73" i="15"/>
  <c r="DE68" i="15"/>
  <c r="DE76" i="15"/>
  <c r="DH71" i="15"/>
  <c r="DD68" i="15"/>
  <c r="DD76" i="15"/>
  <c r="DG71" i="15"/>
  <c r="CZ67" i="15"/>
  <c r="CZ75" i="15"/>
  <c r="DF71" i="15"/>
  <c r="CY67" i="15"/>
  <c r="CY75" i="15"/>
  <c r="DB70" i="15"/>
  <c r="DF68" i="15"/>
  <c r="DH74" i="15"/>
  <c r="DD73" i="15"/>
  <c r="CZ70" i="15"/>
  <c r="DC73" i="15"/>
  <c r="DA70" i="15"/>
  <c r="DE41" i="13"/>
  <c r="CZ31" i="15"/>
  <c r="DB29" i="15"/>
  <c r="CY28" i="15"/>
  <c r="CY31" i="15"/>
  <c r="DA29" i="15"/>
  <c r="DC27" i="15"/>
  <c r="DB30" i="15"/>
  <c r="CY29" i="15"/>
  <c r="DA27" i="15"/>
  <c r="DA30" i="15"/>
  <c r="CZ28" i="15"/>
  <c r="DC30" i="15"/>
  <c r="DB27" i="15"/>
  <c r="CZ30" i="15"/>
  <c r="CZ27" i="15"/>
  <c r="CY30" i="15"/>
  <c r="CY27" i="15"/>
  <c r="DC29" i="15"/>
  <c r="CZ29" i="15"/>
  <c r="DC28" i="15"/>
  <c r="DA31" i="15"/>
  <c r="DB28" i="15"/>
  <c r="DA28" i="15"/>
  <c r="DC31" i="15"/>
  <c r="DB31" i="15"/>
  <c r="DC37" i="15"/>
  <c r="DA36" i="15"/>
  <c r="CY35" i="15"/>
  <c r="DC33" i="15"/>
  <c r="DD38" i="15"/>
  <c r="DB37" i="15"/>
  <c r="CZ36" i="15"/>
  <c r="DD34" i="15"/>
  <c r="DB33" i="15"/>
  <c r="DC38" i="15"/>
  <c r="DA37" i="15"/>
  <c r="CY36" i="15"/>
  <c r="DC34" i="15"/>
  <c r="DA33" i="15"/>
  <c r="DB38" i="15"/>
  <c r="CZ37" i="15"/>
  <c r="DD35" i="15"/>
  <c r="DB34" i="15"/>
  <c r="CZ33" i="15"/>
  <c r="CY38" i="15"/>
  <c r="DA35" i="15"/>
  <c r="DB36" i="15"/>
  <c r="CY33" i="15"/>
  <c r="DC35" i="15"/>
  <c r="DA38" i="15"/>
  <c r="DB35" i="15"/>
  <c r="CZ38" i="15"/>
  <c r="CZ35" i="15"/>
  <c r="DD37" i="15"/>
  <c r="DA34" i="15"/>
  <c r="DD36" i="15"/>
  <c r="DC36" i="15"/>
  <c r="CZ34" i="15"/>
  <c r="CY34" i="15"/>
  <c r="DD33" i="15"/>
  <c r="CY37" i="15"/>
  <c r="CZ55" i="15"/>
  <c r="CZ54" i="15"/>
  <c r="CZ53" i="15"/>
  <c r="CZ52" i="15"/>
  <c r="CZ51" i="15"/>
  <c r="CZ50" i="15"/>
  <c r="CZ49" i="15"/>
  <c r="CZ48" i="15"/>
  <c r="CY55" i="15"/>
  <c r="CY54" i="15"/>
  <c r="CY53" i="15"/>
  <c r="CY52" i="15"/>
  <c r="CY51" i="15"/>
  <c r="CY50" i="15"/>
  <c r="CY49" i="15"/>
  <c r="CY48" i="15"/>
  <c r="DF55" i="15"/>
  <c r="DF54" i="15"/>
  <c r="DF53" i="15"/>
  <c r="DF52" i="15"/>
  <c r="DF51" i="15"/>
  <c r="DF50" i="15"/>
  <c r="DF49" i="15"/>
  <c r="DF48" i="15"/>
  <c r="DE55" i="15"/>
  <c r="DE54" i="15"/>
  <c r="DE53" i="15"/>
  <c r="DE52" i="15"/>
  <c r="DE51" i="15"/>
  <c r="DE50" i="15"/>
  <c r="DE49" i="15"/>
  <c r="DE48" i="15"/>
  <c r="DD55" i="15"/>
  <c r="DD53" i="15"/>
  <c r="DD51" i="15"/>
  <c r="DD49" i="15"/>
  <c r="DC55" i="15"/>
  <c r="DC53" i="15"/>
  <c r="DC51" i="15"/>
  <c r="DC49" i="15"/>
  <c r="DB55" i="15"/>
  <c r="DB53" i="15"/>
  <c r="DB51" i="15"/>
  <c r="DB49" i="15"/>
  <c r="DA55" i="15"/>
  <c r="DA53" i="15"/>
  <c r="DA51" i="15"/>
  <c r="DA49" i="15"/>
  <c r="DB54" i="15"/>
  <c r="DB50" i="15"/>
  <c r="DA54" i="15"/>
  <c r="DA50" i="15"/>
  <c r="DD52" i="15"/>
  <c r="DD48" i="15"/>
  <c r="DC52" i="15"/>
  <c r="DC48" i="15"/>
  <c r="DB52" i="15"/>
  <c r="DB48" i="15"/>
  <c r="DC54" i="15"/>
  <c r="DD54" i="15"/>
  <c r="DA52" i="15"/>
  <c r="DD50" i="15"/>
  <c r="DC50" i="15"/>
  <c r="DA48" i="15"/>
  <c r="DB44" i="13"/>
  <c r="CZ40" i="13"/>
  <c r="DA35" i="13"/>
  <c r="DC34" i="13"/>
  <c r="DD35" i="13"/>
  <c r="DD34" i="13"/>
  <c r="DB88" i="15"/>
  <c r="DE87" i="15"/>
  <c r="DH86" i="15"/>
  <c r="CZ86" i="15"/>
  <c r="DC85" i="15"/>
  <c r="DF84" i="15"/>
  <c r="DI83" i="15"/>
  <c r="DA83" i="15"/>
  <c r="DD82" i="15"/>
  <c r="DG81" i="15"/>
  <c r="CY81" i="15"/>
  <c r="DB80" i="15"/>
  <c r="DE79" i="15"/>
  <c r="DH78" i="15"/>
  <c r="CZ78" i="15"/>
  <c r="DI88" i="15"/>
  <c r="DA88" i="15"/>
  <c r="DD87" i="15"/>
  <c r="DG86" i="15"/>
  <c r="CY86" i="15"/>
  <c r="DB85" i="15"/>
  <c r="DE84" i="15"/>
  <c r="DH83" i="15"/>
  <c r="CZ83" i="15"/>
  <c r="DC82" i="15"/>
  <c r="DF81" i="15"/>
  <c r="DI80" i="15"/>
  <c r="DA80" i="15"/>
  <c r="DD79" i="15"/>
  <c r="DG78" i="15"/>
  <c r="CY78" i="15"/>
  <c r="DH88" i="15"/>
  <c r="CZ88" i="15"/>
  <c r="DC87" i="15"/>
  <c r="DF86" i="15"/>
  <c r="DI85" i="15"/>
  <c r="DA85" i="15"/>
  <c r="DD84" i="15"/>
  <c r="DG83" i="15"/>
  <c r="CY83" i="15"/>
  <c r="DB82" i="15"/>
  <c r="DE81" i="15"/>
  <c r="DH80" i="15"/>
  <c r="CZ80" i="15"/>
  <c r="DC79" i="15"/>
  <c r="DF78" i="15"/>
  <c r="DG88" i="15"/>
  <c r="CY88" i="15"/>
  <c r="DB87" i="15"/>
  <c r="DE86" i="15"/>
  <c r="DH85" i="15"/>
  <c r="CZ85" i="15"/>
  <c r="DC84" i="15"/>
  <c r="DF83" i="15"/>
  <c r="DI82" i="15"/>
  <c r="DA82" i="15"/>
  <c r="DD81" i="15"/>
  <c r="DG80" i="15"/>
  <c r="CY80" i="15"/>
  <c r="DB79" i="15"/>
  <c r="DE78" i="15"/>
  <c r="DF88" i="15"/>
  <c r="DA87" i="15"/>
  <c r="DG85" i="15"/>
  <c r="DB84" i="15"/>
  <c r="DH82" i="15"/>
  <c r="DC81" i="15"/>
  <c r="DI79" i="15"/>
  <c r="DD78" i="15"/>
  <c r="DE88" i="15"/>
  <c r="CZ87" i="15"/>
  <c r="DF85" i="15"/>
  <c r="DA84" i="15"/>
  <c r="DG82" i="15"/>
  <c r="DB81" i="15"/>
  <c r="DH79" i="15"/>
  <c r="DC78" i="15"/>
  <c r="DD88" i="15"/>
  <c r="CY87" i="15"/>
  <c r="DE85" i="15"/>
  <c r="CZ84" i="15"/>
  <c r="DF82" i="15"/>
  <c r="DA81" i="15"/>
  <c r="DG79" i="15"/>
  <c r="DB78" i="15"/>
  <c r="DC88" i="15"/>
  <c r="DI86" i="15"/>
  <c r="DD85" i="15"/>
  <c r="CY84" i="15"/>
  <c r="DE82" i="15"/>
  <c r="CZ81" i="15"/>
  <c r="DF79" i="15"/>
  <c r="DA78" i="15"/>
  <c r="DI87" i="15"/>
  <c r="DD86" i="15"/>
  <c r="CY85" i="15"/>
  <c r="DE83" i="15"/>
  <c r="CZ82" i="15"/>
  <c r="DF80" i="15"/>
  <c r="DA79" i="15"/>
  <c r="DA86" i="15"/>
  <c r="DI81" i="15"/>
  <c r="DI84" i="15"/>
  <c r="DH81" i="15"/>
  <c r="DH84" i="15"/>
  <c r="DE80" i="15"/>
  <c r="DH87" i="15"/>
  <c r="DG84" i="15"/>
  <c r="DD80" i="15"/>
  <c r="DG87" i="15"/>
  <c r="DD83" i="15"/>
  <c r="DC80" i="15"/>
  <c r="CY79" i="15"/>
  <c r="DF87" i="15"/>
  <c r="DI78" i="15"/>
  <c r="DC86" i="15"/>
  <c r="CZ79" i="15"/>
  <c r="DB86" i="15"/>
  <c r="DC83" i="15"/>
  <c r="CY82" i="15"/>
  <c r="DB83" i="15"/>
  <c r="DA18" i="15"/>
  <c r="CZ20" i="15"/>
  <c r="CY20" i="15"/>
  <c r="DA19" i="15"/>
  <c r="CZ19" i="15"/>
  <c r="CY19" i="15"/>
  <c r="DA20" i="15"/>
  <c r="CZ18" i="15"/>
  <c r="CY18" i="15"/>
  <c r="DG65" i="15"/>
  <c r="CY65" i="15"/>
  <c r="CZ64" i="15"/>
  <c r="DA63" i="15"/>
  <c r="DB62" i="15"/>
  <c r="DC61" i="15"/>
  <c r="DD60" i="15"/>
  <c r="DE59" i="15"/>
  <c r="DF58" i="15"/>
  <c r="DG57" i="15"/>
  <c r="CY57" i="15"/>
  <c r="DF65" i="15"/>
  <c r="DG64" i="15"/>
  <c r="CY64" i="15"/>
  <c r="CZ63" i="15"/>
  <c r="DA62" i="15"/>
  <c r="DB61" i="15"/>
  <c r="DC60" i="15"/>
  <c r="DD59" i="15"/>
  <c r="DE58" i="15"/>
  <c r="DF57" i="15"/>
  <c r="DE65" i="15"/>
  <c r="DF64" i="15"/>
  <c r="DG63" i="15"/>
  <c r="CY63" i="15"/>
  <c r="CZ62" i="15"/>
  <c r="DA61" i="15"/>
  <c r="DB60" i="15"/>
  <c r="DC59" i="15"/>
  <c r="DD58" i="15"/>
  <c r="DE57" i="15"/>
  <c r="DD65" i="15"/>
  <c r="DE64" i="15"/>
  <c r="DF63" i="15"/>
  <c r="DG62" i="15"/>
  <c r="CY62" i="15"/>
  <c r="CZ61" i="15"/>
  <c r="DA60" i="15"/>
  <c r="DB59" i="15"/>
  <c r="DC58" i="15"/>
  <c r="DD57" i="15"/>
  <c r="DC65" i="15"/>
  <c r="DE63" i="15"/>
  <c r="DG61" i="15"/>
  <c r="CZ60" i="15"/>
  <c r="DB58" i="15"/>
  <c r="DB65" i="15"/>
  <c r="DD63" i="15"/>
  <c r="DF61" i="15"/>
  <c r="CY60" i="15"/>
  <c r="DA58" i="15"/>
  <c r="DA65" i="15"/>
  <c r="DC63" i="15"/>
  <c r="DE61" i="15"/>
  <c r="DG59" i="15"/>
  <c r="CZ58" i="15"/>
  <c r="CZ65" i="15"/>
  <c r="DB63" i="15"/>
  <c r="DD61" i="15"/>
  <c r="DF59" i="15"/>
  <c r="CY58" i="15"/>
  <c r="DD64" i="15"/>
  <c r="DF62" i="15"/>
  <c r="CY61" i="15"/>
  <c r="DE62" i="15"/>
  <c r="CY59" i="15"/>
  <c r="DD62" i="15"/>
  <c r="DG58" i="15"/>
  <c r="DC62" i="15"/>
  <c r="DC57" i="15"/>
  <c r="DG60" i="15"/>
  <c r="DB57" i="15"/>
  <c r="DF60" i="15"/>
  <c r="DA57" i="15"/>
  <c r="DC64" i="15"/>
  <c r="CZ57" i="15"/>
  <c r="DB64" i="15"/>
  <c r="DA64" i="15"/>
  <c r="DE60" i="15"/>
  <c r="DA59" i="15"/>
  <c r="CZ59" i="15"/>
  <c r="DB42" i="13"/>
  <c r="CY46" i="13"/>
  <c r="CY57" i="14" a="1"/>
  <c r="DE59" i="14" s="1"/>
  <c r="DB46" i="15"/>
  <c r="DA45" i="15"/>
  <c r="CZ44" i="15"/>
  <c r="CY43" i="15"/>
  <c r="DE41" i="15"/>
  <c r="DD40" i="15"/>
  <c r="DA46" i="15"/>
  <c r="CZ45" i="15"/>
  <c r="CY44" i="15"/>
  <c r="DE42" i="15"/>
  <c r="DD41" i="15"/>
  <c r="DC40" i="15"/>
  <c r="CZ46" i="15"/>
  <c r="CY45" i="15"/>
  <c r="DE43" i="15"/>
  <c r="DD42" i="15"/>
  <c r="DC41" i="15"/>
  <c r="DB40" i="15"/>
  <c r="CY46" i="15"/>
  <c r="DE44" i="15"/>
  <c r="DD43" i="15"/>
  <c r="DC42" i="15"/>
  <c r="DB41" i="15"/>
  <c r="DA40" i="15"/>
  <c r="DB45" i="15"/>
  <c r="CZ43" i="15"/>
  <c r="DE40" i="15"/>
  <c r="DD44" i="15"/>
  <c r="DB42" i="15"/>
  <c r="CZ40" i="15"/>
  <c r="DE46" i="15"/>
  <c r="DC44" i="15"/>
  <c r="DA42" i="15"/>
  <c r="CY40" i="15"/>
  <c r="DD46" i="15"/>
  <c r="DB43" i="15"/>
  <c r="DC46" i="15"/>
  <c r="DA43" i="15"/>
  <c r="DE45" i="15"/>
  <c r="CZ42" i="15"/>
  <c r="DD45" i="15"/>
  <c r="CY42" i="15"/>
  <c r="DC45" i="15"/>
  <c r="DA41" i="15"/>
  <c r="DA44" i="15"/>
  <c r="DC43" i="15"/>
  <c r="CZ41" i="15"/>
  <c r="CY41" i="15"/>
  <c r="DB44" i="15"/>
  <c r="DJ101" i="15"/>
  <c r="DB101" i="15"/>
  <c r="DF100" i="15"/>
  <c r="DJ99" i="15"/>
  <c r="DB99" i="15"/>
  <c r="DF98" i="15"/>
  <c r="DJ97" i="15"/>
  <c r="DB97" i="15"/>
  <c r="DF96" i="15"/>
  <c r="DJ95" i="15"/>
  <c r="DB95" i="15"/>
  <c r="DF94" i="15"/>
  <c r="DJ93" i="15"/>
  <c r="DB93" i="15"/>
  <c r="DF92" i="15"/>
  <c r="DJ91" i="15"/>
  <c r="DB91" i="15"/>
  <c r="DF90" i="15"/>
  <c r="DI101" i="15"/>
  <c r="DA101" i="15"/>
  <c r="DE100" i="15"/>
  <c r="DI99" i="15"/>
  <c r="DA99" i="15"/>
  <c r="DE98" i="15"/>
  <c r="DI97" i="15"/>
  <c r="DA97" i="15"/>
  <c r="DE96" i="15"/>
  <c r="DI95" i="15"/>
  <c r="DA95" i="15"/>
  <c r="DE94" i="15"/>
  <c r="DI93" i="15"/>
  <c r="DA93" i="15"/>
  <c r="DE92" i="15"/>
  <c r="DI91" i="15"/>
  <c r="DA91" i="15"/>
  <c r="DE90" i="15"/>
  <c r="DH101" i="15"/>
  <c r="CZ101" i="15"/>
  <c r="DD100" i="15"/>
  <c r="DH99" i="15"/>
  <c r="CZ99" i="15"/>
  <c r="DD98" i="15"/>
  <c r="DH97" i="15"/>
  <c r="CZ97" i="15"/>
  <c r="DD96" i="15"/>
  <c r="DH95" i="15"/>
  <c r="CZ95" i="15"/>
  <c r="DD94" i="15"/>
  <c r="DH93" i="15"/>
  <c r="CZ93" i="15"/>
  <c r="DD92" i="15"/>
  <c r="DH91" i="15"/>
  <c r="CZ91" i="15"/>
  <c r="DD90" i="15"/>
  <c r="DG101" i="15"/>
  <c r="CY101" i="15"/>
  <c r="DC100" i="15"/>
  <c r="DG99" i="15"/>
  <c r="CY99" i="15"/>
  <c r="DC98" i="15"/>
  <c r="DG97" i="15"/>
  <c r="CY97" i="15"/>
  <c r="DC96" i="15"/>
  <c r="DG95" i="15"/>
  <c r="CY95" i="15"/>
  <c r="DC94" i="15"/>
  <c r="DG93" i="15"/>
  <c r="CY93" i="15"/>
  <c r="DC92" i="15"/>
  <c r="DG91" i="15"/>
  <c r="CY91" i="15"/>
  <c r="DC90" i="15"/>
  <c r="DF101" i="15"/>
  <c r="DB100" i="15"/>
  <c r="DJ98" i="15"/>
  <c r="DF97" i="15"/>
  <c r="DB96" i="15"/>
  <c r="DJ94" i="15"/>
  <c r="DF93" i="15"/>
  <c r="DB92" i="15"/>
  <c r="DJ90" i="15"/>
  <c r="DE101" i="15"/>
  <c r="DA100" i="15"/>
  <c r="DI98" i="15"/>
  <c r="DE97" i="15"/>
  <c r="DA96" i="15"/>
  <c r="DI94" i="15"/>
  <c r="DE93" i="15"/>
  <c r="DA92" i="15"/>
  <c r="DI90" i="15"/>
  <c r="DD101" i="15"/>
  <c r="CZ100" i="15"/>
  <c r="DH98" i="15"/>
  <c r="DD97" i="15"/>
  <c r="CZ96" i="15"/>
  <c r="DH94" i="15"/>
  <c r="DD93" i="15"/>
  <c r="CZ92" i="15"/>
  <c r="DH90" i="15"/>
  <c r="DC101" i="15"/>
  <c r="CY100" i="15"/>
  <c r="DG98" i="15"/>
  <c r="DC97" i="15"/>
  <c r="CY96" i="15"/>
  <c r="DG94" i="15"/>
  <c r="DC93" i="15"/>
  <c r="CY92" i="15"/>
  <c r="DG90" i="15"/>
  <c r="DJ100" i="15"/>
  <c r="DF99" i="15"/>
  <c r="DB98" i="15"/>
  <c r="DJ96" i="15"/>
  <c r="DF95" i="15"/>
  <c r="DB94" i="15"/>
  <c r="DJ92" i="15"/>
  <c r="DF91" i="15"/>
  <c r="DB90" i="15"/>
  <c r="DI100" i="15"/>
  <c r="CY98" i="15"/>
  <c r="CZ94" i="15"/>
  <c r="DA90" i="15"/>
  <c r="DH100" i="15"/>
  <c r="DI96" i="15"/>
  <c r="CY94" i="15"/>
  <c r="CZ90" i="15"/>
  <c r="DG100" i="15"/>
  <c r="DH96" i="15"/>
  <c r="DI92" i="15"/>
  <c r="CY90" i="15"/>
  <c r="DE99" i="15"/>
  <c r="DG96" i="15"/>
  <c r="DH92" i="15"/>
  <c r="DD99" i="15"/>
  <c r="DE95" i="15"/>
  <c r="DG92" i="15"/>
  <c r="DC99" i="15"/>
  <c r="DC91" i="15"/>
  <c r="DA98" i="15"/>
  <c r="CZ98" i="15"/>
  <c r="DD95" i="15"/>
  <c r="DC95" i="15"/>
  <c r="DA94" i="15"/>
  <c r="DE91" i="15"/>
  <c r="DD91" i="15"/>
  <c r="CY22" i="9" a="1"/>
  <c r="DB22" i="9" s="1"/>
  <c r="DA44" i="13"/>
  <c r="DD42" i="13"/>
  <c r="DB45" i="13"/>
  <c r="DE42" i="13"/>
  <c r="DB40" i="13"/>
  <c r="CZ43" i="13"/>
  <c r="CY42" i="13"/>
  <c r="DD40" i="13"/>
  <c r="CY48" i="12" a="1"/>
  <c r="CZ53" i="12" s="1"/>
  <c r="DE45" i="13"/>
  <c r="DA41" i="13"/>
  <c r="DC42" i="13"/>
  <c r="CY43" i="13"/>
  <c r="DB29" i="13"/>
  <c r="CZ27" i="13"/>
  <c r="DB79" i="13"/>
  <c r="CY48" i="14" a="1"/>
  <c r="CZ46" i="13"/>
  <c r="DA43" i="13"/>
  <c r="DE44" i="13"/>
  <c r="DA45" i="13"/>
  <c r="DC29" i="13"/>
  <c r="CY31" i="13"/>
  <c r="CZ35" i="13"/>
  <c r="DA33" i="13"/>
  <c r="DC35" i="13"/>
  <c r="DB34" i="13"/>
  <c r="DI81" i="13"/>
  <c r="DE85" i="13"/>
  <c r="DE88" i="13"/>
  <c r="DI88" i="13"/>
  <c r="CY88" i="13"/>
  <c r="DD84" i="13"/>
  <c r="DC80" i="13"/>
  <c r="DA80" i="13"/>
  <c r="DF79" i="13"/>
  <c r="CZ86" i="13"/>
  <c r="DC86" i="13"/>
  <c r="DG87" i="13"/>
  <c r="DA79" i="13"/>
  <c r="DD85" i="13"/>
  <c r="DD88" i="13"/>
  <c r="DI79" i="13"/>
  <c r="DA82" i="13"/>
  <c r="DF78" i="13"/>
  <c r="DI85" i="13"/>
  <c r="CZ83" i="13"/>
  <c r="DH78" i="13"/>
  <c r="DI78" i="13"/>
  <c r="DD80" i="13"/>
  <c r="CZ82" i="13"/>
  <c r="DI86" i="13"/>
  <c r="DC78" i="13"/>
  <c r="DH82" i="13"/>
  <c r="DI82" i="13"/>
  <c r="DC79" i="13"/>
  <c r="DC87" i="13"/>
  <c r="DH83" i="13"/>
  <c r="DB80" i="13"/>
  <c r="CY79" i="13"/>
  <c r="DG84" i="13"/>
  <c r="CY85" i="13"/>
  <c r="DC88" i="13"/>
  <c r="DH79" i="13"/>
  <c r="DG85" i="13"/>
  <c r="DF83" i="13"/>
  <c r="CZ80" i="13"/>
  <c r="DH88" i="13"/>
  <c r="DE84" i="13"/>
  <c r="DG81" i="13"/>
  <c r="CY82" i="13"/>
  <c r="DE80" i="13"/>
  <c r="DD86" i="13"/>
  <c r="DB78" i="13"/>
  <c r="DG82" i="13"/>
  <c r="DA87" i="13"/>
  <c r="DC84" i="13"/>
  <c r="DE81" i="13"/>
  <c r="CY78" i="13"/>
  <c r="DB85" i="13"/>
  <c r="DA83" i="13"/>
  <c r="DB83" i="13"/>
  <c r="DH81" i="13"/>
  <c r="DI87" i="13"/>
  <c r="DG79" i="13"/>
  <c r="DF85" i="13"/>
  <c r="DF88" i="13"/>
  <c r="CZ85" i="13"/>
  <c r="CY83" i="13"/>
  <c r="DG78" i="13"/>
  <c r="CY86" i="13"/>
  <c r="DI83" i="13"/>
  <c r="DC83" i="13"/>
  <c r="DI84" i="13"/>
  <c r="DA78" i="13"/>
  <c r="DF82" i="13"/>
  <c r="CZ87" i="13"/>
  <c r="DE78" i="13"/>
  <c r="DE86" i="13"/>
  <c r="DG83" i="13"/>
  <c r="DD79" i="13"/>
  <c r="DD87" i="13"/>
  <c r="DF84" i="13"/>
  <c r="DD83" i="13"/>
  <c r="DA86" i="13"/>
  <c r="DE82" i="13"/>
  <c r="CY87" i="13"/>
  <c r="DD78" i="13"/>
  <c r="DG80" i="13"/>
  <c r="DG88" i="13"/>
  <c r="DA85" i="13"/>
  <c r="DF81" i="13"/>
  <c r="CZ78" i="13"/>
  <c r="DE87" i="13"/>
  <c r="DE40" i="13"/>
  <c r="DC44" i="13"/>
  <c r="CY45" i="13"/>
  <c r="DC43" i="13"/>
  <c r="DD41" i="13"/>
  <c r="CZ44" i="13"/>
  <c r="DE79" i="13"/>
  <c r="DC85" i="13"/>
  <c r="DE43" i="13"/>
  <c r="CZ42" i="13"/>
  <c r="CZ41" i="13"/>
  <c r="CY40" i="13"/>
  <c r="DB41" i="13"/>
  <c r="CY44" i="13"/>
  <c r="DB46" i="13"/>
  <c r="CZ79" i="13"/>
  <c r="DH87" i="13"/>
  <c r="DF80" i="13"/>
  <c r="CZ81" i="13"/>
  <c r="DA81" i="13"/>
  <c r="DB81" i="13"/>
  <c r="DC81" i="13"/>
  <c r="CY80" i="13"/>
  <c r="DH85" i="13"/>
  <c r="DH80" i="13"/>
  <c r="DF86" i="13"/>
  <c r="DI80" i="13"/>
  <c r="DG86" i="13"/>
  <c r="CY81" i="13"/>
  <c r="DH86" i="13"/>
  <c r="DA40" i="13"/>
  <c r="DA42" i="13"/>
  <c r="DD44" i="13"/>
  <c r="DB43" i="13"/>
  <c r="DD43" i="13"/>
  <c r="DA31" i="13"/>
  <c r="DA28" i="13"/>
  <c r="DB86" i="13"/>
  <c r="DF87" i="13"/>
  <c r="DH84" i="13"/>
  <c r="DE83" i="13"/>
  <c r="CY84" i="13"/>
  <c r="CZ84" i="13"/>
  <c r="DA84" i="13"/>
  <c r="DB84" i="13"/>
  <c r="DD81" i="13"/>
  <c r="DB87" i="13"/>
  <c r="DB82" i="13"/>
  <c r="CZ88" i="13"/>
  <c r="DC82" i="13"/>
  <c r="DA88" i="13"/>
  <c r="DD82" i="13"/>
  <c r="CZ55" i="13"/>
  <c r="CZ54" i="13"/>
  <c r="CZ53" i="13"/>
  <c r="CZ52" i="13"/>
  <c r="CZ51" i="13"/>
  <c r="CZ50" i="13"/>
  <c r="CZ49" i="13"/>
  <c r="CZ48" i="13"/>
  <c r="CY55" i="13"/>
  <c r="CY54" i="13"/>
  <c r="CY53" i="13"/>
  <c r="CY52" i="13"/>
  <c r="CY51" i="13"/>
  <c r="CY50" i="13"/>
  <c r="CY49" i="13"/>
  <c r="CY48" i="13"/>
  <c r="DF55" i="13"/>
  <c r="DF54" i="13"/>
  <c r="DF53" i="13"/>
  <c r="DF52" i="13"/>
  <c r="DF51" i="13"/>
  <c r="DF50" i="13"/>
  <c r="DF49" i="13"/>
  <c r="DF48" i="13"/>
  <c r="DE55" i="13"/>
  <c r="DE54" i="13"/>
  <c r="DE53" i="13"/>
  <c r="DE52" i="13"/>
  <c r="DE51" i="13"/>
  <c r="DE50" i="13"/>
  <c r="DE49" i="13"/>
  <c r="DE48" i="13"/>
  <c r="DD55" i="13"/>
  <c r="DD53" i="13"/>
  <c r="DD51" i="13"/>
  <c r="DD49" i="13"/>
  <c r="DC55" i="13"/>
  <c r="DC53" i="13"/>
  <c r="DC51" i="13"/>
  <c r="DC49" i="13"/>
  <c r="DB55" i="13"/>
  <c r="DB53" i="13"/>
  <c r="DB51" i="13"/>
  <c r="DB49" i="13"/>
  <c r="DA55" i="13"/>
  <c r="DA53" i="13"/>
  <c r="DA51" i="13"/>
  <c r="DA49" i="13"/>
  <c r="DD54" i="13"/>
  <c r="DD52" i="13"/>
  <c r="DD50" i="13"/>
  <c r="DD48" i="13"/>
  <c r="DB52" i="13"/>
  <c r="DA52" i="13"/>
  <c r="DC50" i="13"/>
  <c r="DB50" i="13"/>
  <c r="DC54" i="13"/>
  <c r="DA50" i="13"/>
  <c r="DB54" i="13"/>
  <c r="DC48" i="13"/>
  <c r="DA48" i="13"/>
  <c r="DB48" i="13"/>
  <c r="DA54" i="13"/>
  <c r="DC52" i="13"/>
  <c r="DJ101" i="13"/>
  <c r="DB101" i="13"/>
  <c r="DF100" i="13"/>
  <c r="DJ99" i="13"/>
  <c r="DB99" i="13"/>
  <c r="DF98" i="13"/>
  <c r="DJ97" i="13"/>
  <c r="DB97" i="13"/>
  <c r="DF96" i="13"/>
  <c r="DJ95" i="13"/>
  <c r="DB95" i="13"/>
  <c r="DF94" i="13"/>
  <c r="DJ93" i="13"/>
  <c r="DB93" i="13"/>
  <c r="DF92" i="13"/>
  <c r="DJ91" i="13"/>
  <c r="DB91" i="13"/>
  <c r="DF90" i="13"/>
  <c r="DI101" i="13"/>
  <c r="DA101" i="13"/>
  <c r="DE100" i="13"/>
  <c r="DI99" i="13"/>
  <c r="DA99" i="13"/>
  <c r="DE98" i="13"/>
  <c r="DI97" i="13"/>
  <c r="DA97" i="13"/>
  <c r="DE96" i="13"/>
  <c r="DI95" i="13"/>
  <c r="DA95" i="13"/>
  <c r="DE94" i="13"/>
  <c r="DI93" i="13"/>
  <c r="DA93" i="13"/>
  <c r="DE92" i="13"/>
  <c r="DI91" i="13"/>
  <c r="DA91" i="13"/>
  <c r="DE90" i="13"/>
  <c r="DH101" i="13"/>
  <c r="CZ101" i="13"/>
  <c r="DD100" i="13"/>
  <c r="DH99" i="13"/>
  <c r="CZ99" i="13"/>
  <c r="DD98" i="13"/>
  <c r="DH97" i="13"/>
  <c r="CZ97" i="13"/>
  <c r="DD96" i="13"/>
  <c r="DH95" i="13"/>
  <c r="CZ95" i="13"/>
  <c r="DD94" i="13"/>
  <c r="DH93" i="13"/>
  <c r="CZ93" i="13"/>
  <c r="DD92" i="13"/>
  <c r="DH91" i="13"/>
  <c r="CZ91" i="13"/>
  <c r="DD90" i="13"/>
  <c r="DG101" i="13"/>
  <c r="CY101" i="13"/>
  <c r="DC100" i="13"/>
  <c r="DG99" i="13"/>
  <c r="CY99" i="13"/>
  <c r="DC98" i="13"/>
  <c r="DG97" i="13"/>
  <c r="CY97" i="13"/>
  <c r="DC96" i="13"/>
  <c r="DG95" i="13"/>
  <c r="CY95" i="13"/>
  <c r="DC94" i="13"/>
  <c r="DG93" i="13"/>
  <c r="CY93" i="13"/>
  <c r="DC92" i="13"/>
  <c r="DG91" i="13"/>
  <c r="CY91" i="13"/>
  <c r="DC90" i="13"/>
  <c r="DF101" i="13"/>
  <c r="DB100" i="13"/>
  <c r="DJ98" i="13"/>
  <c r="DF97" i="13"/>
  <c r="DB96" i="13"/>
  <c r="DJ94" i="13"/>
  <c r="DF93" i="13"/>
  <c r="DB92" i="13"/>
  <c r="DJ90" i="13"/>
  <c r="DE101" i="13"/>
  <c r="DA100" i="13"/>
  <c r="DI98" i="13"/>
  <c r="DE97" i="13"/>
  <c r="DA96" i="13"/>
  <c r="DI94" i="13"/>
  <c r="DE93" i="13"/>
  <c r="DA92" i="13"/>
  <c r="DI90" i="13"/>
  <c r="DD101" i="13"/>
  <c r="CZ100" i="13"/>
  <c r="DH98" i="13"/>
  <c r="DD97" i="13"/>
  <c r="CZ96" i="13"/>
  <c r="DH94" i="13"/>
  <c r="DD93" i="13"/>
  <c r="CZ92" i="13"/>
  <c r="DH90" i="13"/>
  <c r="DC101" i="13"/>
  <c r="CY100" i="13"/>
  <c r="DG98" i="13"/>
  <c r="DC97" i="13"/>
  <c r="CY96" i="13"/>
  <c r="DG94" i="13"/>
  <c r="DC93" i="13"/>
  <c r="CY92" i="13"/>
  <c r="DG90" i="13"/>
  <c r="DJ100" i="13"/>
  <c r="DF99" i="13"/>
  <c r="DB98" i="13"/>
  <c r="DJ96" i="13"/>
  <c r="DF95" i="13"/>
  <c r="DB94" i="13"/>
  <c r="DJ92" i="13"/>
  <c r="DF91" i="13"/>
  <c r="DB90" i="13"/>
  <c r="DI100" i="13"/>
  <c r="CY98" i="13"/>
  <c r="CZ94" i="13"/>
  <c r="DA90" i="13"/>
  <c r="DH100" i="13"/>
  <c r="DI96" i="13"/>
  <c r="CY94" i="13"/>
  <c r="CZ90" i="13"/>
  <c r="DG100" i="13"/>
  <c r="DH96" i="13"/>
  <c r="DI92" i="13"/>
  <c r="CY90" i="13"/>
  <c r="DE99" i="13"/>
  <c r="DG96" i="13"/>
  <c r="DH92" i="13"/>
  <c r="DD99" i="13"/>
  <c r="DE95" i="13"/>
  <c r="DG92" i="13"/>
  <c r="DC99" i="13"/>
  <c r="DD95" i="13"/>
  <c r="DE91" i="13"/>
  <c r="DA98" i="13"/>
  <c r="CZ98" i="13"/>
  <c r="DC95" i="13"/>
  <c r="DA94" i="13"/>
  <c r="DD91" i="13"/>
  <c r="DC91" i="13"/>
  <c r="DC76" i="13"/>
  <c r="DE75" i="13"/>
  <c r="DG74" i="13"/>
  <c r="CY74" i="13"/>
  <c r="DA73" i="13"/>
  <c r="DC72" i="13"/>
  <c r="DE71" i="13"/>
  <c r="DG70" i="13"/>
  <c r="CY70" i="13"/>
  <c r="DA69" i="13"/>
  <c r="DC68" i="13"/>
  <c r="DE67" i="13"/>
  <c r="DB76" i="13"/>
  <c r="DD75" i="13"/>
  <c r="DF74" i="13"/>
  <c r="DH73" i="13"/>
  <c r="CZ73" i="13"/>
  <c r="DB72" i="13"/>
  <c r="DD71" i="13"/>
  <c r="DF70" i="13"/>
  <c r="DH69" i="13"/>
  <c r="CZ69" i="13"/>
  <c r="DB68" i="13"/>
  <c r="DD67" i="13"/>
  <c r="DA76" i="13"/>
  <c r="DC75" i="13"/>
  <c r="DE74" i="13"/>
  <c r="DG73" i="13"/>
  <c r="CY73" i="13"/>
  <c r="DA72" i="13"/>
  <c r="DC71" i="13"/>
  <c r="DE70" i="13"/>
  <c r="DG69" i="13"/>
  <c r="CY69" i="13"/>
  <c r="DA68" i="13"/>
  <c r="DC67" i="13"/>
  <c r="DH76" i="13"/>
  <c r="CZ76" i="13"/>
  <c r="DB75" i="13"/>
  <c r="DD74" i="13"/>
  <c r="DF73" i="13"/>
  <c r="DH72" i="13"/>
  <c r="CZ72" i="13"/>
  <c r="DB71" i="13"/>
  <c r="DD70" i="13"/>
  <c r="DF69" i="13"/>
  <c r="DH68" i="13"/>
  <c r="CZ68" i="13"/>
  <c r="DB67" i="13"/>
  <c r="CY76" i="13"/>
  <c r="DC74" i="13"/>
  <c r="DG72" i="13"/>
  <c r="DA71" i="13"/>
  <c r="DE69" i="13"/>
  <c r="CY68" i="13"/>
  <c r="DH75" i="13"/>
  <c r="DB74" i="13"/>
  <c r="DF72" i="13"/>
  <c r="CZ71" i="13"/>
  <c r="DD69" i="13"/>
  <c r="DH67" i="13"/>
  <c r="DG75" i="13"/>
  <c r="DA74" i="13"/>
  <c r="DE72" i="13"/>
  <c r="CY71" i="13"/>
  <c r="DC69" i="13"/>
  <c r="DG67" i="13"/>
  <c r="DF75" i="13"/>
  <c r="CZ74" i="13"/>
  <c r="DD72" i="13"/>
  <c r="DH70" i="13"/>
  <c r="DB69" i="13"/>
  <c r="DF67" i="13"/>
  <c r="DG76" i="13"/>
  <c r="DA75" i="13"/>
  <c r="DE73" i="13"/>
  <c r="CY72" i="13"/>
  <c r="DC70" i="13"/>
  <c r="DG68" i="13"/>
  <c r="DA67" i="13"/>
  <c r="DF76" i="13"/>
  <c r="DB73" i="13"/>
  <c r="DE68" i="13"/>
  <c r="DE76" i="13"/>
  <c r="DH71" i="13"/>
  <c r="DD68" i="13"/>
  <c r="DD76" i="13"/>
  <c r="DG71" i="13"/>
  <c r="CZ67" i="13"/>
  <c r="CZ75" i="13"/>
  <c r="DF71" i="13"/>
  <c r="CY67" i="13"/>
  <c r="CY75" i="13"/>
  <c r="DB70" i="13"/>
  <c r="DH74" i="13"/>
  <c r="DA70" i="13"/>
  <c r="DF68" i="13"/>
  <c r="DD73" i="13"/>
  <c r="DC73" i="13"/>
  <c r="CZ70" i="13"/>
  <c r="CY67" i="12" a="1"/>
  <c r="DC72" i="12" s="1"/>
  <c r="DG65" i="13"/>
  <c r="CY65" i="13"/>
  <c r="CZ64" i="13"/>
  <c r="DA63" i="13"/>
  <c r="DB62" i="13"/>
  <c r="DC61" i="13"/>
  <c r="DD60" i="13"/>
  <c r="DE59" i="13"/>
  <c r="DF58" i="13"/>
  <c r="DG57" i="13"/>
  <c r="CY57" i="13"/>
  <c r="DF65" i="13"/>
  <c r="DG64" i="13"/>
  <c r="CY64" i="13"/>
  <c r="CZ63" i="13"/>
  <c r="DA62" i="13"/>
  <c r="DB61" i="13"/>
  <c r="DC60" i="13"/>
  <c r="DD59" i="13"/>
  <c r="DE58" i="13"/>
  <c r="DF57" i="13"/>
  <c r="DE65" i="13"/>
  <c r="DF64" i="13"/>
  <c r="DG63" i="13"/>
  <c r="CY63" i="13"/>
  <c r="CZ62" i="13"/>
  <c r="DA61" i="13"/>
  <c r="DB60" i="13"/>
  <c r="DC59" i="13"/>
  <c r="DD58" i="13"/>
  <c r="DE57" i="13"/>
  <c r="DD65" i="13"/>
  <c r="DE64" i="13"/>
  <c r="DF63" i="13"/>
  <c r="DG62" i="13"/>
  <c r="CY62" i="13"/>
  <c r="CZ61" i="13"/>
  <c r="DA60" i="13"/>
  <c r="DB59" i="13"/>
  <c r="DC58" i="13"/>
  <c r="DD57" i="13"/>
  <c r="DC65" i="13"/>
  <c r="DE63" i="13"/>
  <c r="DG61" i="13"/>
  <c r="CZ60" i="13"/>
  <c r="DB58" i="13"/>
  <c r="DB65" i="13"/>
  <c r="DD63" i="13"/>
  <c r="DF61" i="13"/>
  <c r="CY60" i="13"/>
  <c r="DA58" i="13"/>
  <c r="DA65" i="13"/>
  <c r="DC63" i="13"/>
  <c r="DE61" i="13"/>
  <c r="DG59" i="13"/>
  <c r="CZ58" i="13"/>
  <c r="CZ65" i="13"/>
  <c r="DB63" i="13"/>
  <c r="DD61" i="13"/>
  <c r="DF59" i="13"/>
  <c r="CY58" i="13"/>
  <c r="DD64" i="13"/>
  <c r="DF62" i="13"/>
  <c r="CY61" i="13"/>
  <c r="DA59" i="13"/>
  <c r="DC57" i="13"/>
  <c r="DE62" i="13"/>
  <c r="DG58" i="13"/>
  <c r="DD62" i="13"/>
  <c r="DB57" i="13"/>
  <c r="DC62" i="13"/>
  <c r="DA57" i="13"/>
  <c r="DG60" i="13"/>
  <c r="CZ57" i="13"/>
  <c r="DF60" i="13"/>
  <c r="DC64" i="13"/>
  <c r="DE60" i="13"/>
  <c r="DB64" i="13"/>
  <c r="DA64" i="13"/>
  <c r="CZ59" i="13"/>
  <c r="CY59" i="13"/>
  <c r="DB45" i="4"/>
  <c r="CY57" i="12" a="1"/>
  <c r="DE59" i="12" s="1"/>
  <c r="DB24" i="13"/>
  <c r="DB22" i="13"/>
  <c r="DB23" i="13"/>
  <c r="DB25" i="13"/>
  <c r="DA23" i="13"/>
  <c r="DA25" i="13"/>
  <c r="CZ23" i="13"/>
  <c r="CZ25" i="13"/>
  <c r="CY23" i="13"/>
  <c r="CY25" i="13"/>
  <c r="DA22" i="13"/>
  <c r="DA24" i="13"/>
  <c r="CZ24" i="13"/>
  <c r="CY24" i="13"/>
  <c r="CZ22" i="13"/>
  <c r="CY22" i="13"/>
  <c r="CY20" i="13"/>
  <c r="DA19" i="13"/>
  <c r="CZ19" i="13"/>
  <c r="CY19" i="13"/>
  <c r="DA18" i="13"/>
  <c r="DA20" i="13"/>
  <c r="CZ20" i="13"/>
  <c r="CZ18" i="13"/>
  <c r="CY18" i="13"/>
  <c r="CY90" i="12" a="1"/>
  <c r="DF100" i="12" s="1"/>
  <c r="CY22" i="12" a="1"/>
  <c r="DA23" i="12" s="1"/>
  <c r="CY78" i="12" a="1"/>
  <c r="DF84" i="12" s="1"/>
  <c r="CY33" i="12" a="1"/>
  <c r="DC35" i="12" s="1"/>
  <c r="CY27" i="12" a="1"/>
  <c r="DA30" i="12" s="1"/>
  <c r="CY40" i="12" a="1"/>
  <c r="DD40" i="12" s="1"/>
  <c r="CY40" i="9" a="1"/>
  <c r="CZ44" i="9" s="1"/>
  <c r="CY48" i="9" a="1"/>
  <c r="CZ54" i="9" s="1"/>
  <c r="CY78" i="7" a="1"/>
  <c r="DI83" i="7" s="1"/>
  <c r="CY78" i="9" a="1"/>
  <c r="DI83" i="9" s="1"/>
  <c r="CY57" i="9" a="1"/>
  <c r="DC61" i="9" s="1"/>
  <c r="CY33" i="11" a="1"/>
  <c r="CY35" i="11" s="1"/>
  <c r="CY48" i="10" a="1"/>
  <c r="CZ48" i="10" s="1"/>
  <c r="CY57" i="11" a="1"/>
  <c r="CZ64" i="11" s="1"/>
  <c r="CY67" i="11" a="1"/>
  <c r="DA73" i="11" s="1"/>
  <c r="CY22" i="11" a="1"/>
  <c r="DB25" i="11" s="1"/>
  <c r="CY48" i="11" a="1"/>
  <c r="CZ48" i="11" s="1"/>
  <c r="CY27" i="11" a="1"/>
  <c r="DC29" i="11" s="1"/>
  <c r="CY90" i="11" a="1"/>
  <c r="DJ97" i="11" s="1"/>
  <c r="CY78" i="11" a="1"/>
  <c r="DA83" i="11" s="1"/>
  <c r="CY40" i="11" a="1"/>
  <c r="CZ44" i="11" s="1"/>
  <c r="CZ18" i="11"/>
  <c r="DA20" i="11"/>
  <c r="CZ20" i="11"/>
  <c r="CY20" i="11"/>
  <c r="DA19" i="11"/>
  <c r="CZ19" i="11"/>
  <c r="CY19" i="11"/>
  <c r="DA18" i="11"/>
  <c r="CY18" i="11"/>
  <c r="CY18" i="9" a="1"/>
  <c r="DA20" i="9" s="1"/>
  <c r="CY67" i="9" a="1"/>
  <c r="DE71" i="9" s="1"/>
  <c r="CY90" i="9" a="1"/>
  <c r="DB101" i="9" s="1"/>
  <c r="CY27" i="9" a="1"/>
  <c r="CY31" i="9" s="1"/>
  <c r="CY40" i="2" a="1"/>
  <c r="CY44" i="2" s="1"/>
  <c r="CY33" i="9" a="1"/>
  <c r="DB37" i="9" s="1"/>
  <c r="CY40" i="10" a="1"/>
  <c r="CZ45" i="10" s="1"/>
  <c r="CY33" i="10" a="1"/>
  <c r="DB37" i="10" s="1"/>
  <c r="CY40" i="4"/>
  <c r="CY78" i="10" a="1"/>
  <c r="CZ46" i="4"/>
  <c r="CY20" i="10"/>
  <c r="DA19" i="10"/>
  <c r="DA20" i="10"/>
  <c r="CZ20" i="10"/>
  <c r="CZ19" i="10"/>
  <c r="CY19" i="10"/>
  <c r="DA18" i="10"/>
  <c r="CZ18" i="10"/>
  <c r="CY18" i="10"/>
  <c r="CY57" i="10" a="1"/>
  <c r="DC40" i="4"/>
  <c r="CY67" i="10" a="1"/>
  <c r="CY90" i="10" a="1"/>
  <c r="DB24" i="10"/>
  <c r="DB22" i="10"/>
  <c r="DA24" i="10"/>
  <c r="DA22" i="10"/>
  <c r="CZ25" i="10"/>
  <c r="CZ22" i="10"/>
  <c r="CY25" i="10"/>
  <c r="CY22" i="10"/>
  <c r="CZ24" i="10"/>
  <c r="CY24" i="10"/>
  <c r="DA23" i="10"/>
  <c r="DB25" i="10"/>
  <c r="DA25" i="10"/>
  <c r="DB23" i="10"/>
  <c r="CZ23" i="10"/>
  <c r="CY23" i="10"/>
  <c r="CY27" i="6" a="1"/>
  <c r="CZ28" i="6" s="1"/>
  <c r="DA41" i="4"/>
  <c r="CY48" i="7" a="1"/>
  <c r="CZ50" i="7" s="1"/>
  <c r="CY18" i="6" a="1"/>
  <c r="CY20" i="6" s="1"/>
  <c r="DB29" i="4"/>
  <c r="CY90" i="6" a="1"/>
  <c r="CY97" i="6" s="1"/>
  <c r="CY57" i="7" a="1"/>
  <c r="DA63" i="7" s="1"/>
  <c r="CY90" i="7" a="1"/>
  <c r="DJ101" i="7" s="1"/>
  <c r="CY67" i="7" a="1"/>
  <c r="CY22" i="7" a="1"/>
  <c r="CY40" i="7" a="1"/>
  <c r="DE41" i="7" s="1"/>
  <c r="CY27" i="7" a="1"/>
  <c r="DC28" i="7" s="1"/>
  <c r="CY33" i="7" a="1"/>
  <c r="CY30" i="4"/>
  <c r="CZ30" i="4"/>
  <c r="CZ19" i="7"/>
  <c r="CY19" i="7"/>
  <c r="DA18" i="7"/>
  <c r="CY18" i="7"/>
  <c r="DA20" i="7"/>
  <c r="CZ20" i="7"/>
  <c r="CY20" i="7"/>
  <c r="DA19" i="7"/>
  <c r="CZ18" i="7"/>
  <c r="CY27" i="2" a="1"/>
  <c r="DC27" i="2" s="1"/>
  <c r="CZ40" i="4"/>
  <c r="CY22" i="6" a="1"/>
  <c r="DD95" i="4"/>
  <c r="DE99" i="4"/>
  <c r="CY97" i="4"/>
  <c r="CZ101" i="4"/>
  <c r="DF98" i="4"/>
  <c r="CZ60" i="4"/>
  <c r="CY48" i="2" a="1"/>
  <c r="CZ50" i="2" s="1"/>
  <c r="DC93" i="4"/>
  <c r="CY100" i="4"/>
  <c r="DH90" i="4"/>
  <c r="CZ96" i="4"/>
  <c r="DD101" i="4"/>
  <c r="DI94" i="4"/>
  <c r="DA100" i="4"/>
  <c r="DF93" i="4"/>
  <c r="DJ98" i="4"/>
  <c r="DC92" i="4"/>
  <c r="DG97" i="4"/>
  <c r="CZ91" i="4"/>
  <c r="DD96" i="4"/>
  <c r="DH101" i="4"/>
  <c r="DA95" i="4"/>
  <c r="DE100" i="4"/>
  <c r="DJ93" i="4"/>
  <c r="DB99" i="4"/>
  <c r="DB63" i="4"/>
  <c r="DG61" i="4"/>
  <c r="DE58" i="4"/>
  <c r="CY40" i="6" a="1"/>
  <c r="CZ90" i="4"/>
  <c r="DA94" i="4"/>
  <c r="DG91" i="4"/>
  <c r="DD90" i="4"/>
  <c r="DI99" i="4"/>
  <c r="CY94" i="4"/>
  <c r="CY90" i="4"/>
  <c r="DD91" i="4"/>
  <c r="DH96" i="4"/>
  <c r="DA90" i="4"/>
  <c r="DE95" i="4"/>
  <c r="DI100" i="4"/>
  <c r="DB94" i="4"/>
  <c r="DF99" i="4"/>
  <c r="CY93" i="4"/>
  <c r="DC98" i="4"/>
  <c r="DH91" i="4"/>
  <c r="CZ97" i="4"/>
  <c r="DE90" i="4"/>
  <c r="DI95" i="4"/>
  <c r="DA101" i="4"/>
  <c r="DF94" i="4"/>
  <c r="DJ99" i="4"/>
  <c r="DC46" i="4"/>
  <c r="DA40" i="4"/>
  <c r="DD40" i="4"/>
  <c r="DC63" i="4"/>
  <c r="DA60" i="4"/>
  <c r="DF65" i="4"/>
  <c r="DG92" i="4"/>
  <c r="DH100" i="4"/>
  <c r="DB98" i="4"/>
  <c r="DH95" i="4"/>
  <c r="DB93" i="4"/>
  <c r="DE65" i="4"/>
  <c r="CY57" i="2" a="1"/>
  <c r="CY60" i="2" s="1"/>
  <c r="DG96" i="4"/>
  <c r="DC95" i="4"/>
  <c r="CZ92" i="4"/>
  <c r="DD97" i="4"/>
  <c r="DI90" i="4"/>
  <c r="DA96" i="4"/>
  <c r="DE101" i="4"/>
  <c r="DJ94" i="4"/>
  <c r="DB100" i="4"/>
  <c r="DG93" i="4"/>
  <c r="CY99" i="4"/>
  <c r="DD92" i="4"/>
  <c r="DH97" i="4"/>
  <c r="DA91" i="4"/>
  <c r="DE96" i="4"/>
  <c r="DI101" i="4"/>
  <c r="DB95" i="4"/>
  <c r="DF100" i="4"/>
  <c r="DA42" i="4"/>
  <c r="DB41" i="4"/>
  <c r="DE41" i="4"/>
  <c r="DA65" i="4"/>
  <c r="CY62" i="4"/>
  <c r="CY57" i="4"/>
  <c r="CY22" i="2" a="1"/>
  <c r="DC31" i="4"/>
  <c r="DC97" i="4"/>
  <c r="DG100" i="4"/>
  <c r="DH92" i="4"/>
  <c r="CZ98" i="4"/>
  <c r="DE91" i="4"/>
  <c r="DI96" i="4"/>
  <c r="DB90" i="4"/>
  <c r="DF95" i="4"/>
  <c r="DJ100" i="4"/>
  <c r="DC94" i="4"/>
  <c r="DG99" i="4"/>
  <c r="CZ93" i="4"/>
  <c r="DD98" i="4"/>
  <c r="DI91" i="4"/>
  <c r="DA97" i="4"/>
  <c r="DF90" i="4"/>
  <c r="DJ95" i="4"/>
  <c r="DB101" i="4"/>
  <c r="DD46" i="4"/>
  <c r="DC42" i="4"/>
  <c r="CY43" i="4"/>
  <c r="DA58" i="4"/>
  <c r="DG62" i="4"/>
  <c r="DG57" i="4"/>
  <c r="CY78" i="2" a="1"/>
  <c r="DF84" i="2" s="1"/>
  <c r="CY18" i="2" a="1"/>
  <c r="DA20" i="2" s="1"/>
  <c r="CY90" i="2" a="1"/>
  <c r="DF98" i="2" s="1"/>
  <c r="CY98" i="4"/>
  <c r="DG90" i="4"/>
  <c r="DD93" i="4"/>
  <c r="DH98" i="4"/>
  <c r="DA92" i="4"/>
  <c r="DE97" i="4"/>
  <c r="DJ90" i="4"/>
  <c r="DB96" i="4"/>
  <c r="DF101" i="4"/>
  <c r="CY95" i="4"/>
  <c r="DC100" i="4"/>
  <c r="DH93" i="4"/>
  <c r="CZ99" i="4"/>
  <c r="DE92" i="4"/>
  <c r="DI97" i="4"/>
  <c r="DB91" i="4"/>
  <c r="DF96" i="4"/>
  <c r="DJ101" i="4"/>
  <c r="CY41" i="4"/>
  <c r="DD43" i="4"/>
  <c r="CZ44" i="4"/>
  <c r="CZ59" i="4"/>
  <c r="DF63" i="4"/>
  <c r="DE59" i="4"/>
  <c r="DJ92" i="4"/>
  <c r="DE94" i="4"/>
  <c r="DD61" i="4"/>
  <c r="CY57" i="6" a="1"/>
  <c r="CY78" i="6" a="1"/>
  <c r="CY67" i="2" a="1"/>
  <c r="DC72" i="2" s="1"/>
  <c r="DC91" i="4"/>
  <c r="DG98" i="4"/>
  <c r="CY96" i="4"/>
  <c r="CZ94" i="4"/>
  <c r="DD99" i="4"/>
  <c r="DI92" i="4"/>
  <c r="DA98" i="4"/>
  <c r="DF91" i="4"/>
  <c r="DJ96" i="4"/>
  <c r="DC90" i="4"/>
  <c r="DG95" i="4"/>
  <c r="CY101" i="4"/>
  <c r="DD94" i="4"/>
  <c r="DH99" i="4"/>
  <c r="DA93" i="4"/>
  <c r="DE98" i="4"/>
  <c r="DJ91" i="4"/>
  <c r="DB97" i="4"/>
  <c r="DA43" i="4"/>
  <c r="CY42" i="4"/>
  <c r="DE43" i="4"/>
  <c r="CZ65" i="4"/>
  <c r="DC57" i="4"/>
  <c r="CZ62" i="4"/>
  <c r="CY33" i="6" a="1"/>
  <c r="DG94" i="4"/>
  <c r="CY92" i="4"/>
  <c r="DC99" i="4"/>
  <c r="DC101" i="4"/>
  <c r="DH94" i="4"/>
  <c r="CZ100" i="4"/>
  <c r="DE93" i="4"/>
  <c r="DI98" i="4"/>
  <c r="DB92" i="4"/>
  <c r="DF97" i="4"/>
  <c r="CY91" i="4"/>
  <c r="DC96" i="4"/>
  <c r="DG101" i="4"/>
  <c r="CZ95" i="4"/>
  <c r="DD100" i="4"/>
  <c r="DI93" i="4"/>
  <c r="DA99" i="4"/>
  <c r="DF92" i="4"/>
  <c r="DB43" i="4"/>
  <c r="DC44" i="4"/>
  <c r="CY45" i="4"/>
  <c r="CZ57" i="4"/>
  <c r="DB58" i="4"/>
  <c r="DG63" i="4"/>
  <c r="CY67" i="6" a="1"/>
  <c r="CY48" i="6" a="1"/>
  <c r="CY19" i="4"/>
  <c r="CY33" i="2" a="1"/>
  <c r="CZ36" i="2" s="1"/>
  <c r="DA28" i="4"/>
  <c r="CZ19" i="4"/>
  <c r="CY20" i="4"/>
  <c r="DE40" i="4"/>
  <c r="DE46" i="4"/>
  <c r="DC43" i="4"/>
  <c r="CY46" i="4"/>
  <c r="DE42" i="4"/>
  <c r="DB46" i="4"/>
  <c r="DG59" i="4"/>
  <c r="DF61" i="4"/>
  <c r="DD64" i="4"/>
  <c r="DD58" i="4"/>
  <c r="DC60" i="4"/>
  <c r="DA63" i="4"/>
  <c r="CY28" i="4"/>
  <c r="CZ29" i="4"/>
  <c r="CZ20" i="4"/>
  <c r="DD45" i="4"/>
  <c r="CZ41" i="4"/>
  <c r="DD44" i="4"/>
  <c r="DB40" i="4"/>
  <c r="CY44" i="4"/>
  <c r="DG58" i="4"/>
  <c r="DF60" i="4"/>
  <c r="DD63" i="4"/>
  <c r="DC65" i="4"/>
  <c r="DB60" i="4"/>
  <c r="DA62" i="4"/>
  <c r="CZ64" i="4"/>
  <c r="DA29" i="4"/>
  <c r="CY27" i="4"/>
  <c r="CZ18" i="4"/>
  <c r="CZ43" i="4"/>
  <c r="CZ42" i="4"/>
  <c r="DB44" i="4"/>
  <c r="DE45" i="4"/>
  <c r="DC41" i="4"/>
  <c r="DA46" i="4"/>
  <c r="DE60" i="4"/>
  <c r="DE61" i="4"/>
  <c r="DB65" i="4"/>
  <c r="DC58" i="4"/>
  <c r="DA61" i="4"/>
  <c r="CY64" i="4"/>
  <c r="CY65" i="4"/>
  <c r="DA18" i="4"/>
  <c r="DB27" i="4"/>
  <c r="CZ27" i="4"/>
  <c r="DA20" i="4"/>
  <c r="CY90" i="5" a="1"/>
  <c r="CY22" i="5" a="1"/>
  <c r="CY78" i="5" a="1"/>
  <c r="CY48" i="5" a="1"/>
  <c r="CY27" i="5" a="1"/>
  <c r="CY33" i="5" a="1"/>
  <c r="CY40" i="5" a="1"/>
  <c r="CY67" i="5" a="1"/>
  <c r="CY57" i="5" a="1"/>
  <c r="CY18" i="5" a="1"/>
  <c r="CZ28" i="4"/>
  <c r="DA30" i="4"/>
  <c r="CY18" i="4"/>
  <c r="CY31" i="4"/>
  <c r="CY29" i="4"/>
  <c r="DC45" i="4"/>
  <c r="DA44" i="4"/>
  <c r="DB42" i="4"/>
  <c r="DE44" i="4"/>
  <c r="DD41" i="4"/>
  <c r="DA45" i="4"/>
  <c r="CZ58" i="4"/>
  <c r="CY60" i="4"/>
  <c r="DE63" i="4"/>
  <c r="DD65" i="4"/>
  <c r="DD59" i="4"/>
  <c r="DC61" i="4"/>
  <c r="DC29" i="4"/>
  <c r="CZ31" i="4"/>
  <c r="DC28" i="4"/>
  <c r="DD42" i="4"/>
  <c r="CY58" i="4"/>
  <c r="DC62" i="4"/>
  <c r="DD62" i="4"/>
  <c r="DG60" i="4"/>
  <c r="DA59" i="4"/>
  <c r="DD57" i="4"/>
  <c r="DE64" i="4"/>
  <c r="CY63" i="4"/>
  <c r="DB61" i="4"/>
  <c r="DF58" i="4"/>
  <c r="DG65" i="4"/>
  <c r="DC30" i="4"/>
  <c r="DA31" i="4"/>
  <c r="DA27" i="4"/>
  <c r="DF59" i="4"/>
  <c r="DA57" i="4"/>
  <c r="DB64" i="4"/>
  <c r="DE62" i="4"/>
  <c r="CY61" i="4"/>
  <c r="DB59" i="4"/>
  <c r="DE57" i="4"/>
  <c r="DF64" i="4"/>
  <c r="CZ63" i="4"/>
  <c r="DD60" i="4"/>
  <c r="DC27" i="4"/>
  <c r="DB31" i="4"/>
  <c r="DB28" i="4"/>
  <c r="DA64" i="4"/>
  <c r="CY59" i="4"/>
  <c r="DB57" i="4"/>
  <c r="DC64" i="4"/>
  <c r="DF62" i="4"/>
  <c r="CZ61" i="4"/>
  <c r="DC59" i="4"/>
  <c r="DF57" i="4"/>
  <c r="DG64" i="4"/>
  <c r="DB88" i="4"/>
  <c r="DE87" i="4"/>
  <c r="DH86" i="4"/>
  <c r="CZ86" i="4"/>
  <c r="DC85" i="4"/>
  <c r="DF84" i="4"/>
  <c r="DI83" i="4"/>
  <c r="DA83" i="4"/>
  <c r="DD82" i="4"/>
  <c r="DG81" i="4"/>
  <c r="CY81" i="4"/>
  <c r="DB80" i="4"/>
  <c r="DE79" i="4"/>
  <c r="DH78" i="4"/>
  <c r="CZ78" i="4"/>
  <c r="DI88" i="4"/>
  <c r="DA88" i="4"/>
  <c r="DD87" i="4"/>
  <c r="DG86" i="4"/>
  <c r="CY86" i="4"/>
  <c r="DB85" i="4"/>
  <c r="DE84" i="4"/>
  <c r="DH83" i="4"/>
  <c r="CZ83" i="4"/>
  <c r="DC82" i="4"/>
  <c r="DF81" i="4"/>
  <c r="DI80" i="4"/>
  <c r="DA80" i="4"/>
  <c r="DD79" i="4"/>
  <c r="DG78" i="4"/>
  <c r="CY78" i="4"/>
  <c r="DH88" i="4"/>
  <c r="CZ88" i="4"/>
  <c r="DC87" i="4"/>
  <c r="DF86" i="4"/>
  <c r="DI85" i="4"/>
  <c r="DA85" i="4"/>
  <c r="DD84" i="4"/>
  <c r="DG83" i="4"/>
  <c r="CY83" i="4"/>
  <c r="DB82" i="4"/>
  <c r="DE81" i="4"/>
  <c r="DH80" i="4"/>
  <c r="CZ80" i="4"/>
  <c r="DC79" i="4"/>
  <c r="DF78" i="4"/>
  <c r="DG88" i="4"/>
  <c r="CY88" i="4"/>
  <c r="DB87" i="4"/>
  <c r="DE86" i="4"/>
  <c r="DH85" i="4"/>
  <c r="CZ85" i="4"/>
  <c r="DC84" i="4"/>
  <c r="DF83" i="4"/>
  <c r="DI82" i="4"/>
  <c r="DA82" i="4"/>
  <c r="DD81" i="4"/>
  <c r="DG80" i="4"/>
  <c r="CY80" i="4"/>
  <c r="DB79" i="4"/>
  <c r="DE78" i="4"/>
  <c r="DF88" i="4"/>
  <c r="DI87" i="4"/>
  <c r="DA87" i="4"/>
  <c r="DD86" i="4"/>
  <c r="DG85" i="4"/>
  <c r="CY85" i="4"/>
  <c r="DB84" i="4"/>
  <c r="DE83" i="4"/>
  <c r="DH82" i="4"/>
  <c r="CZ82" i="4"/>
  <c r="DC81" i="4"/>
  <c r="DF80" i="4"/>
  <c r="DI79" i="4"/>
  <c r="DA79" i="4"/>
  <c r="DD78" i="4"/>
  <c r="DE88" i="4"/>
  <c r="DH87" i="4"/>
  <c r="CZ87" i="4"/>
  <c r="DC86" i="4"/>
  <c r="DF85" i="4"/>
  <c r="DI84" i="4"/>
  <c r="DA84" i="4"/>
  <c r="DD83" i="4"/>
  <c r="DG82" i="4"/>
  <c r="CY82" i="4"/>
  <c r="DB81" i="4"/>
  <c r="DE80" i="4"/>
  <c r="DH79" i="4"/>
  <c r="CZ79" i="4"/>
  <c r="DC78" i="4"/>
  <c r="DD88" i="4"/>
  <c r="DG87" i="4"/>
  <c r="CY87" i="4"/>
  <c r="DB86" i="4"/>
  <c r="DE85" i="4"/>
  <c r="DH84" i="4"/>
  <c r="CZ84" i="4"/>
  <c r="DC83" i="4"/>
  <c r="DF82" i="4"/>
  <c r="DI81" i="4"/>
  <c r="DA81" i="4"/>
  <c r="DD80" i="4"/>
  <c r="DG79" i="4"/>
  <c r="CY79" i="4"/>
  <c r="DB78" i="4"/>
  <c r="CY84" i="4"/>
  <c r="DA78" i="4"/>
  <c r="DB83" i="4"/>
  <c r="DC88" i="4"/>
  <c r="DE82" i="4"/>
  <c r="DF87" i="4"/>
  <c r="DF79" i="4"/>
  <c r="DI86" i="4"/>
  <c r="DI78" i="4"/>
  <c r="DA86" i="4"/>
  <c r="DD85" i="4"/>
  <c r="DG84" i="4"/>
  <c r="DH81" i="4"/>
  <c r="CZ81" i="4"/>
  <c r="DC80" i="4"/>
  <c r="DC76" i="4"/>
  <c r="DE75" i="4"/>
  <c r="DG74" i="4"/>
  <c r="CY74" i="4"/>
  <c r="DA73" i="4"/>
  <c r="DC72" i="4"/>
  <c r="DE71" i="4"/>
  <c r="DG70" i="4"/>
  <c r="CY70" i="4"/>
  <c r="DA69" i="4"/>
  <c r="DC68" i="4"/>
  <c r="DE67" i="4"/>
  <c r="DB76" i="4"/>
  <c r="DD75" i="4"/>
  <c r="DF74" i="4"/>
  <c r="DH73" i="4"/>
  <c r="CZ73" i="4"/>
  <c r="DB72" i="4"/>
  <c r="DD71" i="4"/>
  <c r="DF70" i="4"/>
  <c r="DH69" i="4"/>
  <c r="CZ69" i="4"/>
  <c r="DB68" i="4"/>
  <c r="DD67" i="4"/>
  <c r="DA76" i="4"/>
  <c r="DC75" i="4"/>
  <c r="DE74" i="4"/>
  <c r="DG73" i="4"/>
  <c r="CY73" i="4"/>
  <c r="DA72" i="4"/>
  <c r="DC71" i="4"/>
  <c r="DE70" i="4"/>
  <c r="DG69" i="4"/>
  <c r="CY69" i="4"/>
  <c r="DA68" i="4"/>
  <c r="DC67" i="4"/>
  <c r="DH76" i="4"/>
  <c r="CZ76" i="4"/>
  <c r="DB75" i="4"/>
  <c r="DD74" i="4"/>
  <c r="DF73" i="4"/>
  <c r="DH72" i="4"/>
  <c r="CZ72" i="4"/>
  <c r="DB71" i="4"/>
  <c r="DD70" i="4"/>
  <c r="DF69" i="4"/>
  <c r="DH68" i="4"/>
  <c r="CZ68" i="4"/>
  <c r="DB67" i="4"/>
  <c r="DG76" i="4"/>
  <c r="CY76" i="4"/>
  <c r="DA75" i="4"/>
  <c r="DC74" i="4"/>
  <c r="DE73" i="4"/>
  <c r="DG72" i="4"/>
  <c r="CY72" i="4"/>
  <c r="DA71" i="4"/>
  <c r="DC70" i="4"/>
  <c r="DE69" i="4"/>
  <c r="DG68" i="4"/>
  <c r="CY68" i="4"/>
  <c r="DA67" i="4"/>
  <c r="DF76" i="4"/>
  <c r="DH75" i="4"/>
  <c r="CZ75" i="4"/>
  <c r="DB74" i="4"/>
  <c r="DD73" i="4"/>
  <c r="DF72" i="4"/>
  <c r="DH71" i="4"/>
  <c r="CZ71" i="4"/>
  <c r="DB70" i="4"/>
  <c r="DD69" i="4"/>
  <c r="DF68" i="4"/>
  <c r="DH67" i="4"/>
  <c r="CZ67" i="4"/>
  <c r="DE76" i="4"/>
  <c r="DG75" i="4"/>
  <c r="CY75" i="4"/>
  <c r="DA74" i="4"/>
  <c r="DC73" i="4"/>
  <c r="DE72" i="4"/>
  <c r="DG71" i="4"/>
  <c r="CY71" i="4"/>
  <c r="DA70" i="4"/>
  <c r="DC69" i="4"/>
  <c r="DE68" i="4"/>
  <c r="DG67" i="4"/>
  <c r="CY67" i="4"/>
  <c r="DH70" i="4"/>
  <c r="DD76" i="4"/>
  <c r="CZ70" i="4"/>
  <c r="DF75" i="4"/>
  <c r="DB69" i="4"/>
  <c r="DF67" i="4"/>
  <c r="DH74" i="4"/>
  <c r="CZ74" i="4"/>
  <c r="DB73" i="4"/>
  <c r="DD72" i="4"/>
  <c r="DF71" i="4"/>
  <c r="DD68" i="4"/>
  <c r="CZ55" i="4"/>
  <c r="CZ54" i="4"/>
  <c r="CZ53" i="4"/>
  <c r="CZ52" i="4"/>
  <c r="CZ51" i="4"/>
  <c r="CZ50" i="4"/>
  <c r="CZ49" i="4"/>
  <c r="CZ48" i="4"/>
  <c r="CY55" i="4"/>
  <c r="CY54" i="4"/>
  <c r="CY53" i="4"/>
  <c r="CY52" i="4"/>
  <c r="CY51" i="4"/>
  <c r="CY50" i="4"/>
  <c r="CY49" i="4"/>
  <c r="CY48" i="4"/>
  <c r="DF55" i="4"/>
  <c r="DF54" i="4"/>
  <c r="DF53" i="4"/>
  <c r="DF52" i="4"/>
  <c r="DF51" i="4"/>
  <c r="DF50" i="4"/>
  <c r="DF49" i="4"/>
  <c r="DF48" i="4"/>
  <c r="DE55" i="4"/>
  <c r="DE54" i="4"/>
  <c r="DE53" i="4"/>
  <c r="DE52" i="4"/>
  <c r="DE51" i="4"/>
  <c r="DE50" i="4"/>
  <c r="DE49" i="4"/>
  <c r="DE48" i="4"/>
  <c r="DD55" i="4"/>
  <c r="DD54" i="4"/>
  <c r="DD53" i="4"/>
  <c r="DD52" i="4"/>
  <c r="DD51" i="4"/>
  <c r="DD50" i="4"/>
  <c r="DD49" i="4"/>
  <c r="DD48" i="4"/>
  <c r="DC55" i="4"/>
  <c r="DC54" i="4"/>
  <c r="DC53" i="4"/>
  <c r="DC52" i="4"/>
  <c r="DC51" i="4"/>
  <c r="DC50" i="4"/>
  <c r="DC49" i="4"/>
  <c r="DC48" i="4"/>
  <c r="DB55" i="4"/>
  <c r="DB54" i="4"/>
  <c r="DB53" i="4"/>
  <c r="DB52" i="4"/>
  <c r="DB51" i="4"/>
  <c r="DB50" i="4"/>
  <c r="DB49" i="4"/>
  <c r="DB48" i="4"/>
  <c r="DA55" i="4"/>
  <c r="DA54" i="4"/>
  <c r="DA53" i="4"/>
  <c r="DA52" i="4"/>
  <c r="DA51" i="4"/>
  <c r="DA50" i="4"/>
  <c r="DA49" i="4"/>
  <c r="DA48" i="4"/>
  <c r="DC37" i="4"/>
  <c r="DA36" i="4"/>
  <c r="CY35" i="4"/>
  <c r="DC33" i="4"/>
  <c r="DD38" i="4"/>
  <c r="DB37" i="4"/>
  <c r="CZ36" i="4"/>
  <c r="DD34" i="4"/>
  <c r="DB33" i="4"/>
  <c r="DC38" i="4"/>
  <c r="DA37" i="4"/>
  <c r="CY36" i="4"/>
  <c r="DC34" i="4"/>
  <c r="DA33" i="4"/>
  <c r="DB38" i="4"/>
  <c r="CZ37" i="4"/>
  <c r="DD35" i="4"/>
  <c r="DB34" i="4"/>
  <c r="CZ33" i="4"/>
  <c r="DA38" i="4"/>
  <c r="CY37" i="4"/>
  <c r="DC35" i="4"/>
  <c r="DA34" i="4"/>
  <c r="CY33" i="4"/>
  <c r="CZ38" i="4"/>
  <c r="CZ35" i="4"/>
  <c r="CY38" i="4"/>
  <c r="CZ34" i="4"/>
  <c r="DD37" i="4"/>
  <c r="CY34" i="4"/>
  <c r="DC36" i="4"/>
  <c r="DB36" i="4"/>
  <c r="DB35" i="4"/>
  <c r="DA35" i="4"/>
  <c r="DD33" i="4"/>
  <c r="DD36" i="4"/>
  <c r="DB25" i="4"/>
  <c r="DB23" i="4"/>
  <c r="DA25" i="4"/>
  <c r="DA23" i="4"/>
  <c r="CZ25" i="4"/>
  <c r="CZ23" i="4"/>
  <c r="CY25" i="4"/>
  <c r="CZ22" i="4"/>
  <c r="DB24" i="4"/>
  <c r="CY22" i="4"/>
  <c r="DA24" i="4"/>
  <c r="CZ24" i="4"/>
  <c r="CY24" i="4"/>
  <c r="CY23" i="4"/>
  <c r="DB22" i="4"/>
  <c r="DA22" i="4"/>
  <c r="CY90" i="3" a="1"/>
  <c r="CY57" i="3" a="1"/>
  <c r="CY78" i="3" a="1"/>
  <c r="CY48" i="3" a="1"/>
  <c r="CY33" i="3" a="1"/>
  <c r="CY67" i="3" a="1"/>
  <c r="CY40" i="3" a="1"/>
  <c r="CY18" i="3" a="1"/>
  <c r="CY27" i="3" a="1"/>
  <c r="CY22" i="3" a="1"/>
  <c r="DE96" i="20" l="1"/>
  <c r="CY98" i="20"/>
  <c r="DA73" i="19"/>
  <c r="V16" i="39"/>
  <c r="Z16" i="39"/>
  <c r="U16" i="39"/>
  <c r="S16" i="39"/>
  <c r="AB16" i="39"/>
  <c r="T16" i="39"/>
  <c r="Y16" i="39"/>
  <c r="R16" i="39"/>
  <c r="AA16" i="39"/>
  <c r="X16" i="39"/>
  <c r="W16" i="39"/>
  <c r="AA17" i="39"/>
  <c r="X17" i="39"/>
  <c r="V17" i="39"/>
  <c r="R17" i="39"/>
  <c r="Y17" i="39"/>
  <c r="AB17" i="39"/>
  <c r="Z17" i="39"/>
  <c r="S17" i="39"/>
  <c r="U17" i="39"/>
  <c r="T17" i="39"/>
  <c r="W17" i="39"/>
  <c r="U26" i="42"/>
  <c r="U28" i="42"/>
  <c r="DG98" i="16"/>
  <c r="R27" i="42"/>
  <c r="DE93" i="16"/>
  <c r="DA94" i="16"/>
  <c r="DF98" i="16"/>
  <c r="R26" i="42"/>
  <c r="R28" i="42"/>
  <c r="S27" i="42"/>
  <c r="S28" i="42"/>
  <c r="V26" i="42"/>
  <c r="V27" i="42"/>
  <c r="U27" i="42"/>
  <c r="T28" i="42"/>
  <c r="V28" i="42"/>
  <c r="V25" i="42"/>
  <c r="T25" i="42"/>
  <c r="T26" i="42"/>
  <c r="S25" i="42"/>
  <c r="S26" i="42"/>
  <c r="R25" i="42"/>
  <c r="T27" i="42"/>
  <c r="U25" i="42"/>
  <c r="Y10" i="37"/>
  <c r="W10" i="37"/>
  <c r="U10" i="37"/>
  <c r="X10" i="37"/>
  <c r="R10" i="37"/>
  <c r="V10" i="37"/>
  <c r="S10" i="37"/>
  <c r="AB10" i="37"/>
  <c r="T10" i="37"/>
  <c r="Z10" i="37"/>
  <c r="AB7" i="39"/>
  <c r="AA10" i="37"/>
  <c r="U7" i="39"/>
  <c r="V7" i="39"/>
  <c r="Y7" i="39"/>
  <c r="AA7" i="39"/>
  <c r="S7" i="39"/>
  <c r="Z7" i="39"/>
  <c r="R7" i="39"/>
  <c r="W7" i="39"/>
  <c r="X7" i="39"/>
  <c r="T7" i="39"/>
  <c r="U12" i="39"/>
  <c r="S12" i="39"/>
  <c r="AA12" i="39"/>
  <c r="Y14" i="39"/>
  <c r="AA14" i="39"/>
  <c r="Z12" i="39"/>
  <c r="AB12" i="39"/>
  <c r="AB14" i="39"/>
  <c r="W12" i="39"/>
  <c r="T12" i="39"/>
  <c r="X14" i="39"/>
  <c r="W14" i="39"/>
  <c r="R14" i="39"/>
  <c r="Y12" i="39"/>
  <c r="V12" i="39"/>
  <c r="T14" i="39"/>
  <c r="X12" i="39"/>
  <c r="S14" i="39"/>
  <c r="R12" i="39"/>
  <c r="U14" i="39"/>
  <c r="Z14" i="39"/>
  <c r="V14" i="39"/>
  <c r="S13" i="39"/>
  <c r="W4" i="30"/>
  <c r="AA4" i="30"/>
  <c r="U13" i="39"/>
  <c r="AB4" i="39"/>
  <c r="V13" i="39"/>
  <c r="W13" i="39"/>
  <c r="Z13" i="39"/>
  <c r="T13" i="39"/>
  <c r="Y13" i="39"/>
  <c r="R13" i="39"/>
  <c r="R4" i="30"/>
  <c r="AB4" i="30"/>
  <c r="Z5" i="39"/>
  <c r="X13" i="39"/>
  <c r="AB13" i="39"/>
  <c r="Z4" i="30"/>
  <c r="T5" i="39"/>
  <c r="V15" i="39"/>
  <c r="R8" i="39"/>
  <c r="AA13" i="39"/>
  <c r="V4" i="30"/>
  <c r="W6" i="39"/>
  <c r="S4" i="30"/>
  <c r="Y4" i="30"/>
  <c r="AB5" i="39"/>
  <c r="U4" i="30"/>
  <c r="X4" i="30"/>
  <c r="T4" i="30"/>
  <c r="Z4" i="39"/>
  <c r="R4" i="39"/>
  <c r="AB3" i="39"/>
  <c r="Y6" i="39"/>
  <c r="Z9" i="39"/>
  <c r="AB8" i="39"/>
  <c r="X10" i="39"/>
  <c r="S15" i="39"/>
  <c r="Z3" i="39"/>
  <c r="T8" i="39"/>
  <c r="S6" i="39"/>
  <c r="Y9" i="39"/>
  <c r="Y4" i="39"/>
  <c r="T15" i="39"/>
  <c r="AA8" i="39"/>
  <c r="Y8" i="39"/>
  <c r="W5" i="39"/>
  <c r="V4" i="39"/>
  <c r="AA3" i="39"/>
  <c r="AB6" i="39"/>
  <c r="AA5" i="39"/>
  <c r="S5" i="39"/>
  <c r="X15" i="39"/>
  <c r="W4" i="39"/>
  <c r="U8" i="39"/>
  <c r="X5" i="39"/>
  <c r="Z11" i="39"/>
  <c r="V8" i="39"/>
  <c r="S8" i="39"/>
  <c r="X4" i="39"/>
  <c r="Z10" i="39"/>
  <c r="R10" i="39"/>
  <c r="AB9" i="39"/>
  <c r="X3" i="39"/>
  <c r="U4" i="39"/>
  <c r="Z6" i="39"/>
  <c r="S4" i="39"/>
  <c r="AA4" i="39"/>
  <c r="R5" i="39"/>
  <c r="V10" i="39"/>
  <c r="S9" i="39"/>
  <c r="AA10" i="39"/>
  <c r="X8" i="39"/>
  <c r="X9" i="39"/>
  <c r="T4" i="39"/>
  <c r="R9" i="39"/>
  <c r="U5" i="39"/>
  <c r="AA15" i="39"/>
  <c r="W8" i="39"/>
  <c r="R11" i="39"/>
  <c r="T6" i="39"/>
  <c r="U10" i="39"/>
  <c r="V3" i="39"/>
  <c r="S3" i="39"/>
  <c r="Y10" i="39"/>
  <c r="AB11" i="39"/>
  <c r="Z8" i="39"/>
  <c r="DB79" i="19"/>
  <c r="Y11" i="39"/>
  <c r="T10" i="39"/>
  <c r="AB10" i="39"/>
  <c r="T11" i="39"/>
  <c r="W9" i="39"/>
  <c r="S10" i="39"/>
  <c r="Y5" i="39"/>
  <c r="W3" i="39"/>
  <c r="Y3" i="39"/>
  <c r="V11" i="39"/>
  <c r="X11" i="39"/>
  <c r="W11" i="39"/>
  <c r="S11" i="39"/>
  <c r="T9" i="39"/>
  <c r="T14" i="37"/>
  <c r="Y17" i="30"/>
  <c r="V6" i="39"/>
  <c r="U3" i="39"/>
  <c r="V9" i="39"/>
  <c r="AA9" i="39"/>
  <c r="X3" i="37"/>
  <c r="U15" i="39"/>
  <c r="R3" i="39"/>
  <c r="U11" i="39"/>
  <c r="AA11" i="39"/>
  <c r="DC92" i="16"/>
  <c r="U6" i="39"/>
  <c r="V5" i="39"/>
  <c r="Y15" i="39"/>
  <c r="AA6" i="39"/>
  <c r="Z15" i="39"/>
  <c r="X6" i="39"/>
  <c r="W15" i="39"/>
  <c r="R6" i="39"/>
  <c r="T3" i="39"/>
  <c r="DE96" i="16"/>
  <c r="R15" i="39"/>
  <c r="AB15" i="39"/>
  <c r="U9" i="39"/>
  <c r="W10" i="39"/>
  <c r="U17" i="30"/>
  <c r="AB8" i="37"/>
  <c r="Y3" i="37"/>
  <c r="AB14" i="37"/>
  <c r="V17" i="30"/>
  <c r="S3" i="37"/>
  <c r="AB3" i="37"/>
  <c r="AA3" i="37"/>
  <c r="R3" i="37"/>
  <c r="W14" i="37"/>
  <c r="V14" i="37"/>
  <c r="AA14" i="37"/>
  <c r="T3" i="37"/>
  <c r="V3" i="37"/>
  <c r="W3" i="37"/>
  <c r="Z3" i="37"/>
  <c r="U3" i="37"/>
  <c r="U8" i="37"/>
  <c r="DG92" i="25"/>
  <c r="CZ94" i="25"/>
  <c r="DA90" i="25"/>
  <c r="DI100" i="25"/>
  <c r="DF99" i="25"/>
  <c r="DG98" i="25"/>
  <c r="DD97" i="25"/>
  <c r="DA96" i="25"/>
  <c r="DJ94" i="25"/>
  <c r="DG91" i="25"/>
  <c r="CY97" i="25"/>
  <c r="DD90" i="25"/>
  <c r="DH95" i="25"/>
  <c r="CZ101" i="25"/>
  <c r="DE94" i="25"/>
  <c r="DI99" i="25"/>
  <c r="DB93" i="25"/>
  <c r="DF98" i="25"/>
  <c r="X14" i="37"/>
  <c r="U14" i="37"/>
  <c r="S14" i="37"/>
  <c r="DG96" i="25"/>
  <c r="DD99" i="25"/>
  <c r="DE91" i="25"/>
  <c r="DB90" i="25"/>
  <c r="DJ100" i="25"/>
  <c r="CY100" i="25"/>
  <c r="DH98" i="25"/>
  <c r="DE97" i="25"/>
  <c r="DB96" i="25"/>
  <c r="DC92" i="25"/>
  <c r="DG97" i="25"/>
  <c r="CZ91" i="25"/>
  <c r="DD96" i="25"/>
  <c r="DH101" i="25"/>
  <c r="DA95" i="25"/>
  <c r="DE100" i="25"/>
  <c r="DJ93" i="25"/>
  <c r="DB99" i="25"/>
  <c r="Y14" i="37"/>
  <c r="DH96" i="25"/>
  <c r="CY90" i="25"/>
  <c r="DI92" i="25"/>
  <c r="DF91" i="25"/>
  <c r="DG90" i="25"/>
  <c r="DC101" i="25"/>
  <c r="CZ100" i="25"/>
  <c r="DI98" i="25"/>
  <c r="DF97" i="25"/>
  <c r="CY93" i="25"/>
  <c r="DC98" i="25"/>
  <c r="DH91" i="25"/>
  <c r="CZ97" i="25"/>
  <c r="DE90" i="25"/>
  <c r="DI95" i="25"/>
  <c r="DA101" i="25"/>
  <c r="DF94" i="25"/>
  <c r="DJ99" i="25"/>
  <c r="R14" i="37"/>
  <c r="Z14" i="37"/>
  <c r="CY98" i="25"/>
  <c r="DC95" i="25"/>
  <c r="DA94" i="25"/>
  <c r="DJ92" i="25"/>
  <c r="CY92" i="25"/>
  <c r="DH90" i="25"/>
  <c r="DD101" i="25"/>
  <c r="DA100" i="25"/>
  <c r="DJ98" i="25"/>
  <c r="DG93" i="25"/>
  <c r="CY99" i="25"/>
  <c r="DD92" i="25"/>
  <c r="DH97" i="25"/>
  <c r="DA91" i="25"/>
  <c r="DE96" i="25"/>
  <c r="DI101" i="25"/>
  <c r="DB95" i="25"/>
  <c r="DF100" i="25"/>
  <c r="CZ28" i="10"/>
  <c r="CZ31" i="19"/>
  <c r="DH92" i="25"/>
  <c r="DG100" i="25"/>
  <c r="DE95" i="25"/>
  <c r="DB94" i="25"/>
  <c r="DC93" i="25"/>
  <c r="CZ92" i="25"/>
  <c r="DI90" i="25"/>
  <c r="DE101" i="25"/>
  <c r="DB100" i="25"/>
  <c r="DC94" i="25"/>
  <c r="DG99" i="25"/>
  <c r="CZ93" i="25"/>
  <c r="DD98" i="25"/>
  <c r="DI91" i="25"/>
  <c r="DA97" i="25"/>
  <c r="DF90" i="25"/>
  <c r="DJ95" i="25"/>
  <c r="V12" i="37"/>
  <c r="T8" i="37"/>
  <c r="Y12" i="37"/>
  <c r="Y7" i="37"/>
  <c r="W12" i="37"/>
  <c r="Z9" i="37"/>
  <c r="X6" i="30"/>
  <c r="Z7" i="37"/>
  <c r="R7" i="37"/>
  <c r="T12" i="37"/>
  <c r="X12" i="37"/>
  <c r="T7" i="37"/>
  <c r="V7" i="37"/>
  <c r="AA7" i="37"/>
  <c r="U7" i="37"/>
  <c r="AB6" i="30"/>
  <c r="S8" i="37"/>
  <c r="AA6" i="30"/>
  <c r="AA12" i="37"/>
  <c r="R8" i="37"/>
  <c r="U6" i="30"/>
  <c r="Z12" i="37"/>
  <c r="W7" i="37"/>
  <c r="R12" i="37"/>
  <c r="AB7" i="37"/>
  <c r="AB12" i="37"/>
  <c r="S12" i="37"/>
  <c r="V8" i="37"/>
  <c r="U12" i="37"/>
  <c r="X8" i="37"/>
  <c r="Z8" i="37"/>
  <c r="AA8" i="37"/>
  <c r="X7" i="37"/>
  <c r="W8" i="37"/>
  <c r="S9" i="37"/>
  <c r="AB13" i="37"/>
  <c r="Y13" i="37"/>
  <c r="S7" i="37"/>
  <c r="AA17" i="37"/>
  <c r="Z4" i="37"/>
  <c r="AB4" i="37"/>
  <c r="V4" i="37"/>
  <c r="Z13" i="37"/>
  <c r="S6" i="30"/>
  <c r="R17" i="30"/>
  <c r="V6" i="30"/>
  <c r="W17" i="30"/>
  <c r="Z6" i="30"/>
  <c r="T17" i="30"/>
  <c r="S13" i="37"/>
  <c r="R13" i="37"/>
  <c r="AA11" i="37"/>
  <c r="W4" i="37"/>
  <c r="Y17" i="38"/>
  <c r="Y8" i="38"/>
  <c r="T6" i="30"/>
  <c r="W9" i="37"/>
  <c r="V13" i="37"/>
  <c r="W13" i="37"/>
  <c r="AA9" i="37"/>
  <c r="V15" i="38"/>
  <c r="S5" i="38"/>
  <c r="R12" i="38"/>
  <c r="R4" i="38"/>
  <c r="W3" i="38"/>
  <c r="Z11" i="38"/>
  <c r="R17" i="38"/>
  <c r="Z8" i="38"/>
  <c r="W6" i="30"/>
  <c r="X17" i="30"/>
  <c r="R6" i="30"/>
  <c r="Y6" i="30"/>
  <c r="R9" i="37"/>
  <c r="T13" i="37"/>
  <c r="AA13" i="37"/>
  <c r="X13" i="37"/>
  <c r="V9" i="37"/>
  <c r="Y9" i="37"/>
  <c r="U14" i="38"/>
  <c r="W15" i="38"/>
  <c r="AA5" i="38"/>
  <c r="S12" i="38"/>
  <c r="X13" i="38"/>
  <c r="R7" i="38"/>
  <c r="R4" i="37"/>
  <c r="AA16" i="38"/>
  <c r="X10" i="38"/>
  <c r="W9" i="38"/>
  <c r="T6" i="38"/>
  <c r="V4" i="38"/>
  <c r="Y3" i="38"/>
  <c r="W11" i="38"/>
  <c r="Z17" i="38"/>
  <c r="R8" i="38"/>
  <c r="S17" i="30"/>
  <c r="U13" i="37"/>
  <c r="AA5" i="37"/>
  <c r="V11" i="38"/>
  <c r="S17" i="38"/>
  <c r="AA8" i="38"/>
  <c r="Y8" i="37"/>
  <c r="Z14" i="38"/>
  <c r="Y15" i="38"/>
  <c r="T15" i="38"/>
  <c r="R5" i="38"/>
  <c r="Z5" i="38"/>
  <c r="AB12" i="38"/>
  <c r="T22" i="38"/>
  <c r="V13" i="38"/>
  <c r="T7" i="38"/>
  <c r="AA7" i="38"/>
  <c r="Y16" i="38"/>
  <c r="V10" i="38"/>
  <c r="U10" i="38"/>
  <c r="U9" i="38"/>
  <c r="W6" i="38"/>
  <c r="AB4" i="38"/>
  <c r="V3" i="38"/>
  <c r="X3" i="38"/>
  <c r="T11" i="38"/>
  <c r="X9" i="37"/>
  <c r="S14" i="38"/>
  <c r="AB15" i="38"/>
  <c r="T5" i="38"/>
  <c r="S22" i="38"/>
  <c r="R22" i="38"/>
  <c r="W13" i="38"/>
  <c r="V7" i="38"/>
  <c r="S16" i="38"/>
  <c r="W10" i="38"/>
  <c r="R10" i="38"/>
  <c r="V9" i="38"/>
  <c r="X6" i="38"/>
  <c r="R3" i="38"/>
  <c r="U11" i="38"/>
  <c r="AA14" i="38"/>
  <c r="U15" i="38"/>
  <c r="AB5" i="38"/>
  <c r="Z10" i="38"/>
  <c r="Y6" i="38"/>
  <c r="Z3" i="38"/>
  <c r="X11" i="38"/>
  <c r="V14" i="38"/>
  <c r="T14" i="38"/>
  <c r="X15" i="38"/>
  <c r="U5" i="38"/>
  <c r="U12" i="38"/>
  <c r="W12" i="38"/>
  <c r="AA13" i="38"/>
  <c r="Y13" i="38"/>
  <c r="W7" i="38"/>
  <c r="T16" i="38"/>
  <c r="Y10" i="38"/>
  <c r="AA9" i="38"/>
  <c r="X9" i="38"/>
  <c r="U6" i="38"/>
  <c r="S6" i="38"/>
  <c r="S4" i="38"/>
  <c r="T3" i="38"/>
  <c r="Y11" i="38"/>
  <c r="DB96" i="16"/>
  <c r="DH74" i="19"/>
  <c r="AA4" i="37"/>
  <c r="T4" i="37"/>
  <c r="X4" i="37"/>
  <c r="Y4" i="37"/>
  <c r="S4" i="37"/>
  <c r="U4" i="37"/>
  <c r="W14" i="38"/>
  <c r="AB14" i="38"/>
  <c r="R15" i="38"/>
  <c r="V5" i="38"/>
  <c r="V12" i="38"/>
  <c r="X12" i="38"/>
  <c r="AB13" i="38"/>
  <c r="R13" i="38"/>
  <c r="X7" i="38"/>
  <c r="AB16" i="38"/>
  <c r="AA10" i="38"/>
  <c r="Y9" i="38"/>
  <c r="T9" i="38"/>
  <c r="Z6" i="38"/>
  <c r="AA6" i="38"/>
  <c r="U4" i="38"/>
  <c r="U3" i="38"/>
  <c r="AA11" i="38"/>
  <c r="U17" i="38"/>
  <c r="AA17" i="38"/>
  <c r="S8" i="38"/>
  <c r="V11" i="37"/>
  <c r="S17" i="37"/>
  <c r="X14" i="38"/>
  <c r="Z15" i="38"/>
  <c r="W5" i="38"/>
  <c r="T12" i="38"/>
  <c r="Y12" i="38"/>
  <c r="S13" i="38"/>
  <c r="Z13" i="38"/>
  <c r="Y7" i="38"/>
  <c r="Z16" i="38"/>
  <c r="U16" i="38"/>
  <c r="S10" i="38"/>
  <c r="R9" i="38"/>
  <c r="AB9" i="38"/>
  <c r="AB6" i="38"/>
  <c r="X4" i="38"/>
  <c r="T4" i="38"/>
  <c r="AA3" i="38"/>
  <c r="R11" i="38"/>
  <c r="V17" i="38"/>
  <c r="T17" i="38"/>
  <c r="X8" i="38"/>
  <c r="AB8" i="38"/>
  <c r="R11" i="37"/>
  <c r="Y14" i="38"/>
  <c r="S15" i="38"/>
  <c r="X5" i="38"/>
  <c r="Z12" i="38"/>
  <c r="T13" i="38"/>
  <c r="AB7" i="38"/>
  <c r="Z7" i="38"/>
  <c r="R16" i="38"/>
  <c r="V16" i="38"/>
  <c r="AB10" i="38"/>
  <c r="Z9" i="38"/>
  <c r="R6" i="38"/>
  <c r="AA4" i="38"/>
  <c r="W4" i="38"/>
  <c r="S3" i="38"/>
  <c r="AB11" i="38"/>
  <c r="W17" i="38"/>
  <c r="AB17" i="38"/>
  <c r="U8" i="38"/>
  <c r="T8" i="38"/>
  <c r="R14" i="38"/>
  <c r="AA15" i="38"/>
  <c r="Y5" i="38"/>
  <c r="AA12" i="38"/>
  <c r="U13" i="38"/>
  <c r="U7" i="38"/>
  <c r="S7" i="38"/>
  <c r="X16" i="38"/>
  <c r="W16" i="38"/>
  <c r="T10" i="38"/>
  <c r="S9" i="38"/>
  <c r="V6" i="38"/>
  <c r="Z4" i="38"/>
  <c r="Y4" i="38"/>
  <c r="AB3" i="38"/>
  <c r="S11" i="38"/>
  <c r="X17" i="38"/>
  <c r="V8" i="38"/>
  <c r="W8" i="38"/>
  <c r="R5" i="37"/>
  <c r="S15" i="37"/>
  <c r="V16" i="37"/>
  <c r="Y17" i="37"/>
  <c r="X5" i="37"/>
  <c r="U17" i="37"/>
  <c r="AB15" i="37"/>
  <c r="U6" i="37"/>
  <c r="Z17" i="37"/>
  <c r="V17" i="37"/>
  <c r="AB5" i="37"/>
  <c r="V5" i="37"/>
  <c r="R16" i="37"/>
  <c r="R17" i="37"/>
  <c r="Y5" i="37"/>
  <c r="AA16" i="37"/>
  <c r="X17" i="37"/>
  <c r="AB9" i="37"/>
  <c r="T9" i="37"/>
  <c r="Y15" i="37"/>
  <c r="AB17" i="37"/>
  <c r="W17" i="37"/>
  <c r="S16" i="37"/>
  <c r="U9" i="37"/>
  <c r="AA6" i="37"/>
  <c r="Z15" i="37"/>
  <c r="T6" i="37"/>
  <c r="AB6" i="37"/>
  <c r="AA15" i="37"/>
  <c r="U15" i="37"/>
  <c r="Z16" i="37"/>
  <c r="T11" i="37"/>
  <c r="W6" i="37"/>
  <c r="R6" i="37"/>
  <c r="X16" i="37"/>
  <c r="S5" i="37"/>
  <c r="R15" i="37"/>
  <c r="T5" i="37"/>
  <c r="Y16" i="37"/>
  <c r="AB16" i="37"/>
  <c r="U16" i="37"/>
  <c r="T16" i="37"/>
  <c r="S11" i="37"/>
  <c r="X11" i="37"/>
  <c r="W15" i="37"/>
  <c r="W11" i="37"/>
  <c r="T15" i="37"/>
  <c r="U5" i="37"/>
  <c r="X6" i="37"/>
  <c r="X15" i="37"/>
  <c r="V15" i="37"/>
  <c r="W16" i="37"/>
  <c r="Z11" i="37"/>
  <c r="AB11" i="37"/>
  <c r="Y6" i="37"/>
  <c r="Y11" i="37"/>
  <c r="T17" i="37"/>
  <c r="W5" i="37"/>
  <c r="U11" i="37"/>
  <c r="V6" i="37"/>
  <c r="S6" i="37"/>
  <c r="Z5" i="37"/>
  <c r="Z6" i="37"/>
  <c r="V12" i="30"/>
  <c r="Z12" i="30"/>
  <c r="DH71" i="16"/>
  <c r="DC83" i="19"/>
  <c r="AA25" i="36"/>
  <c r="DE87" i="14"/>
  <c r="DB69" i="16"/>
  <c r="DA84" i="19"/>
  <c r="AA28" i="36"/>
  <c r="W12" i="30"/>
  <c r="X26" i="36"/>
  <c r="W28" i="36"/>
  <c r="AA26" i="36"/>
  <c r="AA12" i="30"/>
  <c r="R12" i="30"/>
  <c r="AB12" i="30"/>
  <c r="U12" i="30"/>
  <c r="AA27" i="36"/>
  <c r="S12" i="30"/>
  <c r="W25" i="36"/>
  <c r="W27" i="36"/>
  <c r="Y12" i="30"/>
  <c r="T12" i="30"/>
  <c r="R25" i="36"/>
  <c r="X12" i="30"/>
  <c r="S27" i="36"/>
  <c r="X9" i="30"/>
  <c r="R28" i="36"/>
  <c r="U25" i="36"/>
  <c r="T9" i="30"/>
  <c r="AA9" i="30"/>
  <c r="U27" i="36"/>
  <c r="V25" i="36"/>
  <c r="S25" i="36"/>
  <c r="R27" i="36"/>
  <c r="Z10" i="30"/>
  <c r="AB10" i="30"/>
  <c r="Y27" i="36"/>
  <c r="DB65" i="19"/>
  <c r="DB30" i="24"/>
  <c r="Y10" i="30"/>
  <c r="Y28" i="36"/>
  <c r="T25" i="36"/>
  <c r="S28" i="36"/>
  <c r="CZ30" i="24"/>
  <c r="CY62" i="19"/>
  <c r="R10" i="30"/>
  <c r="X10" i="30"/>
  <c r="T10" i="30"/>
  <c r="U28" i="36"/>
  <c r="V27" i="36"/>
  <c r="T27" i="36"/>
  <c r="DD97" i="19"/>
  <c r="DE58" i="19"/>
  <c r="DD44" i="20"/>
  <c r="Z27" i="36"/>
  <c r="W26" i="36"/>
  <c r="X27" i="36"/>
  <c r="T26" i="36"/>
  <c r="V28" i="36"/>
  <c r="DH90" i="19"/>
  <c r="S26" i="36"/>
  <c r="Z25" i="36"/>
  <c r="V26" i="36"/>
  <c r="T28" i="36"/>
  <c r="DA100" i="19"/>
  <c r="Z26" i="36"/>
  <c r="Y26" i="36"/>
  <c r="DF101" i="19"/>
  <c r="X28" i="36"/>
  <c r="X25" i="36"/>
  <c r="DH101" i="19"/>
  <c r="DC29" i="24"/>
  <c r="U26" i="36"/>
  <c r="Z28" i="36"/>
  <c r="R26" i="36"/>
  <c r="Y25" i="36"/>
  <c r="Y9" i="30"/>
  <c r="V14" i="32"/>
  <c r="W10" i="30"/>
  <c r="S10" i="30"/>
  <c r="V9" i="30"/>
  <c r="X5" i="30"/>
  <c r="S9" i="30"/>
  <c r="V10" i="30"/>
  <c r="AA10" i="30"/>
  <c r="U10" i="30"/>
  <c r="W15" i="30"/>
  <c r="R8" i="30"/>
  <c r="AB15" i="35"/>
  <c r="V12" i="35"/>
  <c r="T13" i="35"/>
  <c r="R16" i="35"/>
  <c r="W10" i="35"/>
  <c r="U14" i="35"/>
  <c r="X5" i="35"/>
  <c r="X7" i="35"/>
  <c r="S14" i="32"/>
  <c r="T9" i="35"/>
  <c r="X6" i="35"/>
  <c r="AA11" i="35"/>
  <c r="X8" i="35"/>
  <c r="T17" i="35"/>
  <c r="W3" i="32"/>
  <c r="Z4" i="35"/>
  <c r="R3" i="35"/>
  <c r="AB3" i="30"/>
  <c r="W17" i="32"/>
  <c r="U12" i="35"/>
  <c r="U3" i="30"/>
  <c r="X3" i="30"/>
  <c r="W3" i="30"/>
  <c r="S3" i="30"/>
  <c r="Z3" i="30"/>
  <c r="R3" i="30"/>
  <c r="T14" i="32"/>
  <c r="AA3" i="30"/>
  <c r="T3" i="30"/>
  <c r="W14" i="32"/>
  <c r="X12" i="32"/>
  <c r="Z5" i="30"/>
  <c r="V3" i="30"/>
  <c r="Y3" i="30"/>
  <c r="S11" i="32"/>
  <c r="U3" i="32"/>
  <c r="U9" i="30"/>
  <c r="S15" i="30"/>
  <c r="R14" i="32"/>
  <c r="AA3" i="32"/>
  <c r="Z3" i="32"/>
  <c r="T22" i="35"/>
  <c r="X15" i="35"/>
  <c r="W12" i="35"/>
  <c r="Z13" i="35"/>
  <c r="AB13" i="35"/>
  <c r="Z16" i="35"/>
  <c r="X10" i="35"/>
  <c r="V10" i="35"/>
  <c r="Y14" i="35"/>
  <c r="R5" i="35"/>
  <c r="V5" i="35"/>
  <c r="Y7" i="35"/>
  <c r="X9" i="35"/>
  <c r="U9" i="35"/>
  <c r="Y6" i="35"/>
  <c r="W11" i="35"/>
  <c r="T11" i="35"/>
  <c r="AA8" i="35"/>
  <c r="Y8" i="35"/>
  <c r="V17" i="35"/>
  <c r="S4" i="35"/>
  <c r="Z3" i="35"/>
  <c r="T8" i="30"/>
  <c r="Z15" i="30"/>
  <c r="T3" i="32"/>
  <c r="R3" i="32"/>
  <c r="X3" i="32"/>
  <c r="T15" i="35"/>
  <c r="Y15" i="35"/>
  <c r="R12" i="35"/>
  <c r="X13" i="35"/>
  <c r="U13" i="35"/>
  <c r="S16" i="35"/>
  <c r="Y10" i="35"/>
  <c r="AA14" i="35"/>
  <c r="Z5" i="35"/>
  <c r="W5" i="35"/>
  <c r="Z7" i="35"/>
  <c r="Z9" i="35"/>
  <c r="V9" i="35"/>
  <c r="Z6" i="35"/>
  <c r="X11" i="35"/>
  <c r="AB11" i="35"/>
  <c r="S8" i="35"/>
  <c r="R8" i="35"/>
  <c r="W17" i="35"/>
  <c r="U4" i="35"/>
  <c r="AA4" i="35"/>
  <c r="X3" i="35"/>
  <c r="AA14" i="32"/>
  <c r="Z14" i="32"/>
  <c r="X14" i="32"/>
  <c r="U15" i="35"/>
  <c r="S15" i="35"/>
  <c r="Z12" i="35"/>
  <c r="R13" i="35"/>
  <c r="V13" i="35"/>
  <c r="AA16" i="35"/>
  <c r="Z10" i="35"/>
  <c r="AB14" i="35"/>
  <c r="S5" i="35"/>
  <c r="AA7" i="35"/>
  <c r="T7" i="35"/>
  <c r="AA9" i="35"/>
  <c r="W9" i="35"/>
  <c r="AA6" i="35"/>
  <c r="Y11" i="35"/>
  <c r="U11" i="35"/>
  <c r="T8" i="35"/>
  <c r="Z8" i="35"/>
  <c r="X17" i="35"/>
  <c r="V4" i="35"/>
  <c r="T4" i="35"/>
  <c r="S3" i="35"/>
  <c r="Y3" i="32"/>
  <c r="S3" i="32"/>
  <c r="U14" i="32"/>
  <c r="U11" i="30"/>
  <c r="Y7" i="30"/>
  <c r="S16" i="30"/>
  <c r="Y11" i="32"/>
  <c r="R22" i="35"/>
  <c r="R15" i="35"/>
  <c r="AA15" i="35"/>
  <c r="S12" i="35"/>
  <c r="Y13" i="35"/>
  <c r="Y16" i="35"/>
  <c r="T16" i="35"/>
  <c r="S10" i="35"/>
  <c r="S14" i="35"/>
  <c r="AA5" i="35"/>
  <c r="S7" i="35"/>
  <c r="AB7" i="35"/>
  <c r="AB9" i="35"/>
  <c r="R6" i="35"/>
  <c r="T6" i="35"/>
  <c r="V11" i="35"/>
  <c r="U8" i="35"/>
  <c r="AB17" i="35"/>
  <c r="Y17" i="35"/>
  <c r="W4" i="35"/>
  <c r="AB4" i="35"/>
  <c r="AA3" i="35"/>
  <c r="U10" i="35"/>
  <c r="U5" i="35"/>
  <c r="DI92" i="20"/>
  <c r="V15" i="30"/>
  <c r="R15" i="30"/>
  <c r="Y15" i="30"/>
  <c r="AB3" i="32"/>
  <c r="AB14" i="32"/>
  <c r="V15" i="35"/>
  <c r="AA12" i="35"/>
  <c r="W13" i="35"/>
  <c r="V16" i="35"/>
  <c r="AB16" i="35"/>
  <c r="AA10" i="35"/>
  <c r="V14" i="35"/>
  <c r="X14" i="35"/>
  <c r="Y5" i="35"/>
  <c r="U7" i="35"/>
  <c r="V7" i="35"/>
  <c r="R9" i="35"/>
  <c r="U6" i="35"/>
  <c r="AB6" i="35"/>
  <c r="R11" i="35"/>
  <c r="V8" i="35"/>
  <c r="U17" i="35"/>
  <c r="R17" i="35"/>
  <c r="X4" i="35"/>
  <c r="V3" i="35"/>
  <c r="T3" i="35"/>
  <c r="V3" i="32"/>
  <c r="Y14" i="32"/>
  <c r="V17" i="32"/>
  <c r="S22" i="35"/>
  <c r="W15" i="35"/>
  <c r="X12" i="35"/>
  <c r="T12" i="35"/>
  <c r="S13" i="35"/>
  <c r="W16" i="35"/>
  <c r="U16" i="35"/>
  <c r="T10" i="35"/>
  <c r="W14" i="35"/>
  <c r="R14" i="35"/>
  <c r="T5" i="35"/>
  <c r="R7" i="35"/>
  <c r="Y9" i="35"/>
  <c r="S6" i="35"/>
  <c r="V6" i="35"/>
  <c r="Z11" i="35"/>
  <c r="AB8" i="35"/>
  <c r="AA17" i="35"/>
  <c r="Z17" i="35"/>
  <c r="Y4" i="35"/>
  <c r="W3" i="35"/>
  <c r="AB3" i="35"/>
  <c r="DG93" i="20"/>
  <c r="Z15" i="35"/>
  <c r="Y12" i="35"/>
  <c r="AB12" i="35"/>
  <c r="AA13" i="35"/>
  <c r="X16" i="35"/>
  <c r="R10" i="35"/>
  <c r="AB10" i="35"/>
  <c r="T14" i="35"/>
  <c r="Z14" i="35"/>
  <c r="AB5" i="35"/>
  <c r="W7" i="35"/>
  <c r="S9" i="35"/>
  <c r="W6" i="35"/>
  <c r="S11" i="35"/>
  <c r="W8" i="35"/>
  <c r="S17" i="35"/>
  <c r="R4" i="35"/>
  <c r="Y3" i="35"/>
  <c r="U3" i="35"/>
  <c r="S7" i="30"/>
  <c r="R11" i="32"/>
  <c r="AB13" i="30"/>
  <c r="U5" i="30"/>
  <c r="AB11" i="32"/>
  <c r="S17" i="32"/>
  <c r="U11" i="32"/>
  <c r="R12" i="32"/>
  <c r="X17" i="32"/>
  <c r="Y17" i="32"/>
  <c r="AA11" i="32"/>
  <c r="V11" i="30"/>
  <c r="Z11" i="32"/>
  <c r="S10" i="32"/>
  <c r="AB17" i="32"/>
  <c r="T11" i="32"/>
  <c r="T15" i="30"/>
  <c r="X11" i="32"/>
  <c r="Z17" i="32"/>
  <c r="W11" i="32"/>
  <c r="AA14" i="30"/>
  <c r="AB9" i="30"/>
  <c r="Z9" i="30"/>
  <c r="Z8" i="30"/>
  <c r="X15" i="30"/>
  <c r="U17" i="32"/>
  <c r="R17" i="32"/>
  <c r="AB14" i="30"/>
  <c r="S5" i="30"/>
  <c r="S14" i="30"/>
  <c r="S11" i="30"/>
  <c r="W7" i="30"/>
  <c r="T13" i="30"/>
  <c r="X16" i="30"/>
  <c r="R5" i="30"/>
  <c r="X14" i="30"/>
  <c r="U14" i="30"/>
  <c r="Y13" i="30"/>
  <c r="R16" i="30"/>
  <c r="R7" i="30"/>
  <c r="AB5" i="30"/>
  <c r="T5" i="30"/>
  <c r="AA5" i="30"/>
  <c r="Y11" i="30"/>
  <c r="Y5" i="30"/>
  <c r="T12" i="32"/>
  <c r="Y12" i="32"/>
  <c r="V13" i="30"/>
  <c r="W5" i="30"/>
  <c r="V5" i="30"/>
  <c r="V11" i="32"/>
  <c r="T17" i="32"/>
  <c r="AA17" i="32"/>
  <c r="AA15" i="30"/>
  <c r="Z13" i="30"/>
  <c r="W9" i="30"/>
  <c r="U15" i="30"/>
  <c r="AB15" i="30"/>
  <c r="Y14" i="30"/>
  <c r="W11" i="30"/>
  <c r="AB8" i="30"/>
  <c r="AB11" i="30"/>
  <c r="AA7" i="30"/>
  <c r="W16" i="30"/>
  <c r="Y8" i="30"/>
  <c r="Z11" i="30"/>
  <c r="R11" i="30"/>
  <c r="W12" i="32"/>
  <c r="R14" i="30"/>
  <c r="T11" i="30"/>
  <c r="T7" i="30"/>
  <c r="Y16" i="30"/>
  <c r="U13" i="30"/>
  <c r="S8" i="30"/>
  <c r="R13" i="30"/>
  <c r="X11" i="30"/>
  <c r="U8" i="30"/>
  <c r="W14" i="30"/>
  <c r="V7" i="30"/>
  <c r="V14" i="30"/>
  <c r="W13" i="30"/>
  <c r="AA11" i="30"/>
  <c r="Z7" i="30"/>
  <c r="U16" i="30"/>
  <c r="U7" i="30"/>
  <c r="X7" i="30"/>
  <c r="V12" i="32"/>
  <c r="U12" i="32"/>
  <c r="Z14" i="30"/>
  <c r="AA13" i="30"/>
  <c r="T16" i="30"/>
  <c r="S12" i="32"/>
  <c r="AB7" i="30"/>
  <c r="X13" i="30"/>
  <c r="T14" i="30"/>
  <c r="S13" i="30"/>
  <c r="W8" i="30"/>
  <c r="V8" i="30"/>
  <c r="Z12" i="32"/>
  <c r="AB6" i="32"/>
  <c r="V16" i="30"/>
  <c r="AA8" i="30"/>
  <c r="X8" i="30"/>
  <c r="R9" i="30"/>
  <c r="AB12" i="32"/>
  <c r="AA12" i="32"/>
  <c r="AB10" i="32"/>
  <c r="U13" i="32"/>
  <c r="DC43" i="20"/>
  <c r="AB4" i="32"/>
  <c r="DD46" i="20"/>
  <c r="CZ99" i="16"/>
  <c r="DA65" i="19"/>
  <c r="DA41" i="20"/>
  <c r="CZ46" i="20"/>
  <c r="Y5" i="32"/>
  <c r="W5" i="32"/>
  <c r="AA9" i="32"/>
  <c r="X6" i="32"/>
  <c r="S15" i="32"/>
  <c r="S13" i="32"/>
  <c r="W6" i="32"/>
  <c r="T5" i="32"/>
  <c r="U15" i="32"/>
  <c r="T6" i="32"/>
  <c r="R6" i="32"/>
  <c r="W15" i="32"/>
  <c r="V6" i="32"/>
  <c r="AB13" i="32"/>
  <c r="Y7" i="32"/>
  <c r="U6" i="32"/>
  <c r="X15" i="32"/>
  <c r="T16" i="32"/>
  <c r="W13" i="32"/>
  <c r="Z13" i="32"/>
  <c r="S5" i="32"/>
  <c r="Z5" i="32"/>
  <c r="Y14" i="33"/>
  <c r="T14" i="33"/>
  <c r="T6" i="33"/>
  <c r="Y6" i="33"/>
  <c r="AA3" i="33"/>
  <c r="S3" i="33"/>
  <c r="V16" i="33"/>
  <c r="V13" i="33"/>
  <c r="V15" i="33"/>
  <c r="Y15" i="33"/>
  <c r="R4" i="33"/>
  <c r="AA4" i="32"/>
  <c r="U9" i="33"/>
  <c r="V17" i="33"/>
  <c r="X7" i="33"/>
  <c r="X10" i="33"/>
  <c r="Z9" i="32"/>
  <c r="V11" i="33"/>
  <c r="Y8" i="33"/>
  <c r="AB8" i="33"/>
  <c r="X12" i="33"/>
  <c r="AA5" i="33"/>
  <c r="U5" i="32"/>
  <c r="Y9" i="32"/>
  <c r="Y10" i="32"/>
  <c r="Y4" i="32"/>
  <c r="R4" i="32"/>
  <c r="Y3" i="33"/>
  <c r="U4" i="33"/>
  <c r="Y17" i="33"/>
  <c r="V7" i="33"/>
  <c r="T5" i="33"/>
  <c r="S22" i="33"/>
  <c r="AA13" i="33"/>
  <c r="AB4" i="33"/>
  <c r="AB9" i="33"/>
  <c r="R17" i="33"/>
  <c r="T7" i="33"/>
  <c r="AB5" i="33"/>
  <c r="X10" i="32"/>
  <c r="S9" i="32"/>
  <c r="AB5" i="32"/>
  <c r="AA13" i="32"/>
  <c r="R15" i="32"/>
  <c r="Z6" i="32"/>
  <c r="Y13" i="32"/>
  <c r="Z4" i="32"/>
  <c r="Z10" i="32"/>
  <c r="Y6" i="32"/>
  <c r="X14" i="33"/>
  <c r="Z6" i="33"/>
  <c r="V3" i="33"/>
  <c r="Z16" i="33"/>
  <c r="W16" i="33"/>
  <c r="AB13" i="33"/>
  <c r="R13" i="33"/>
  <c r="AB15" i="33"/>
  <c r="S4" i="33"/>
  <c r="W4" i="33"/>
  <c r="Y9" i="33"/>
  <c r="X9" i="33"/>
  <c r="Z17" i="33"/>
  <c r="R7" i="33"/>
  <c r="W10" i="33"/>
  <c r="Y10" i="33"/>
  <c r="Z11" i="33"/>
  <c r="AA8" i="33"/>
  <c r="AA12" i="33"/>
  <c r="Y12" i="33"/>
  <c r="R5" i="33"/>
  <c r="AB9" i="32"/>
  <c r="R14" i="33"/>
  <c r="U3" i="33"/>
  <c r="T4" i="33"/>
  <c r="S8" i="33"/>
  <c r="W10" i="32"/>
  <c r="AB8" i="32"/>
  <c r="Z14" i="33"/>
  <c r="R3" i="33"/>
  <c r="U12" i="33"/>
  <c r="V13" i="32"/>
  <c r="W4" i="32"/>
  <c r="V5" i="32"/>
  <c r="T13" i="32"/>
  <c r="S4" i="32"/>
  <c r="X9" i="32"/>
  <c r="V4" i="32"/>
  <c r="V15" i="32"/>
  <c r="T9" i="32"/>
  <c r="V16" i="32"/>
  <c r="S14" i="33"/>
  <c r="X6" i="33"/>
  <c r="T3" i="33"/>
  <c r="S16" i="33"/>
  <c r="X16" i="33"/>
  <c r="U13" i="33"/>
  <c r="S13" i="33"/>
  <c r="R15" i="33"/>
  <c r="Z4" i="33"/>
  <c r="V9" i="33"/>
  <c r="AA9" i="33"/>
  <c r="S17" i="33"/>
  <c r="S7" i="33"/>
  <c r="T10" i="33"/>
  <c r="U10" i="33"/>
  <c r="Y11" i="33"/>
  <c r="X11" i="33"/>
  <c r="T8" i="33"/>
  <c r="R12" i="33"/>
  <c r="Z12" i="33"/>
  <c r="W5" i="33"/>
  <c r="W9" i="32"/>
  <c r="W6" i="33"/>
  <c r="Y13" i="33"/>
  <c r="W11" i="33"/>
  <c r="U9" i="32"/>
  <c r="AB6" i="33"/>
  <c r="U8" i="33"/>
  <c r="AA10" i="32"/>
  <c r="AA6" i="32"/>
  <c r="T10" i="32"/>
  <c r="R9" i="32"/>
  <c r="AA15" i="32"/>
  <c r="R5" i="32"/>
  <c r="R10" i="32"/>
  <c r="T4" i="32"/>
  <c r="U14" i="33"/>
  <c r="R22" i="33"/>
  <c r="U6" i="33"/>
  <c r="W3" i="33"/>
  <c r="AA16" i="33"/>
  <c r="U16" i="33"/>
  <c r="T13" i="33"/>
  <c r="Z13" i="33"/>
  <c r="Z15" i="33"/>
  <c r="Y4" i="33"/>
  <c r="R9" i="33"/>
  <c r="W17" i="33"/>
  <c r="T17" i="33"/>
  <c r="U7" i="33"/>
  <c r="AB10" i="33"/>
  <c r="R10" i="33"/>
  <c r="U11" i="33"/>
  <c r="S11" i="33"/>
  <c r="V8" i="33"/>
  <c r="W12" i="33"/>
  <c r="Y5" i="33"/>
  <c r="U5" i="33"/>
  <c r="AA7" i="33"/>
  <c r="R16" i="33"/>
  <c r="S9" i="33"/>
  <c r="Y7" i="33"/>
  <c r="AA10" i="33"/>
  <c r="AB12" i="33"/>
  <c r="T15" i="32"/>
  <c r="X13" i="32"/>
  <c r="U4" i="32"/>
  <c r="AA7" i="32"/>
  <c r="Z3" i="33"/>
  <c r="W15" i="33"/>
  <c r="V4" i="33"/>
  <c r="T9" i="33"/>
  <c r="W7" i="33"/>
  <c r="S10" i="33"/>
  <c r="V12" i="33"/>
  <c r="X5" i="32"/>
  <c r="AB15" i="32"/>
  <c r="V9" i="32"/>
  <c r="V10" i="32"/>
  <c r="S6" i="32"/>
  <c r="U10" i="32"/>
  <c r="R13" i="32"/>
  <c r="AA14" i="33"/>
  <c r="S6" i="33"/>
  <c r="R6" i="33"/>
  <c r="AB3" i="33"/>
  <c r="Y16" i="33"/>
  <c r="W13" i="33"/>
  <c r="AA15" i="33"/>
  <c r="X15" i="33"/>
  <c r="AA4" i="33"/>
  <c r="W9" i="33"/>
  <c r="AB17" i="33"/>
  <c r="U17" i="33"/>
  <c r="Z7" i="33"/>
  <c r="V10" i="33"/>
  <c r="AB11" i="33"/>
  <c r="AA11" i="33"/>
  <c r="X8" i="33"/>
  <c r="S12" i="33"/>
  <c r="Z5" i="33"/>
  <c r="X5" i="33"/>
  <c r="Z15" i="32"/>
  <c r="Y15" i="32"/>
  <c r="W14" i="33"/>
  <c r="T15" i="33"/>
  <c r="Z8" i="33"/>
  <c r="AA5" i="32"/>
  <c r="AB14" i="33"/>
  <c r="AB16" i="33"/>
  <c r="R11" i="33"/>
  <c r="X4" i="32"/>
  <c r="V14" i="33"/>
  <c r="T22" i="33"/>
  <c r="V6" i="33"/>
  <c r="AA6" i="33"/>
  <c r="X3" i="33"/>
  <c r="T16" i="33"/>
  <c r="X13" i="33"/>
  <c r="S15" i="33"/>
  <c r="U15" i="33"/>
  <c r="X4" i="33"/>
  <c r="Z9" i="33"/>
  <c r="X17" i="33"/>
  <c r="AA17" i="33"/>
  <c r="AB7" i="33"/>
  <c r="Z10" i="33"/>
  <c r="T11" i="33"/>
  <c r="R8" i="33"/>
  <c r="W8" i="33"/>
  <c r="T12" i="33"/>
  <c r="S5" i="33"/>
  <c r="V5" i="33"/>
  <c r="AB7" i="32"/>
  <c r="U7" i="32"/>
  <c r="S7" i="32"/>
  <c r="V7" i="32"/>
  <c r="Z7" i="32"/>
  <c r="W7" i="32"/>
  <c r="R7" i="32"/>
  <c r="X16" i="32"/>
  <c r="AA8" i="32"/>
  <c r="R8" i="32"/>
  <c r="U8" i="32"/>
  <c r="S8" i="32"/>
  <c r="X7" i="32"/>
  <c r="T7" i="32"/>
  <c r="CY90" i="16"/>
  <c r="CZ96" i="16"/>
  <c r="DG97" i="16"/>
  <c r="DI101" i="16"/>
  <c r="CY71" i="19"/>
  <c r="DD93" i="20"/>
  <c r="CY101" i="20"/>
  <c r="DD45" i="20"/>
  <c r="DD40" i="20"/>
  <c r="Y8" i="32"/>
  <c r="T8" i="32"/>
  <c r="AA16" i="32"/>
  <c r="W8" i="32"/>
  <c r="DI94" i="16"/>
  <c r="CZ98" i="16"/>
  <c r="DD92" i="16"/>
  <c r="DF90" i="16"/>
  <c r="CY19" i="19"/>
  <c r="DF72" i="19"/>
  <c r="DD91" i="20"/>
  <c r="DG101" i="20"/>
  <c r="DB42" i="20"/>
  <c r="DE41" i="20"/>
  <c r="V8" i="32"/>
  <c r="Y16" i="32"/>
  <c r="CZ90" i="16"/>
  <c r="CY100" i="16"/>
  <c r="CZ93" i="16"/>
  <c r="DB91" i="16"/>
  <c r="DB71" i="19"/>
  <c r="DI100" i="20"/>
  <c r="DE90" i="20"/>
  <c r="DB44" i="20"/>
  <c r="CY43" i="20"/>
  <c r="W16" i="32"/>
  <c r="U16" i="32"/>
  <c r="Z8" i="32"/>
  <c r="AB16" i="32"/>
  <c r="Z16" i="32"/>
  <c r="CY92" i="16"/>
  <c r="DF95" i="16"/>
  <c r="DH93" i="16"/>
  <c r="DF96" i="16"/>
  <c r="DH76" i="19"/>
  <c r="CZ96" i="20"/>
  <c r="DI95" i="20"/>
  <c r="CY46" i="20"/>
  <c r="S16" i="32"/>
  <c r="R16" i="32"/>
  <c r="DC99" i="16"/>
  <c r="DF101" i="16"/>
  <c r="CZ101" i="16"/>
  <c r="DE99" i="20"/>
  <c r="DA101" i="20"/>
  <c r="X8" i="32"/>
  <c r="DC101" i="16"/>
  <c r="DG91" i="16"/>
  <c r="DH101" i="16"/>
  <c r="DJ100" i="20"/>
  <c r="CY18" i="25"/>
  <c r="DF59" i="16"/>
  <c r="DC70" i="16"/>
  <c r="DA34" i="14"/>
  <c r="DG76" i="16"/>
  <c r="DA85" i="19"/>
  <c r="DG96" i="20"/>
  <c r="DB90" i="20"/>
  <c r="DD90" i="20"/>
  <c r="DB95" i="20"/>
  <c r="CY27" i="24"/>
  <c r="DB38" i="14"/>
  <c r="DH72" i="16"/>
  <c r="CZ85" i="17"/>
  <c r="DG86" i="19"/>
  <c r="DD95" i="20"/>
  <c r="DJ94" i="20"/>
  <c r="DD94" i="20"/>
  <c r="DJ95" i="20"/>
  <c r="CZ27" i="24"/>
  <c r="DC34" i="14"/>
  <c r="DC75" i="16"/>
  <c r="DA90" i="20"/>
  <c r="DJ96" i="20"/>
  <c r="CZ97" i="20"/>
  <c r="DJ97" i="20"/>
  <c r="DC38" i="14"/>
  <c r="DE75" i="16"/>
  <c r="DA84" i="24"/>
  <c r="DA94" i="20"/>
  <c r="DC90" i="20"/>
  <c r="DA95" i="20"/>
  <c r="DA37" i="24"/>
  <c r="AA16" i="31"/>
  <c r="Z17" i="31"/>
  <c r="AB16" i="31"/>
  <c r="AA17" i="31"/>
  <c r="AB17" i="31"/>
  <c r="Z16" i="31"/>
  <c r="Y16" i="31"/>
  <c r="R11" i="31"/>
  <c r="S5" i="31"/>
  <c r="T12" i="31"/>
  <c r="Y13" i="31"/>
  <c r="S3" i="31"/>
  <c r="X15" i="31"/>
  <c r="X17" i="31"/>
  <c r="X13" i="31"/>
  <c r="S6" i="31"/>
  <c r="Z7" i="31"/>
  <c r="U10" i="31"/>
  <c r="S4" i="31"/>
  <c r="U9" i="31"/>
  <c r="R9" i="31"/>
  <c r="X14" i="31"/>
  <c r="AA8" i="31"/>
  <c r="DA42" i="19"/>
  <c r="U12" i="31"/>
  <c r="Y15" i="31"/>
  <c r="AB6" i="31"/>
  <c r="V10" i="31"/>
  <c r="AA14" i="31"/>
  <c r="T22" i="31"/>
  <c r="V6" i="31"/>
  <c r="AA7" i="31"/>
  <c r="Z10" i="31"/>
  <c r="AB14" i="31"/>
  <c r="CY30" i="24"/>
  <c r="CY29" i="24"/>
  <c r="S17" i="31"/>
  <c r="V16" i="31"/>
  <c r="T11" i="31"/>
  <c r="W5" i="31"/>
  <c r="AB5" i="31"/>
  <c r="Y12" i="31"/>
  <c r="R13" i="31"/>
  <c r="AB3" i="31"/>
  <c r="T15" i="31"/>
  <c r="W6" i="31"/>
  <c r="U6" i="31"/>
  <c r="S7" i="31"/>
  <c r="R10" i="31"/>
  <c r="X10" i="31"/>
  <c r="AB4" i="31"/>
  <c r="X9" i="31"/>
  <c r="S14" i="31"/>
  <c r="R14" i="31"/>
  <c r="T8" i="31"/>
  <c r="DC40" i="24"/>
  <c r="DH85" i="17"/>
  <c r="AB11" i="31"/>
  <c r="S22" i="31"/>
  <c r="V9" i="31"/>
  <c r="CY86" i="17"/>
  <c r="V5" i="31"/>
  <c r="R3" i="31"/>
  <c r="W9" i="31"/>
  <c r="DA74" i="16"/>
  <c r="CY69" i="16"/>
  <c r="DI96" i="20"/>
  <c r="CZ92" i="20"/>
  <c r="CZ98" i="20"/>
  <c r="CY91" i="20"/>
  <c r="DD96" i="20"/>
  <c r="DA97" i="20"/>
  <c r="DA31" i="24"/>
  <c r="DA27" i="24"/>
  <c r="T17" i="31"/>
  <c r="W16" i="31"/>
  <c r="U11" i="31"/>
  <c r="X5" i="31"/>
  <c r="Z12" i="31"/>
  <c r="AB13" i="31"/>
  <c r="T3" i="31"/>
  <c r="V3" i="31"/>
  <c r="U15" i="31"/>
  <c r="Y6" i="31"/>
  <c r="X6" i="31"/>
  <c r="AB7" i="31"/>
  <c r="AA10" i="31"/>
  <c r="R4" i="31"/>
  <c r="V4" i="31"/>
  <c r="Y9" i="31"/>
  <c r="T14" i="31"/>
  <c r="Z14" i="31"/>
  <c r="V8" i="31"/>
  <c r="U5" i="31"/>
  <c r="R22" i="31"/>
  <c r="R7" i="31"/>
  <c r="Y10" i="31"/>
  <c r="S8" i="31"/>
  <c r="X12" i="31"/>
  <c r="AB15" i="31"/>
  <c r="T6" i="31"/>
  <c r="W10" i="31"/>
  <c r="T4" i="31"/>
  <c r="DD76" i="20"/>
  <c r="DA51" i="24"/>
  <c r="DB31" i="24"/>
  <c r="CY31" i="24"/>
  <c r="U17" i="31"/>
  <c r="R16" i="31"/>
  <c r="X16" i="31"/>
  <c r="X11" i="31"/>
  <c r="Y5" i="31"/>
  <c r="AB12" i="31"/>
  <c r="AA12" i="31"/>
  <c r="S13" i="31"/>
  <c r="U3" i="31"/>
  <c r="W3" i="31"/>
  <c r="V15" i="31"/>
  <c r="Z6" i="31"/>
  <c r="T7" i="31"/>
  <c r="S10" i="31"/>
  <c r="U4" i="31"/>
  <c r="W4" i="31"/>
  <c r="AA9" i="31"/>
  <c r="U14" i="31"/>
  <c r="Y8" i="31"/>
  <c r="W8" i="31"/>
  <c r="DD40" i="24"/>
  <c r="AA5" i="31"/>
  <c r="Z13" i="31"/>
  <c r="AA3" i="31"/>
  <c r="AA15" i="31"/>
  <c r="Z9" i="31"/>
  <c r="R17" i="31"/>
  <c r="S11" i="31"/>
  <c r="AA13" i="31"/>
  <c r="Y14" i="31"/>
  <c r="DB74" i="16"/>
  <c r="DB72" i="16"/>
  <c r="DD83" i="17"/>
  <c r="DG65" i="19"/>
  <c r="DE67" i="19"/>
  <c r="DC36" i="20"/>
  <c r="DC91" i="20"/>
  <c r="DG90" i="20"/>
  <c r="DF93" i="20"/>
  <c r="DG95" i="20"/>
  <c r="DD100" i="20"/>
  <c r="DJ91" i="20"/>
  <c r="CY42" i="20"/>
  <c r="DE43" i="20"/>
  <c r="DF49" i="24"/>
  <c r="DC31" i="24"/>
  <c r="DB27" i="24"/>
  <c r="Y17" i="31"/>
  <c r="V17" i="31"/>
  <c r="S16" i="31"/>
  <c r="Z11" i="31"/>
  <c r="Y11" i="31"/>
  <c r="R5" i="31"/>
  <c r="S12" i="31"/>
  <c r="V12" i="31"/>
  <c r="U13" i="31"/>
  <c r="T13" i="31"/>
  <c r="Y3" i="31"/>
  <c r="X3" i="31"/>
  <c r="R15" i="31"/>
  <c r="R6" i="31"/>
  <c r="W7" i="31"/>
  <c r="U7" i="31"/>
  <c r="AB10" i="31"/>
  <c r="Y4" i="31"/>
  <c r="X4" i="31"/>
  <c r="S9" i="31"/>
  <c r="V14" i="31"/>
  <c r="Z8" i="31"/>
  <c r="X8" i="31"/>
  <c r="CY42" i="19"/>
  <c r="W11" i="31"/>
  <c r="S15" i="31"/>
  <c r="Y7" i="31"/>
  <c r="AA4" i="31"/>
  <c r="U16" i="31"/>
  <c r="T5" i="31"/>
  <c r="AB8" i="31"/>
  <c r="DH70" i="16"/>
  <c r="DA69" i="16"/>
  <c r="DI84" i="17"/>
  <c r="DC95" i="20"/>
  <c r="CZ94" i="20"/>
  <c r="DB94" i="20"/>
  <c r="DG99" i="20"/>
  <c r="CZ101" i="20"/>
  <c r="CZ42" i="20"/>
  <c r="CY45" i="20"/>
  <c r="DD86" i="24"/>
  <c r="CY28" i="24"/>
  <c r="DA29" i="24"/>
  <c r="W17" i="31"/>
  <c r="T16" i="31"/>
  <c r="AA11" i="31"/>
  <c r="V11" i="31"/>
  <c r="Z5" i="31"/>
  <c r="R12" i="31"/>
  <c r="W12" i="31"/>
  <c r="V13" i="31"/>
  <c r="W13" i="31"/>
  <c r="Z3" i="31"/>
  <c r="W15" i="31"/>
  <c r="Z15" i="31"/>
  <c r="AA6" i="31"/>
  <c r="X7" i="31"/>
  <c r="V7" i="31"/>
  <c r="T10" i="31"/>
  <c r="Z4" i="31"/>
  <c r="T9" i="31"/>
  <c r="AB9" i="31"/>
  <c r="W14" i="31"/>
  <c r="R8" i="31"/>
  <c r="U8" i="31"/>
  <c r="AB13" i="27"/>
  <c r="V6" i="27"/>
  <c r="X13" i="27"/>
  <c r="W7" i="27"/>
  <c r="AB7" i="27"/>
  <c r="AA13" i="27"/>
  <c r="R6" i="27"/>
  <c r="U6" i="27"/>
  <c r="Z6" i="27"/>
  <c r="AA6" i="27"/>
  <c r="AB6" i="27"/>
  <c r="T6" i="27"/>
  <c r="Z13" i="27"/>
  <c r="T13" i="27"/>
  <c r="R13" i="27"/>
  <c r="V13" i="27"/>
  <c r="S13" i="27"/>
  <c r="Y6" i="27"/>
  <c r="X6" i="27"/>
  <c r="W13" i="27"/>
  <c r="S6" i="27"/>
  <c r="U7" i="27"/>
  <c r="W6" i="27"/>
  <c r="Y13" i="27"/>
  <c r="U13" i="27"/>
  <c r="X25" i="29"/>
  <c r="T7" i="27"/>
  <c r="DD91" i="19"/>
  <c r="DC95" i="19"/>
  <c r="DI92" i="19"/>
  <c r="DB92" i="19"/>
  <c r="DG99" i="19"/>
  <c r="DA99" i="19"/>
  <c r="DC63" i="19"/>
  <c r="DG61" i="19"/>
  <c r="DD58" i="19"/>
  <c r="DF65" i="19"/>
  <c r="CY94" i="19"/>
  <c r="DG100" i="19"/>
  <c r="DE93" i="19"/>
  <c r="DB96" i="19"/>
  <c r="DC100" i="19"/>
  <c r="DE100" i="19"/>
  <c r="DE60" i="19"/>
  <c r="DB57" i="19"/>
  <c r="DF62" i="19"/>
  <c r="DA61" i="19"/>
  <c r="CY57" i="19"/>
  <c r="DI87" i="24"/>
  <c r="Y25" i="29"/>
  <c r="DG96" i="19"/>
  <c r="DH100" i="19"/>
  <c r="DA94" i="19"/>
  <c r="DF97" i="19"/>
  <c r="DG101" i="19"/>
  <c r="DF90" i="19"/>
  <c r="DF60" i="19"/>
  <c r="DA58" i="19"/>
  <c r="DE63" i="19"/>
  <c r="CY63" i="19"/>
  <c r="DF58" i="19"/>
  <c r="DC99" i="19"/>
  <c r="DC93" i="19"/>
  <c r="DI94" i="19"/>
  <c r="DJ98" i="19"/>
  <c r="DD96" i="19"/>
  <c r="DJ95" i="19"/>
  <c r="CY58" i="19"/>
  <c r="CZ59" i="19"/>
  <c r="DA60" i="19"/>
  <c r="DE65" i="19"/>
  <c r="DC61" i="19"/>
  <c r="DD99" i="19"/>
  <c r="DC101" i="19"/>
  <c r="DE99" i="19"/>
  <c r="DJ100" i="19"/>
  <c r="CZ99" i="19"/>
  <c r="DF96" i="19"/>
  <c r="CZ65" i="19"/>
  <c r="DG60" i="19"/>
  <c r="CZ61" i="19"/>
  <c r="DF57" i="19"/>
  <c r="DB62" i="19"/>
  <c r="CZ28" i="24"/>
  <c r="DB28" i="24"/>
  <c r="CZ31" i="24"/>
  <c r="S7" i="27"/>
  <c r="CZ100" i="19"/>
  <c r="DD93" i="19"/>
  <c r="DI100" i="19"/>
  <c r="DC96" i="19"/>
  <c r="DI91" i="19"/>
  <c r="DG58" i="19"/>
  <c r="DC57" i="19"/>
  <c r="DG62" i="19"/>
  <c r="DD59" i="19"/>
  <c r="CY37" i="20"/>
  <c r="Z7" i="27"/>
  <c r="CY90" i="19"/>
  <c r="DA92" i="19"/>
  <c r="DJ90" i="19"/>
  <c r="DG97" i="19"/>
  <c r="DE92" i="19"/>
  <c r="DF59" i="19"/>
  <c r="DA59" i="19"/>
  <c r="DE64" i="19"/>
  <c r="DG64" i="19"/>
  <c r="DE75" i="24"/>
  <c r="R7" i="27"/>
  <c r="Z27" i="29"/>
  <c r="Y27" i="29"/>
  <c r="X26" i="29"/>
  <c r="Z26" i="29"/>
  <c r="AA7" i="27"/>
  <c r="X27" i="29"/>
  <c r="X28" i="29"/>
  <c r="Z25" i="29"/>
  <c r="V7" i="27"/>
  <c r="Y7" i="27"/>
  <c r="Z28" i="29"/>
  <c r="Y28" i="29"/>
  <c r="Y26" i="29"/>
  <c r="X7" i="27"/>
  <c r="W26" i="29"/>
  <c r="W28" i="29"/>
  <c r="W25" i="29"/>
  <c r="W27" i="29"/>
  <c r="W8" i="27"/>
  <c r="X9" i="27"/>
  <c r="X3" i="27"/>
  <c r="Z12" i="27"/>
  <c r="W9" i="27"/>
  <c r="U12" i="27"/>
  <c r="AA9" i="27"/>
  <c r="U8" i="27"/>
  <c r="AA8" i="27"/>
  <c r="T8" i="27"/>
  <c r="V9" i="27"/>
  <c r="S8" i="27"/>
  <c r="Y8" i="27"/>
  <c r="V8" i="27"/>
  <c r="T9" i="27"/>
  <c r="AB9" i="27"/>
  <c r="X8" i="27"/>
  <c r="Z8" i="27"/>
  <c r="Y9" i="27"/>
  <c r="Z9" i="27"/>
  <c r="R8" i="27"/>
  <c r="R9" i="27"/>
  <c r="AB8" i="27"/>
  <c r="S9" i="27"/>
  <c r="R26" i="29"/>
  <c r="T3" i="27"/>
  <c r="S3" i="27"/>
  <c r="Z3" i="27"/>
  <c r="W3" i="27"/>
  <c r="R3" i="27"/>
  <c r="V3" i="27"/>
  <c r="U3" i="27"/>
  <c r="AB3" i="27"/>
  <c r="AA3" i="27"/>
  <c r="Y3" i="27"/>
  <c r="R27" i="29"/>
  <c r="T27" i="29"/>
  <c r="Z15" i="27"/>
  <c r="V26" i="29"/>
  <c r="X5" i="27"/>
  <c r="S11" i="27"/>
  <c r="X12" i="27"/>
  <c r="R28" i="29"/>
  <c r="U25" i="29"/>
  <c r="U9" i="27"/>
  <c r="W5" i="27"/>
  <c r="T15" i="27"/>
  <c r="S15" i="27"/>
  <c r="V12" i="27"/>
  <c r="Y12" i="27"/>
  <c r="T11" i="27"/>
  <c r="W12" i="27"/>
  <c r="AA12" i="27"/>
  <c r="AB12" i="27"/>
  <c r="S12" i="27"/>
  <c r="R12" i="27"/>
  <c r="AA15" i="27"/>
  <c r="T12" i="27"/>
  <c r="AB5" i="27"/>
  <c r="AB11" i="27"/>
  <c r="AB14" i="27"/>
  <c r="U14" i="27"/>
  <c r="U28" i="29"/>
  <c r="V25" i="29"/>
  <c r="S26" i="29"/>
  <c r="V11" i="27"/>
  <c r="AA11" i="27"/>
  <c r="V5" i="27"/>
  <c r="Y5" i="27"/>
  <c r="U16" i="27"/>
  <c r="Y11" i="27"/>
  <c r="S5" i="27"/>
  <c r="U5" i="27"/>
  <c r="Z5" i="27"/>
  <c r="S16" i="27"/>
  <c r="Y15" i="27"/>
  <c r="U11" i="27"/>
  <c r="U15" i="27"/>
  <c r="W15" i="27"/>
  <c r="X15" i="27"/>
  <c r="AB15" i="27"/>
  <c r="W11" i="27"/>
  <c r="Z11" i="27"/>
  <c r="R5" i="27"/>
  <c r="X11" i="27"/>
  <c r="T5" i="27"/>
  <c r="R11" i="27"/>
  <c r="R25" i="29"/>
  <c r="CZ19" i="19"/>
  <c r="DD69" i="19"/>
  <c r="DD74" i="19"/>
  <c r="DG70" i="19"/>
  <c r="U27" i="29"/>
  <c r="Y16" i="27"/>
  <c r="DA27" i="9"/>
  <c r="DB69" i="19"/>
  <c r="DA67" i="19"/>
  <c r="DA68" i="19"/>
  <c r="CY74" i="19"/>
  <c r="DF68" i="20"/>
  <c r="DA50" i="24"/>
  <c r="CZ88" i="24"/>
  <c r="V28" i="29"/>
  <c r="DG94" i="19"/>
  <c r="DH92" i="19"/>
  <c r="CZ96" i="19"/>
  <c r="DI96" i="19"/>
  <c r="DJ92" i="19"/>
  <c r="DC90" i="19"/>
  <c r="DH93" i="19"/>
  <c r="DA93" i="19"/>
  <c r="DB97" i="19"/>
  <c r="DC69" i="19"/>
  <c r="DE69" i="19"/>
  <c r="DE74" i="19"/>
  <c r="CZ71" i="20"/>
  <c r="CY53" i="24"/>
  <c r="DD82" i="24"/>
  <c r="DC28" i="24"/>
  <c r="DC50" i="25"/>
  <c r="AA5" i="27"/>
  <c r="U26" i="29"/>
  <c r="T28" i="29"/>
  <c r="S27" i="29"/>
  <c r="DE95" i="16"/>
  <c r="DE101" i="16"/>
  <c r="DC98" i="16"/>
  <c r="DA95" i="16"/>
  <c r="DB99" i="16"/>
  <c r="CY100" i="19"/>
  <c r="DD95" i="19"/>
  <c r="DH98" i="19"/>
  <c r="DA98" i="19"/>
  <c r="DF93" i="19"/>
  <c r="CY91" i="19"/>
  <c r="DD94" i="19"/>
  <c r="DA95" i="19"/>
  <c r="DJ97" i="19"/>
  <c r="DA64" i="19"/>
  <c r="DC62" i="19"/>
  <c r="DD63" i="19"/>
  <c r="DD64" i="19"/>
  <c r="DC59" i="19"/>
  <c r="DB61" i="19"/>
  <c r="DA63" i="19"/>
  <c r="CZ70" i="19"/>
  <c r="CY72" i="19"/>
  <c r="DD67" i="19"/>
  <c r="DD70" i="20"/>
  <c r="CY54" i="24"/>
  <c r="DF84" i="24"/>
  <c r="DC27" i="24"/>
  <c r="DC30" i="24"/>
  <c r="DA30" i="24"/>
  <c r="DB52" i="25"/>
  <c r="CZ29" i="10"/>
  <c r="DD97" i="16"/>
  <c r="DJ94" i="16"/>
  <c r="CY99" i="16"/>
  <c r="DI95" i="16"/>
  <c r="DB85" i="17"/>
  <c r="CZ94" i="19"/>
  <c r="CZ92" i="19"/>
  <c r="CZ98" i="19"/>
  <c r="DA90" i="19"/>
  <c r="DI98" i="19"/>
  <c r="DF95" i="19"/>
  <c r="DC94" i="19"/>
  <c r="CZ95" i="19"/>
  <c r="DA19" i="19"/>
  <c r="DA57" i="19"/>
  <c r="CY59" i="19"/>
  <c r="DC64" i="19"/>
  <c r="DD57" i="19"/>
  <c r="DB60" i="19"/>
  <c r="CY64" i="19"/>
  <c r="DD76" i="19"/>
  <c r="DG72" i="19"/>
  <c r="DB68" i="19"/>
  <c r="DE71" i="20"/>
  <c r="DB88" i="24"/>
  <c r="V27" i="29"/>
  <c r="S28" i="29"/>
  <c r="DG80" i="14"/>
  <c r="CZ20" i="19"/>
  <c r="DG67" i="19"/>
  <c r="DA75" i="19"/>
  <c r="DF74" i="19"/>
  <c r="DE83" i="24"/>
  <c r="T26" i="29"/>
  <c r="T25" i="29"/>
  <c r="S25" i="29"/>
  <c r="V15" i="27"/>
  <c r="Y10" i="27"/>
  <c r="X14" i="27"/>
  <c r="T25" i="28"/>
  <c r="V14" i="27"/>
  <c r="AA14" i="27"/>
  <c r="R14" i="27"/>
  <c r="AA10" i="27"/>
  <c r="W4" i="27"/>
  <c r="T10" i="27"/>
  <c r="W14" i="27"/>
  <c r="S10" i="27"/>
  <c r="Y14" i="27"/>
  <c r="R17" i="27"/>
  <c r="T14" i="27"/>
  <c r="V28" i="28"/>
  <c r="R15" i="27"/>
  <c r="R26" i="28"/>
  <c r="Z14" i="27"/>
  <c r="S14" i="27"/>
  <c r="Y17" i="27"/>
  <c r="V10" i="27"/>
  <c r="T28" i="28"/>
  <c r="T4" i="27"/>
  <c r="AB10" i="27"/>
  <c r="V17" i="27"/>
  <c r="Z10" i="27"/>
  <c r="U27" i="28"/>
  <c r="T26" i="28"/>
  <c r="U17" i="27"/>
  <c r="T16" i="27"/>
  <c r="X17" i="27"/>
  <c r="R28" i="28"/>
  <c r="T17" i="27"/>
  <c r="S17" i="27"/>
  <c r="W17" i="27"/>
  <c r="V25" i="28"/>
  <c r="X10" i="27"/>
  <c r="V16" i="27"/>
  <c r="R16" i="27"/>
  <c r="X16" i="27"/>
  <c r="AA4" i="27"/>
  <c r="DB67" i="16"/>
  <c r="DF86" i="19"/>
  <c r="DH75" i="16"/>
  <c r="DB70" i="16"/>
  <c r="DF68" i="16"/>
  <c r="DF75" i="16"/>
  <c r="DH68" i="16"/>
  <c r="DB75" i="16"/>
  <c r="DC71" i="16"/>
  <c r="DB68" i="16"/>
  <c r="DE71" i="16"/>
  <c r="CZ24" i="16"/>
  <c r="DA19" i="12"/>
  <c r="DG97" i="14"/>
  <c r="DD62" i="16"/>
  <c r="DF71" i="16"/>
  <c r="CZ74" i="16"/>
  <c r="DE72" i="16"/>
  <c r="CY71" i="16"/>
  <c r="DA67" i="16"/>
  <c r="DE73" i="16"/>
  <c r="DF69" i="16"/>
  <c r="CZ76" i="16"/>
  <c r="DA72" i="16"/>
  <c r="CZ69" i="16"/>
  <c r="DD75" i="16"/>
  <c r="DC72" i="16"/>
  <c r="CY22" i="16"/>
  <c r="DB35" i="16"/>
  <c r="DF87" i="19"/>
  <c r="CY87" i="19"/>
  <c r="DE83" i="19"/>
  <c r="DH85" i="19"/>
  <c r="DA80" i="19"/>
  <c r="DH86" i="19"/>
  <c r="DB45" i="20"/>
  <c r="DA40" i="20"/>
  <c r="DC42" i="20"/>
  <c r="DE44" i="20"/>
  <c r="DE42" i="20"/>
  <c r="DB46" i="20"/>
  <c r="DA52" i="24"/>
  <c r="DE45" i="24"/>
  <c r="DB73" i="24"/>
  <c r="CY37" i="24"/>
  <c r="DF76" i="25"/>
  <c r="DF54" i="25"/>
  <c r="U4" i="27"/>
  <c r="AB4" i="27"/>
  <c r="Z4" i="27"/>
  <c r="U25" i="28"/>
  <c r="DG75" i="16"/>
  <c r="DF67" i="16"/>
  <c r="DE76" i="16"/>
  <c r="DF72" i="16"/>
  <c r="CZ71" i="16"/>
  <c r="DA71" i="16"/>
  <c r="DF73" i="16"/>
  <c r="DG69" i="16"/>
  <c r="CZ73" i="16"/>
  <c r="CY70" i="16"/>
  <c r="DC76" i="16"/>
  <c r="DC67" i="24"/>
  <c r="CY28" i="10"/>
  <c r="CZ70" i="16"/>
  <c r="DD73" i="16"/>
  <c r="DD68" i="16"/>
  <c r="CY75" i="16"/>
  <c r="DC73" i="16"/>
  <c r="CZ68" i="16"/>
  <c r="DD74" i="16"/>
  <c r="DE70" i="16"/>
  <c r="DD67" i="16"/>
  <c r="DH73" i="16"/>
  <c r="DG70" i="16"/>
  <c r="CZ23" i="16"/>
  <c r="DE41" i="24"/>
  <c r="DB69" i="24"/>
  <c r="S28" i="28"/>
  <c r="DD43" i="20"/>
  <c r="DB43" i="20"/>
  <c r="CY41" i="20"/>
  <c r="DA43" i="20"/>
  <c r="DA45" i="20"/>
  <c r="DB27" i="14"/>
  <c r="DC58" i="16"/>
  <c r="DD76" i="16"/>
  <c r="DH67" i="16"/>
  <c r="DH74" i="16"/>
  <c r="DB73" i="16"/>
  <c r="CY68" i="16"/>
  <c r="DC74" i="16"/>
  <c r="DD70" i="16"/>
  <c r="DH76" i="16"/>
  <c r="CY73" i="16"/>
  <c r="DH69" i="16"/>
  <c r="DB76" i="16"/>
  <c r="DA73" i="16"/>
  <c r="DB22" i="16"/>
  <c r="CZ33" i="16"/>
  <c r="DG79" i="19"/>
  <c r="DC78" i="19"/>
  <c r="DB84" i="19"/>
  <c r="DC79" i="19"/>
  <c r="DI80" i="19"/>
  <c r="CY40" i="20"/>
  <c r="DA42" i="20"/>
  <c r="DC44" i="20"/>
  <c r="DB40" i="20"/>
  <c r="CY44" i="20"/>
  <c r="DB52" i="24"/>
  <c r="CY42" i="24"/>
  <c r="DB67" i="24"/>
  <c r="DC38" i="24"/>
  <c r="DC55" i="25"/>
  <c r="S4" i="27"/>
  <c r="X4" i="27"/>
  <c r="W16" i="27"/>
  <c r="R27" i="28"/>
  <c r="S25" i="28"/>
  <c r="V27" i="28"/>
  <c r="S26" i="28"/>
  <c r="DG84" i="19"/>
  <c r="DE61" i="16"/>
  <c r="DG67" i="16"/>
  <c r="DG72" i="16"/>
  <c r="DF74" i="16"/>
  <c r="DE70" i="24"/>
  <c r="CZ33" i="24"/>
  <c r="DA29" i="14"/>
  <c r="DE65" i="16"/>
  <c r="DC69" i="16"/>
  <c r="DG71" i="16"/>
  <c r="DA70" i="16"/>
  <c r="DF76" i="16"/>
  <c r="CZ75" i="16"/>
  <c r="DG68" i="16"/>
  <c r="DA75" i="16"/>
  <c r="DB71" i="16"/>
  <c r="DC67" i="16"/>
  <c r="DG73" i="16"/>
  <c r="DF70" i="16"/>
  <c r="DE67" i="16"/>
  <c r="CY74" i="16"/>
  <c r="CZ25" i="16"/>
  <c r="DA37" i="16"/>
  <c r="DF82" i="19"/>
  <c r="DG82" i="19"/>
  <c r="CY85" i="19"/>
  <c r="CZ80" i="19"/>
  <c r="DB85" i="19"/>
  <c r="CZ40" i="20"/>
  <c r="DA44" i="20"/>
  <c r="CZ41" i="20"/>
  <c r="DC41" i="20"/>
  <c r="CZ45" i="20"/>
  <c r="DC49" i="24"/>
  <c r="DF53" i="24"/>
  <c r="DB43" i="24"/>
  <c r="CZ68" i="24"/>
  <c r="CY48" i="25"/>
  <c r="Y4" i="27"/>
  <c r="V4" i="27"/>
  <c r="S27" i="28"/>
  <c r="R4" i="27"/>
  <c r="T27" i="28"/>
  <c r="DA76" i="16"/>
  <c r="DB86" i="19"/>
  <c r="DE88" i="19"/>
  <c r="CY80" i="19"/>
  <c r="DI85" i="19"/>
  <c r="DB80" i="19"/>
  <c r="CY72" i="16"/>
  <c r="DA78" i="19"/>
  <c r="DD78" i="19"/>
  <c r="DC84" i="19"/>
  <c r="CY81" i="19"/>
  <c r="R25" i="28"/>
  <c r="U28" i="28"/>
  <c r="DH84" i="19"/>
  <c r="CZ84" i="19"/>
  <c r="DA79" i="19"/>
  <c r="CZ85" i="19"/>
  <c r="DD79" i="19"/>
  <c r="CZ86" i="19"/>
  <c r="DC40" i="20"/>
  <c r="DD51" i="24"/>
  <c r="DD53" i="25"/>
  <c r="DD69" i="16"/>
  <c r="CZ67" i="16"/>
  <c r="DD72" i="16"/>
  <c r="DE68" i="16"/>
  <c r="CY67" i="16"/>
  <c r="DE69" i="16"/>
  <c r="CY76" i="16"/>
  <c r="CZ72" i="16"/>
  <c r="DA68" i="16"/>
  <c r="DE74" i="16"/>
  <c r="DD71" i="16"/>
  <c r="DC68" i="16"/>
  <c r="CY23" i="16"/>
  <c r="CY35" i="16"/>
  <c r="DE85" i="19"/>
  <c r="DD83" i="19"/>
  <c r="DE78" i="19"/>
  <c r="DH80" i="19"/>
  <c r="CY86" i="19"/>
  <c r="DA74" i="19"/>
  <c r="DD70" i="19"/>
  <c r="DC45" i="20"/>
  <c r="DE40" i="20"/>
  <c r="CZ43" i="20"/>
  <c r="DD42" i="20"/>
  <c r="DA46" i="20"/>
  <c r="DC54" i="24"/>
  <c r="CY48" i="24"/>
  <c r="DE44" i="24"/>
  <c r="DB75" i="24"/>
  <c r="CY49" i="25"/>
  <c r="R10" i="27"/>
  <c r="W10" i="27"/>
  <c r="U10" i="27"/>
  <c r="V26" i="28"/>
  <c r="U26" i="28"/>
  <c r="DF100" i="19"/>
  <c r="DB95" i="19"/>
  <c r="DI101" i="19"/>
  <c r="DE96" i="19"/>
  <c r="DA91" i="19"/>
  <c r="DH97" i="19"/>
  <c r="DD92" i="19"/>
  <c r="CY99" i="19"/>
  <c r="DG93" i="19"/>
  <c r="DB100" i="19"/>
  <c r="DJ94" i="19"/>
  <c r="DE101" i="19"/>
  <c r="DA96" i="19"/>
  <c r="DI90" i="19"/>
  <c r="DG98" i="19"/>
  <c r="CZ90" i="19"/>
  <c r="DH94" i="19"/>
  <c r="DH96" i="19"/>
  <c r="DJ99" i="19"/>
  <c r="DF94" i="19"/>
  <c r="DA101" i="19"/>
  <c r="DI95" i="19"/>
  <c r="DE90" i="19"/>
  <c r="CZ97" i="19"/>
  <c r="DH91" i="19"/>
  <c r="DC98" i="19"/>
  <c r="CY93" i="19"/>
  <c r="DF99" i="19"/>
  <c r="DB94" i="19"/>
  <c r="DF98" i="19"/>
  <c r="DB93" i="19"/>
  <c r="DI99" i="19"/>
  <c r="DE94" i="19"/>
  <c r="CZ101" i="19"/>
  <c r="DH95" i="19"/>
  <c r="DD90" i="19"/>
  <c r="CY97" i="19"/>
  <c r="DG91" i="19"/>
  <c r="DD60" i="19"/>
  <c r="CZ63" i="19"/>
  <c r="DF64" i="19"/>
  <c r="DE57" i="19"/>
  <c r="DB59" i="19"/>
  <c r="CY61" i="19"/>
  <c r="DE62" i="19"/>
  <c r="DG59" i="19"/>
  <c r="DE61" i="19"/>
  <c r="CZ57" i="19"/>
  <c r="DE59" i="19"/>
  <c r="DA62" i="19"/>
  <c r="DG63" i="19"/>
  <c r="DD65" i="19"/>
  <c r="DC58" i="19"/>
  <c r="CZ60" i="19"/>
  <c r="DF61" i="19"/>
  <c r="DB63" i="19"/>
  <c r="CZ58" i="19"/>
  <c r="DB64" i="19"/>
  <c r="CY65" i="19"/>
  <c r="DG57" i="19"/>
  <c r="DC60" i="19"/>
  <c r="CZ62" i="19"/>
  <c r="DF63" i="19"/>
  <c r="DC65" i="19"/>
  <c r="DB58" i="19"/>
  <c r="CY60" i="19"/>
  <c r="DD62" i="19"/>
  <c r="DD61" i="19"/>
  <c r="DB48" i="24"/>
  <c r="DC50" i="24"/>
  <c r="DE55" i="24"/>
  <c r="CZ40" i="24"/>
  <c r="DH67" i="24"/>
  <c r="DE73" i="24"/>
  <c r="DC75" i="25"/>
  <c r="DE50" i="25"/>
  <c r="DB70" i="17"/>
  <c r="DE71" i="25"/>
  <c r="DH73" i="25"/>
  <c r="DD73" i="25"/>
  <c r="DG72" i="25"/>
  <c r="CZ69" i="25"/>
  <c r="DH75" i="25"/>
  <c r="DC71" i="25"/>
  <c r="DF73" i="25"/>
  <c r="CY67" i="25"/>
  <c r="CZ74" i="25"/>
  <c r="DH72" i="25"/>
  <c r="DG75" i="25"/>
  <c r="DG68" i="25"/>
  <c r="DB71" i="25"/>
  <c r="DB73" i="25"/>
  <c r="DC67" i="25"/>
  <c r="DC72" i="24"/>
  <c r="DG74" i="24"/>
  <c r="DH73" i="24"/>
  <c r="DD74" i="24"/>
  <c r="CZ71" i="24"/>
  <c r="CZ67" i="24"/>
  <c r="DC69" i="24"/>
  <c r="DE76" i="24"/>
  <c r="CZ75" i="24"/>
  <c r="CY74" i="24"/>
  <c r="DB72" i="24"/>
  <c r="DF73" i="24"/>
  <c r="DG69" i="24"/>
  <c r="DC73" i="24"/>
  <c r="CY68" i="24"/>
  <c r="CZ70" i="24"/>
  <c r="DC71" i="24"/>
  <c r="DA73" i="24"/>
  <c r="DD71" i="24"/>
  <c r="DB71" i="24"/>
  <c r="DE68" i="24"/>
  <c r="DH70" i="24"/>
  <c r="DG76" i="24"/>
  <c r="DD76" i="24"/>
  <c r="DA71" i="24"/>
  <c r="DG70" i="24"/>
  <c r="DF70" i="24"/>
  <c r="DF69" i="24"/>
  <c r="DA67" i="24"/>
  <c r="DD69" i="24"/>
  <c r="CY73" i="24"/>
  <c r="DF72" i="24"/>
  <c r="CZ74" i="24"/>
  <c r="DA69" i="24"/>
  <c r="DH69" i="24"/>
  <c r="DH68" i="24"/>
  <c r="DD73" i="24"/>
  <c r="DA68" i="24"/>
  <c r="DC70" i="24"/>
  <c r="CY69" i="24"/>
  <c r="DB70" i="24"/>
  <c r="CZ19" i="25"/>
  <c r="CY19" i="25"/>
  <c r="DA18" i="25"/>
  <c r="DA20" i="25"/>
  <c r="CZ20" i="25"/>
  <c r="DD34" i="20"/>
  <c r="DC34" i="20"/>
  <c r="CY38" i="20"/>
  <c r="DA33" i="20"/>
  <c r="CY33" i="20"/>
  <c r="CY35" i="20"/>
  <c r="DB38" i="20"/>
  <c r="DB35" i="20"/>
  <c r="DF75" i="25"/>
  <c r="DB24" i="25"/>
  <c r="DA23" i="25"/>
  <c r="CY22" i="25"/>
  <c r="DA25" i="25"/>
  <c r="CY24" i="25"/>
  <c r="CZ23" i="25"/>
  <c r="CZ24" i="25"/>
  <c r="CZ25" i="25"/>
  <c r="CY25" i="25"/>
  <c r="DA46" i="24"/>
  <c r="DB42" i="24"/>
  <c r="CY45" i="24"/>
  <c r="DA40" i="24"/>
  <c r="DB44" i="24"/>
  <c r="DB41" i="24"/>
  <c r="CZ45" i="24"/>
  <c r="CY41" i="24"/>
  <c r="DC43" i="24"/>
  <c r="CZ46" i="24"/>
  <c r="CY40" i="24"/>
  <c r="DD45" i="24"/>
  <c r="DB46" i="24"/>
  <c r="CY44" i="24"/>
  <c r="DE46" i="24"/>
  <c r="CZ42" i="24"/>
  <c r="DD44" i="24"/>
  <c r="DA44" i="24"/>
  <c r="DA41" i="24"/>
  <c r="DA45" i="24"/>
  <c r="DE42" i="24"/>
  <c r="DB45" i="24"/>
  <c r="DB40" i="24"/>
  <c r="DA43" i="24"/>
  <c r="CZ43" i="24"/>
  <c r="CZ44" i="24"/>
  <c r="DD41" i="24"/>
  <c r="DD43" i="24"/>
  <c r="DC46" i="24"/>
  <c r="DC41" i="24"/>
  <c r="DD42" i="24"/>
  <c r="CZ36" i="24"/>
  <c r="DA35" i="24"/>
  <c r="DC34" i="24"/>
  <c r="DA34" i="24"/>
  <c r="DD34" i="24"/>
  <c r="DA33" i="24"/>
  <c r="CY33" i="24"/>
  <c r="CZ34" i="24"/>
  <c r="DC37" i="24"/>
  <c r="DB33" i="24"/>
  <c r="DB38" i="24"/>
  <c r="CZ38" i="24"/>
  <c r="CY38" i="24"/>
  <c r="DA36" i="24"/>
  <c r="CZ37" i="24"/>
  <c r="DD36" i="24"/>
  <c r="DB36" i="24"/>
  <c r="CY34" i="24"/>
  <c r="CY35" i="24"/>
  <c r="DB35" i="24"/>
  <c r="CZ35" i="24"/>
  <c r="DB34" i="24"/>
  <c r="DD37" i="24"/>
  <c r="CY36" i="20"/>
  <c r="CY76" i="25"/>
  <c r="CZ22" i="25"/>
  <c r="CZ51" i="25"/>
  <c r="CZ48" i="25"/>
  <c r="DD55" i="25"/>
  <c r="DC51" i="25"/>
  <c r="DA55" i="25"/>
  <c r="DF50" i="25"/>
  <c r="DB49" i="25"/>
  <c r="DE55" i="25"/>
  <c r="CY55" i="25"/>
  <c r="DB54" i="25"/>
  <c r="DA50" i="25"/>
  <c r="DE53" i="25"/>
  <c r="DB48" i="25"/>
  <c r="DC54" i="25"/>
  <c r="DF55" i="25"/>
  <c r="CZ55" i="25"/>
  <c r="CY54" i="25"/>
  <c r="DF52" i="25"/>
  <c r="DE48" i="25"/>
  <c r="DA51" i="25"/>
  <c r="DE54" i="25"/>
  <c r="DA49" i="25"/>
  <c r="CZ54" i="25"/>
  <c r="CY53" i="25"/>
  <c r="DD51" i="25"/>
  <c r="DF53" i="25"/>
  <c r="DE49" i="25"/>
  <c r="DC53" i="25"/>
  <c r="DB53" i="25"/>
  <c r="CZ53" i="25"/>
  <c r="CY52" i="25"/>
  <c r="DF48" i="25"/>
  <c r="DD52" i="25"/>
  <c r="DC48" i="25"/>
  <c r="DA52" i="25"/>
  <c r="DA53" i="25"/>
  <c r="CZ52" i="24"/>
  <c r="CY52" i="24"/>
  <c r="DE52" i="24"/>
  <c r="DD50" i="24"/>
  <c r="DC53" i="24"/>
  <c r="DC48" i="24"/>
  <c r="DD52" i="24"/>
  <c r="DF50" i="24"/>
  <c r="CZ51" i="24"/>
  <c r="CY51" i="24"/>
  <c r="DE51" i="24"/>
  <c r="DA49" i="24"/>
  <c r="DF51" i="24"/>
  <c r="DD54" i="24"/>
  <c r="DA48" i="24"/>
  <c r="DB54" i="24"/>
  <c r="CZ50" i="24"/>
  <c r="CY50" i="24"/>
  <c r="DE50" i="24"/>
  <c r="DB55" i="24"/>
  <c r="DB50" i="24"/>
  <c r="DA53" i="24"/>
  <c r="DC52" i="24"/>
  <c r="DD49" i="24"/>
  <c r="CZ49" i="24"/>
  <c r="CY49" i="24"/>
  <c r="DE49" i="24"/>
  <c r="DD53" i="24"/>
  <c r="DD48" i="24"/>
  <c r="DC51" i="24"/>
  <c r="DF55" i="24"/>
  <c r="DA54" i="24"/>
  <c r="DB33" i="14"/>
  <c r="CY18" i="14"/>
  <c r="CY92" i="19"/>
  <c r="DG92" i="19"/>
  <c r="DG90" i="19"/>
  <c r="DD101" i="19"/>
  <c r="DE95" i="19"/>
  <c r="DB90" i="19"/>
  <c r="DJ96" i="19"/>
  <c r="DC92" i="19"/>
  <c r="CY101" i="19"/>
  <c r="DD98" i="19"/>
  <c r="DI93" i="19"/>
  <c r="DB91" i="19"/>
  <c r="DB99" i="19"/>
  <c r="CZ36" i="20"/>
  <c r="DD55" i="24"/>
  <c r="DB53" i="24"/>
  <c r="DC55" i="24"/>
  <c r="CY55" i="24"/>
  <c r="DC42" i="24"/>
  <c r="DD46" i="24"/>
  <c r="CY43" i="24"/>
  <c r="DF68" i="24"/>
  <c r="CY67" i="24"/>
  <c r="CZ76" i="24"/>
  <c r="DC35" i="24"/>
  <c r="DD33" i="24"/>
  <c r="CY20" i="25"/>
  <c r="DA67" i="25"/>
  <c r="DA24" i="25"/>
  <c r="DE51" i="25"/>
  <c r="DD48" i="25"/>
  <c r="CY50" i="25"/>
  <c r="DB36" i="14"/>
  <c r="DC37" i="14"/>
  <c r="CZ19" i="14"/>
  <c r="DJ91" i="19"/>
  <c r="DB101" i="19"/>
  <c r="DD37" i="20"/>
  <c r="DD38" i="20"/>
  <c r="DB51" i="24"/>
  <c r="DF54" i="24"/>
  <c r="DE48" i="24"/>
  <c r="CZ48" i="24"/>
  <c r="CY46" i="24"/>
  <c r="DE40" i="24"/>
  <c r="DF71" i="24"/>
  <c r="DD68" i="24"/>
  <c r="DD67" i="24"/>
  <c r="DD35" i="24"/>
  <c r="DB37" i="24"/>
  <c r="DA19" i="25"/>
  <c r="DA76" i="25"/>
  <c r="DA22" i="25"/>
  <c r="DF51" i="25"/>
  <c r="DF49" i="25"/>
  <c r="CZ49" i="25"/>
  <c r="DD36" i="14"/>
  <c r="DA19" i="14"/>
  <c r="DB29" i="16"/>
  <c r="DC91" i="19"/>
  <c r="DC97" i="19"/>
  <c r="CY98" i="19"/>
  <c r="CY96" i="19"/>
  <c r="DE91" i="19"/>
  <c r="DE97" i="19"/>
  <c r="DF91" i="19"/>
  <c r="DB98" i="19"/>
  <c r="CY95" i="19"/>
  <c r="CZ91" i="19"/>
  <c r="DH99" i="19"/>
  <c r="DA97" i="19"/>
  <c r="DF92" i="19"/>
  <c r="DJ101" i="19"/>
  <c r="CY34" i="20"/>
  <c r="DC33" i="20"/>
  <c r="DB49" i="24"/>
  <c r="DA55" i="24"/>
  <c r="DE53" i="24"/>
  <c r="CZ53" i="24"/>
  <c r="CZ41" i="24"/>
  <c r="DA42" i="24"/>
  <c r="DG68" i="24"/>
  <c r="DE69" i="24"/>
  <c r="DB76" i="24"/>
  <c r="CY36" i="24"/>
  <c r="DD38" i="24"/>
  <c r="DD75" i="25"/>
  <c r="DB25" i="25"/>
  <c r="DA48" i="25"/>
  <c r="DB51" i="25"/>
  <c r="CZ50" i="25"/>
  <c r="CZ38" i="14"/>
  <c r="CY20" i="14"/>
  <c r="DG95" i="19"/>
  <c r="CZ93" i="19"/>
  <c r="DD100" i="19"/>
  <c r="DI97" i="19"/>
  <c r="DJ93" i="19"/>
  <c r="DD35" i="20"/>
  <c r="DA36" i="20"/>
  <c r="CY20" i="19"/>
  <c r="DA18" i="19"/>
  <c r="CZ18" i="19"/>
  <c r="CY18" i="19"/>
  <c r="DC76" i="19"/>
  <c r="DB76" i="19"/>
  <c r="DA72" i="19"/>
  <c r="DF69" i="19"/>
  <c r="DH75" i="19"/>
  <c r="CZ74" i="19"/>
  <c r="DD68" i="19"/>
  <c r="DD75" i="19"/>
  <c r="DE70" i="19"/>
  <c r="DH68" i="19"/>
  <c r="DD73" i="19"/>
  <c r="DA70" i="19"/>
  <c r="DE68" i="19"/>
  <c r="DG74" i="19"/>
  <c r="DF70" i="19"/>
  <c r="DC67" i="19"/>
  <c r="DE73" i="19"/>
  <c r="DH71" i="19"/>
  <c r="DB73" i="19"/>
  <c r="DJ101" i="20"/>
  <c r="DB101" i="20"/>
  <c r="DF90" i="20"/>
  <c r="DE94" i="20"/>
  <c r="DH95" i="20"/>
  <c r="CY97" i="20"/>
  <c r="DB100" i="20"/>
  <c r="DE101" i="20"/>
  <c r="DG92" i="20"/>
  <c r="DH100" i="20"/>
  <c r="DH98" i="20"/>
  <c r="DF100" i="20"/>
  <c r="DI101" i="20"/>
  <c r="DA91" i="20"/>
  <c r="CZ95" i="20"/>
  <c r="DC96" i="20"/>
  <c r="DF99" i="20"/>
  <c r="CY100" i="20"/>
  <c r="CY96" i="20"/>
  <c r="DI98" i="20"/>
  <c r="DH94" i="20"/>
  <c r="DB97" i="20"/>
  <c r="DE100" i="20"/>
  <c r="DH101" i="20"/>
  <c r="CZ91" i="20"/>
  <c r="DC94" i="20"/>
  <c r="DF95" i="20"/>
  <c r="DA96" i="20"/>
  <c r="DA92" i="20"/>
  <c r="DG100" i="20"/>
  <c r="DA98" i="20"/>
  <c r="DF52" i="24"/>
  <c r="DF48" i="24"/>
  <c r="DE54" i="24"/>
  <c r="CZ54" i="24"/>
  <c r="DC44" i="24"/>
  <c r="DE43" i="24"/>
  <c r="DF76" i="24"/>
  <c r="CY71" i="24"/>
  <c r="DE67" i="24"/>
  <c r="DC36" i="24"/>
  <c r="DC33" i="24"/>
  <c r="DB76" i="25"/>
  <c r="DB23" i="25"/>
  <c r="DC49" i="25"/>
  <c r="DE52" i="25"/>
  <c r="CZ52" i="25"/>
  <c r="DE88" i="24"/>
  <c r="Z17" i="26"/>
  <c r="DB86" i="24"/>
  <c r="DB84" i="24"/>
  <c r="CY79" i="24"/>
  <c r="DB82" i="24"/>
  <c r="DB41" i="20"/>
  <c r="DE45" i="20"/>
  <c r="DC46" i="20"/>
  <c r="DE46" i="20"/>
  <c r="DD41" i="20"/>
  <c r="DF87" i="24"/>
  <c r="DD84" i="24"/>
  <c r="DB29" i="24"/>
  <c r="DA28" i="24"/>
  <c r="AA17" i="26"/>
  <c r="Z16" i="26"/>
  <c r="AA16" i="26"/>
  <c r="AB5" i="26"/>
  <c r="S5" i="26"/>
  <c r="Y15" i="26"/>
  <c r="V11" i="26"/>
  <c r="U11" i="26"/>
  <c r="AB14" i="26"/>
  <c r="S9" i="26"/>
  <c r="U8" i="26"/>
  <c r="X17" i="26"/>
  <c r="U16" i="26"/>
  <c r="Z7" i="26"/>
  <c r="Z4" i="26"/>
  <c r="Y4" i="26"/>
  <c r="S10" i="26"/>
  <c r="Y3" i="26"/>
  <c r="S12" i="26"/>
  <c r="AB6" i="26"/>
  <c r="S13" i="26"/>
  <c r="Z8" i="26"/>
  <c r="DF64" i="24"/>
  <c r="CY58" i="24"/>
  <c r="DB24" i="12"/>
  <c r="CZ86" i="20"/>
  <c r="CY81" i="20"/>
  <c r="DH80" i="20"/>
  <c r="CY84" i="20"/>
  <c r="DD65" i="24"/>
  <c r="CZ60" i="24"/>
  <c r="R3" i="26"/>
  <c r="DF55" i="19"/>
  <c r="DE55" i="19"/>
  <c r="DG74" i="20"/>
  <c r="DH73" i="20"/>
  <c r="DF69" i="20"/>
  <c r="DH70" i="20"/>
  <c r="CZ69" i="20"/>
  <c r="CZ68" i="20"/>
  <c r="DE72" i="20"/>
  <c r="DB68" i="20"/>
  <c r="DB67" i="20"/>
  <c r="DB70" i="20"/>
  <c r="DC76" i="20"/>
  <c r="CY73" i="20"/>
  <c r="DA71" i="20"/>
  <c r="DG67" i="20"/>
  <c r="DE75" i="20"/>
  <c r="DE70" i="20"/>
  <c r="DC70" i="20"/>
  <c r="DD73" i="20"/>
  <c r="DC72" i="20"/>
  <c r="CY69" i="20"/>
  <c r="DC73" i="20"/>
  <c r="DH71" i="20"/>
  <c r="DF57" i="24"/>
  <c r="DC27" i="16"/>
  <c r="CY28" i="16"/>
  <c r="DA29" i="16"/>
  <c r="CY18" i="12"/>
  <c r="CY61" i="24"/>
  <c r="DC61" i="24"/>
  <c r="DB31" i="16"/>
  <c r="CY19" i="12"/>
  <c r="DC29" i="16"/>
  <c r="DA63" i="16"/>
  <c r="DC64" i="16"/>
  <c r="DA60" i="16"/>
  <c r="DH76" i="20"/>
  <c r="DA65" i="24"/>
  <c r="DD60" i="24"/>
  <c r="CY57" i="24"/>
  <c r="CZ61" i="24"/>
  <c r="DE57" i="24"/>
  <c r="DD61" i="24"/>
  <c r="DG59" i="24"/>
  <c r="DF65" i="24"/>
  <c r="DA60" i="24"/>
  <c r="DD64" i="24"/>
  <c r="CY60" i="24"/>
  <c r="DE63" i="24"/>
  <c r="DG64" i="24"/>
  <c r="DB59" i="24"/>
  <c r="DB63" i="24"/>
  <c r="DD58" i="24"/>
  <c r="DF59" i="24"/>
  <c r="CY64" i="24"/>
  <c r="DC58" i="24"/>
  <c r="DF61" i="24"/>
  <c r="DA57" i="24"/>
  <c r="DE62" i="24"/>
  <c r="CZ64" i="24"/>
  <c r="DD59" i="24"/>
  <c r="DF60" i="24"/>
  <c r="CY63" i="24"/>
  <c r="DA61" i="24"/>
  <c r="DA63" i="24"/>
  <c r="DE58" i="24"/>
  <c r="DA59" i="24"/>
  <c r="DE61" i="24"/>
  <c r="CZ58" i="24"/>
  <c r="CZ19" i="12"/>
  <c r="DA30" i="16"/>
  <c r="DG58" i="24"/>
  <c r="V5" i="26"/>
  <c r="AA5" i="26"/>
  <c r="R15" i="26"/>
  <c r="Y11" i="26"/>
  <c r="U14" i="26"/>
  <c r="U9" i="26"/>
  <c r="V8" i="26"/>
  <c r="S8" i="26"/>
  <c r="S17" i="26"/>
  <c r="Y16" i="26"/>
  <c r="V16" i="26"/>
  <c r="AA7" i="26"/>
  <c r="R4" i="26"/>
  <c r="S4" i="26"/>
  <c r="AA10" i="26"/>
  <c r="Z3" i="26"/>
  <c r="S3" i="26"/>
  <c r="AA12" i="26"/>
  <c r="V6" i="26"/>
  <c r="T6" i="26"/>
  <c r="AA13" i="26"/>
  <c r="DG87" i="19"/>
  <c r="DD88" i="19"/>
  <c r="CZ81" i="19"/>
  <c r="CZ79" i="19"/>
  <c r="DI84" i="19"/>
  <c r="DI79" i="19"/>
  <c r="DG85" i="19"/>
  <c r="DG80" i="19"/>
  <c r="DE86" i="19"/>
  <c r="DE81" i="19"/>
  <c r="DC87" i="19"/>
  <c r="DF81" i="19"/>
  <c r="DD87" i="19"/>
  <c r="DG81" i="19"/>
  <c r="DE87" i="19"/>
  <c r="DD83" i="24"/>
  <c r="CY84" i="24"/>
  <c r="DF88" i="24"/>
  <c r="DG78" i="24"/>
  <c r="DA75" i="25"/>
  <c r="DG71" i="25"/>
  <c r="CY72" i="25"/>
  <c r="DD72" i="25"/>
  <c r="DH76" i="25"/>
  <c r="CY70" i="25"/>
  <c r="U5" i="26"/>
  <c r="T15" i="26"/>
  <c r="Z15" i="26"/>
  <c r="R11" i="26"/>
  <c r="V14" i="26"/>
  <c r="Y9" i="26"/>
  <c r="V9" i="26"/>
  <c r="W8" i="26"/>
  <c r="AA8" i="26"/>
  <c r="R16" i="26"/>
  <c r="W16" i="26"/>
  <c r="R7" i="26"/>
  <c r="AB4" i="26"/>
  <c r="AA4" i="26"/>
  <c r="T10" i="26"/>
  <c r="U3" i="26"/>
  <c r="AA3" i="26"/>
  <c r="T12" i="26"/>
  <c r="U6" i="26"/>
  <c r="S6" i="26"/>
  <c r="T13" i="26"/>
  <c r="DI81" i="19"/>
  <c r="DF79" i="19"/>
  <c r="DC80" i="19"/>
  <c r="CY84" i="19"/>
  <c r="DH79" i="19"/>
  <c r="DF85" i="19"/>
  <c r="DF80" i="19"/>
  <c r="DD86" i="19"/>
  <c r="DD81" i="19"/>
  <c r="DB87" i="19"/>
  <c r="DB82" i="19"/>
  <c r="CZ88" i="19"/>
  <c r="DC82" i="19"/>
  <c r="DA88" i="19"/>
  <c r="DD82" i="19"/>
  <c r="DB88" i="19"/>
  <c r="CY75" i="19"/>
  <c r="CY67" i="19"/>
  <c r="CZ67" i="19"/>
  <c r="DF76" i="19"/>
  <c r="DC74" i="19"/>
  <c r="CZ72" i="19"/>
  <c r="DC71" i="19"/>
  <c r="DH69" i="19"/>
  <c r="DC68" i="19"/>
  <c r="DG87" i="24"/>
  <c r="DI86" i="24"/>
  <c r="DD81" i="24"/>
  <c r="DC82" i="24"/>
  <c r="DF67" i="24"/>
  <c r="DA75" i="24"/>
  <c r="DG72" i="24"/>
  <c r="DG71" i="24"/>
  <c r="DH71" i="24"/>
  <c r="CY72" i="24"/>
  <c r="DA72" i="24"/>
  <c r="DD72" i="24"/>
  <c r="DD70" i="24"/>
  <c r="DH76" i="24"/>
  <c r="CZ73" i="24"/>
  <c r="CY70" i="24"/>
  <c r="DC76" i="24"/>
  <c r="DA71" i="25"/>
  <c r="CY73" i="25"/>
  <c r="DC73" i="25"/>
  <c r="DE73" i="25"/>
  <c r="DD67" i="25"/>
  <c r="DG70" i="25"/>
  <c r="W5" i="26"/>
  <c r="AB15" i="26"/>
  <c r="S15" i="26"/>
  <c r="Z11" i="26"/>
  <c r="W14" i="26"/>
  <c r="T9" i="26"/>
  <c r="W9" i="26"/>
  <c r="Y8" i="26"/>
  <c r="T17" i="26"/>
  <c r="X16" i="26"/>
  <c r="S7" i="26"/>
  <c r="U4" i="26"/>
  <c r="Y10" i="26"/>
  <c r="AB10" i="26"/>
  <c r="T3" i="26"/>
  <c r="X12" i="26"/>
  <c r="AB12" i="26"/>
  <c r="W6" i="26"/>
  <c r="AA6" i="26"/>
  <c r="AB13" i="26"/>
  <c r="DI78" i="19"/>
  <c r="DE82" i="19"/>
  <c r="DB83" i="19"/>
  <c r="DI86" i="19"/>
  <c r="DE80" i="19"/>
  <c r="DC86" i="19"/>
  <c r="DC81" i="19"/>
  <c r="DA87" i="19"/>
  <c r="DA82" i="19"/>
  <c r="CY88" i="19"/>
  <c r="CY83" i="19"/>
  <c r="DH88" i="19"/>
  <c r="CZ83" i="19"/>
  <c r="DI88" i="19"/>
  <c r="DA83" i="19"/>
  <c r="DH84" i="24"/>
  <c r="DC88" i="24"/>
  <c r="DF83" i="24"/>
  <c r="DE84" i="24"/>
  <c r="X5" i="26"/>
  <c r="U15" i="26"/>
  <c r="AA15" i="26"/>
  <c r="S11" i="26"/>
  <c r="S14" i="26"/>
  <c r="X14" i="26"/>
  <c r="Z9" i="26"/>
  <c r="X9" i="26"/>
  <c r="R22" i="26"/>
  <c r="AB8" i="26"/>
  <c r="S16" i="26"/>
  <c r="T7" i="26"/>
  <c r="T4" i="26"/>
  <c r="W10" i="26"/>
  <c r="U10" i="26"/>
  <c r="AB3" i="26"/>
  <c r="V12" i="26"/>
  <c r="U12" i="26"/>
  <c r="X6" i="26"/>
  <c r="Y13" i="26"/>
  <c r="U13" i="26"/>
  <c r="CZ24" i="19"/>
  <c r="CY79" i="19"/>
  <c r="DD85" i="19"/>
  <c r="DA86" i="19"/>
  <c r="DB78" i="19"/>
  <c r="DB81" i="19"/>
  <c r="CZ87" i="19"/>
  <c r="CZ82" i="19"/>
  <c r="DI87" i="19"/>
  <c r="DI82" i="19"/>
  <c r="DG88" i="19"/>
  <c r="DG83" i="19"/>
  <c r="CY78" i="19"/>
  <c r="DH83" i="19"/>
  <c r="CZ78" i="19"/>
  <c r="DI83" i="19"/>
  <c r="DD72" i="19"/>
  <c r="DC73" i="19"/>
  <c r="DB70" i="19"/>
  <c r="CY68" i="19"/>
  <c r="CY76" i="19"/>
  <c r="DB75" i="19"/>
  <c r="CY73" i="19"/>
  <c r="DD71" i="19"/>
  <c r="DE71" i="19"/>
  <c r="DD33" i="20"/>
  <c r="DA38" i="20"/>
  <c r="DA37" i="20"/>
  <c r="DI84" i="24"/>
  <c r="CZ84" i="24"/>
  <c r="DB87" i="24"/>
  <c r="DA88" i="24"/>
  <c r="DA74" i="24"/>
  <c r="DE72" i="24"/>
  <c r="DA70" i="24"/>
  <c r="DB74" i="24"/>
  <c r="DC74" i="24"/>
  <c r="DE74" i="24"/>
  <c r="DH74" i="24"/>
  <c r="CY75" i="24"/>
  <c r="CZ72" i="24"/>
  <c r="DB68" i="24"/>
  <c r="DF74" i="24"/>
  <c r="DE71" i="24"/>
  <c r="DE76" i="25"/>
  <c r="DG76" i="25"/>
  <c r="CZ67" i="25"/>
  <c r="DB67" i="25"/>
  <c r="DH69" i="25"/>
  <c r="DA73" i="25"/>
  <c r="DD50" i="25"/>
  <c r="DD54" i="25"/>
  <c r="DD49" i="25"/>
  <c r="DC52" i="25"/>
  <c r="DB55" i="25"/>
  <c r="DB50" i="25"/>
  <c r="CY51" i="25"/>
  <c r="Y5" i="26"/>
  <c r="V15" i="26"/>
  <c r="AA11" i="26"/>
  <c r="Y14" i="26"/>
  <c r="R14" i="26"/>
  <c r="AA9" i="26"/>
  <c r="S22" i="26"/>
  <c r="T8" i="26"/>
  <c r="U17" i="26"/>
  <c r="U7" i="26"/>
  <c r="AB7" i="26"/>
  <c r="V4" i="26"/>
  <c r="X10" i="26"/>
  <c r="V10" i="26"/>
  <c r="V3" i="26"/>
  <c r="Y12" i="26"/>
  <c r="W12" i="26"/>
  <c r="Y6" i="26"/>
  <c r="W13" i="26"/>
  <c r="V13" i="26"/>
  <c r="DC35" i="14"/>
  <c r="DH81" i="19"/>
  <c r="DC88" i="19"/>
  <c r="DD80" i="19"/>
  <c r="DA81" i="19"/>
  <c r="CY82" i="19"/>
  <c r="DH87" i="19"/>
  <c r="DH82" i="19"/>
  <c r="DF88" i="19"/>
  <c r="DF83" i="19"/>
  <c r="DF78" i="19"/>
  <c r="DD84" i="19"/>
  <c r="DG78" i="19"/>
  <c r="DE84" i="19"/>
  <c r="DH78" i="19"/>
  <c r="DF84" i="19"/>
  <c r="DF75" i="19"/>
  <c r="DH70" i="19"/>
  <c r="CZ71" i="19"/>
  <c r="DG68" i="19"/>
  <c r="CZ68" i="19"/>
  <c r="CZ76" i="19"/>
  <c r="DG73" i="19"/>
  <c r="DH73" i="19"/>
  <c r="DC72" i="19"/>
  <c r="DA35" i="20"/>
  <c r="DA34" i="20"/>
  <c r="DC38" i="20"/>
  <c r="DI78" i="24"/>
  <c r="DI81" i="24"/>
  <c r="DD88" i="24"/>
  <c r="DF78" i="24"/>
  <c r="DH78" i="24"/>
  <c r="DG67" i="24"/>
  <c r="DC75" i="24"/>
  <c r="DG73" i="24"/>
  <c r="DF75" i="24"/>
  <c r="DG75" i="24"/>
  <c r="DH75" i="24"/>
  <c r="CY76" i="24"/>
  <c r="DA76" i="24"/>
  <c r="DH72" i="24"/>
  <c r="CZ69" i="24"/>
  <c r="DD75" i="24"/>
  <c r="DG73" i="25"/>
  <c r="DF71" i="25"/>
  <c r="DH71" i="25"/>
  <c r="DA72" i="25"/>
  <c r="DD70" i="25"/>
  <c r="CZ73" i="25"/>
  <c r="DC76" i="25"/>
  <c r="Z5" i="26"/>
  <c r="W15" i="26"/>
  <c r="X11" i="26"/>
  <c r="T11" i="26"/>
  <c r="AA14" i="26"/>
  <c r="Z14" i="26"/>
  <c r="AB9" i="26"/>
  <c r="T22" i="26"/>
  <c r="X8" i="26"/>
  <c r="Y17" i="26"/>
  <c r="V17" i="26"/>
  <c r="T16" i="26"/>
  <c r="X7" i="26"/>
  <c r="V7" i="26"/>
  <c r="W4" i="26"/>
  <c r="R10" i="26"/>
  <c r="W3" i="26"/>
  <c r="R12" i="26"/>
  <c r="Z6" i="26"/>
  <c r="R13" i="26"/>
  <c r="X13" i="26"/>
  <c r="DE79" i="19"/>
  <c r="R5" i="26"/>
  <c r="T5" i="26"/>
  <c r="X15" i="26"/>
  <c r="W11" i="26"/>
  <c r="AB11" i="26"/>
  <c r="T14" i="26"/>
  <c r="R9" i="26"/>
  <c r="R8" i="26"/>
  <c r="R17" i="26"/>
  <c r="W17" i="26"/>
  <c r="Y7" i="26"/>
  <c r="W7" i="26"/>
  <c r="X4" i="26"/>
  <c r="Z10" i="26"/>
  <c r="X3" i="26"/>
  <c r="Z12" i="26"/>
  <c r="R6" i="26"/>
  <c r="Z13" i="26"/>
  <c r="DE72" i="25"/>
  <c r="CZ70" i="25"/>
  <c r="DG67" i="25"/>
  <c r="DH67" i="25"/>
  <c r="CY68" i="25"/>
  <c r="DA68" i="25"/>
  <c r="DD68" i="25"/>
  <c r="DE68" i="25"/>
  <c r="CZ68" i="25"/>
  <c r="DD74" i="25"/>
  <c r="DF70" i="25"/>
  <c r="DE67" i="25"/>
  <c r="CY74" i="25"/>
  <c r="DF68" i="25"/>
  <c r="CZ75" i="25"/>
  <c r="CY69" i="25"/>
  <c r="DB69" i="25"/>
  <c r="DC69" i="25"/>
  <c r="DD69" i="25"/>
  <c r="DE69" i="25"/>
  <c r="DG69" i="25"/>
  <c r="DH68" i="25"/>
  <c r="DB75" i="25"/>
  <c r="DD71" i="25"/>
  <c r="DC68" i="25"/>
  <c r="DG74" i="25"/>
  <c r="DF72" i="25"/>
  <c r="DA70" i="25"/>
  <c r="DB70" i="25"/>
  <c r="DC70" i="25"/>
  <c r="DE70" i="25"/>
  <c r="DH70" i="25"/>
  <c r="CY71" i="25"/>
  <c r="CZ71" i="25"/>
  <c r="DF69" i="25"/>
  <c r="CZ76" i="25"/>
  <c r="DB72" i="25"/>
  <c r="DA69" i="25"/>
  <c r="DE75" i="25"/>
  <c r="DF67" i="25"/>
  <c r="DD76" i="25"/>
  <c r="DA74" i="25"/>
  <c r="DB74" i="25"/>
  <c r="DC74" i="25"/>
  <c r="DE74" i="25"/>
  <c r="DH74" i="25"/>
  <c r="CY75" i="25"/>
  <c r="CZ72" i="25"/>
  <c r="DB68" i="25"/>
  <c r="DF74" i="25"/>
  <c r="CY23" i="25"/>
  <c r="DB46" i="25"/>
  <c r="DA45" i="25"/>
  <c r="CZ44" i="25"/>
  <c r="CY43" i="25"/>
  <c r="DE41" i="25"/>
  <c r="DD40" i="25"/>
  <c r="DA46" i="25"/>
  <c r="CZ45" i="25"/>
  <c r="CY44" i="25"/>
  <c r="DE42" i="25"/>
  <c r="DD41" i="25"/>
  <c r="DC40" i="25"/>
  <c r="DC45" i="25"/>
  <c r="DE43" i="25"/>
  <c r="DB42" i="25"/>
  <c r="CY41" i="25"/>
  <c r="DE46" i="25"/>
  <c r="DB45" i="25"/>
  <c r="DD43" i="25"/>
  <c r="DA42" i="25"/>
  <c r="DE40" i="25"/>
  <c r="DD46" i="25"/>
  <c r="CY45" i="25"/>
  <c r="DC43" i="25"/>
  <c r="CZ42" i="25"/>
  <c r="DB40" i="25"/>
  <c r="DC46" i="25"/>
  <c r="DE44" i="25"/>
  <c r="DB43" i="25"/>
  <c r="CY42" i="25"/>
  <c r="DA40" i="25"/>
  <c r="CZ46" i="25"/>
  <c r="DD44" i="25"/>
  <c r="DA43" i="25"/>
  <c r="DC41" i="25"/>
  <c r="CZ40" i="25"/>
  <c r="CY46" i="25"/>
  <c r="DC44" i="25"/>
  <c r="CZ43" i="25"/>
  <c r="DB41" i="25"/>
  <c r="CY40" i="25"/>
  <c r="DA44" i="25"/>
  <c r="DD42" i="25"/>
  <c r="DC42" i="25"/>
  <c r="DA41" i="25"/>
  <c r="CZ41" i="25"/>
  <c r="DB44" i="25"/>
  <c r="DE45" i="25"/>
  <c r="DD45" i="25"/>
  <c r="CY22" i="19"/>
  <c r="CY48" i="19"/>
  <c r="DH84" i="20"/>
  <c r="DF86" i="20"/>
  <c r="CY82" i="24"/>
  <c r="DC80" i="24"/>
  <c r="DH81" i="24"/>
  <c r="CY85" i="24"/>
  <c r="DD85" i="24"/>
  <c r="DE85" i="24"/>
  <c r="DF85" i="24"/>
  <c r="DG85" i="24"/>
  <c r="DA82" i="24"/>
  <c r="CY88" i="24"/>
  <c r="CY83" i="24"/>
  <c r="DH88" i="24"/>
  <c r="CZ83" i="24"/>
  <c r="DI88" i="24"/>
  <c r="DA83" i="24"/>
  <c r="DG65" i="25"/>
  <c r="CY65" i="25"/>
  <c r="CZ64" i="25"/>
  <c r="DA63" i="25"/>
  <c r="DB62" i="25"/>
  <c r="DC61" i="25"/>
  <c r="DD60" i="25"/>
  <c r="DE59" i="25"/>
  <c r="DF58" i="25"/>
  <c r="DG57" i="25"/>
  <c r="CY57" i="25"/>
  <c r="DF65" i="25"/>
  <c r="DG64" i="25"/>
  <c r="CY64" i="25"/>
  <c r="CZ63" i="25"/>
  <c r="DA62" i="25"/>
  <c r="DB61" i="25"/>
  <c r="DC60" i="25"/>
  <c r="DD59" i="25"/>
  <c r="DE58" i="25"/>
  <c r="DF57" i="25"/>
  <c r="DD65" i="25"/>
  <c r="DE64" i="25"/>
  <c r="CZ65" i="25"/>
  <c r="DE63" i="25"/>
  <c r="DD62" i="25"/>
  <c r="DA61" i="25"/>
  <c r="CZ60" i="25"/>
  <c r="CY59" i="25"/>
  <c r="DE57" i="25"/>
  <c r="DF64" i="25"/>
  <c r="DD63" i="25"/>
  <c r="DC62" i="25"/>
  <c r="CZ61" i="25"/>
  <c r="CY60" i="25"/>
  <c r="DG58" i="25"/>
  <c r="DD57" i="25"/>
  <c r="DD64" i="25"/>
  <c r="DC63" i="25"/>
  <c r="CZ62" i="25"/>
  <c r="CY61" i="25"/>
  <c r="DG59" i="25"/>
  <c r="DD58" i="25"/>
  <c r="DC57" i="25"/>
  <c r="DC64" i="25"/>
  <c r="DB63" i="25"/>
  <c r="CY62" i="25"/>
  <c r="DG60" i="25"/>
  <c r="DF59" i="25"/>
  <c r="DC58" i="25"/>
  <c r="DB57" i="25"/>
  <c r="DE65" i="25"/>
  <c r="DB64" i="25"/>
  <c r="CY63" i="25"/>
  <c r="DG61" i="25"/>
  <c r="DF60" i="25"/>
  <c r="DC59" i="25"/>
  <c r="DB58" i="25"/>
  <c r="DA57" i="25"/>
  <c r="DC65" i="25"/>
  <c r="DA64" i="25"/>
  <c r="DG62" i="25"/>
  <c r="DF61" i="25"/>
  <c r="DE60" i="25"/>
  <c r="DB59" i="25"/>
  <c r="DA58" i="25"/>
  <c r="CZ57" i="25"/>
  <c r="DB65" i="25"/>
  <c r="DB60" i="25"/>
  <c r="DA65" i="25"/>
  <c r="DA60" i="25"/>
  <c r="DG63" i="25"/>
  <c r="DA59" i="25"/>
  <c r="DF63" i="25"/>
  <c r="CZ59" i="25"/>
  <c r="DF62" i="25"/>
  <c r="CZ58" i="25"/>
  <c r="DE62" i="25"/>
  <c r="DE61" i="25"/>
  <c r="DD61" i="25"/>
  <c r="CY58" i="25"/>
  <c r="DC37" i="25"/>
  <c r="DA36" i="25"/>
  <c r="CY35" i="25"/>
  <c r="DC33" i="25"/>
  <c r="DD38" i="25"/>
  <c r="DB37" i="25"/>
  <c r="CZ36" i="25"/>
  <c r="DD34" i="25"/>
  <c r="DB33" i="25"/>
  <c r="CZ37" i="25"/>
  <c r="DB35" i="25"/>
  <c r="DD33" i="25"/>
  <c r="DC38" i="25"/>
  <c r="CY37" i="25"/>
  <c r="DA35" i="25"/>
  <c r="DA33" i="25"/>
  <c r="DB38" i="25"/>
  <c r="DD36" i="25"/>
  <c r="CZ35" i="25"/>
  <c r="CZ33" i="25"/>
  <c r="DA38" i="25"/>
  <c r="DC36" i="25"/>
  <c r="DC34" i="25"/>
  <c r="CY33" i="25"/>
  <c r="CZ38" i="25"/>
  <c r="DB36" i="25"/>
  <c r="DB34" i="25"/>
  <c r="CY38" i="25"/>
  <c r="CY36" i="25"/>
  <c r="DA34" i="25"/>
  <c r="DD37" i="25"/>
  <c r="DA37" i="25"/>
  <c r="DD35" i="25"/>
  <c r="DC35" i="25"/>
  <c r="CZ34" i="25"/>
  <c r="CY34" i="25"/>
  <c r="DA24" i="19"/>
  <c r="DB28" i="19"/>
  <c r="DG79" i="20"/>
  <c r="DI80" i="20"/>
  <c r="DC49" i="20"/>
  <c r="DF67" i="20"/>
  <c r="DH74" i="20"/>
  <c r="CY68" i="20"/>
  <c r="DH68" i="20"/>
  <c r="DG69" i="20"/>
  <c r="CZ73" i="20"/>
  <c r="DA73" i="20"/>
  <c r="CY87" i="24"/>
  <c r="CZ87" i="24"/>
  <c r="DA87" i="24"/>
  <c r="DI82" i="24"/>
  <c r="DG88" i="24"/>
  <c r="DG83" i="24"/>
  <c r="CY78" i="24"/>
  <c r="DH83" i="24"/>
  <c r="CZ78" i="24"/>
  <c r="DI83" i="24"/>
  <c r="DA22" i="19"/>
  <c r="DD53" i="20"/>
  <c r="DB88" i="25"/>
  <c r="DE87" i="25"/>
  <c r="DH86" i="25"/>
  <c r="CZ86" i="25"/>
  <c r="DC85" i="25"/>
  <c r="DF84" i="25"/>
  <c r="DI83" i="25"/>
  <c r="DA83" i="25"/>
  <c r="DD82" i="25"/>
  <c r="DG81" i="25"/>
  <c r="CY81" i="25"/>
  <c r="DB80" i="25"/>
  <c r="DE79" i="25"/>
  <c r="DH78" i="25"/>
  <c r="CZ78" i="25"/>
  <c r="DI88" i="25"/>
  <c r="DA88" i="25"/>
  <c r="DD87" i="25"/>
  <c r="DG86" i="25"/>
  <c r="CY86" i="25"/>
  <c r="DB85" i="25"/>
  <c r="DE84" i="25"/>
  <c r="DH83" i="25"/>
  <c r="CZ83" i="25"/>
  <c r="DC82" i="25"/>
  <c r="DF81" i="25"/>
  <c r="DI80" i="25"/>
  <c r="DA80" i="25"/>
  <c r="DD79" i="25"/>
  <c r="DG78" i="25"/>
  <c r="CY78" i="25"/>
  <c r="DH88" i="25"/>
  <c r="CZ88" i="25"/>
  <c r="DC87" i="25"/>
  <c r="DF86" i="25"/>
  <c r="DI85" i="25"/>
  <c r="DA85" i="25"/>
  <c r="DD84" i="25"/>
  <c r="DG83" i="25"/>
  <c r="CY83" i="25"/>
  <c r="DB82" i="25"/>
  <c r="DE81" i="25"/>
  <c r="DH80" i="25"/>
  <c r="CZ80" i="25"/>
  <c r="DC79" i="25"/>
  <c r="DF78" i="25"/>
  <c r="DG88" i="25"/>
  <c r="CY88" i="25"/>
  <c r="DB87" i="25"/>
  <c r="DE86" i="25"/>
  <c r="DH85" i="25"/>
  <c r="CZ85" i="25"/>
  <c r="DC84" i="25"/>
  <c r="DF83" i="25"/>
  <c r="DI82" i="25"/>
  <c r="DA82" i="25"/>
  <c r="DD81" i="25"/>
  <c r="DG80" i="25"/>
  <c r="CY80" i="25"/>
  <c r="DB79" i="25"/>
  <c r="DE78" i="25"/>
  <c r="DF88" i="25"/>
  <c r="DA87" i="25"/>
  <c r="DG85" i="25"/>
  <c r="DB84" i="25"/>
  <c r="DH82" i="25"/>
  <c r="DC81" i="25"/>
  <c r="DI79" i="25"/>
  <c r="DD78" i="25"/>
  <c r="DE88" i="25"/>
  <c r="CZ87" i="25"/>
  <c r="DF85" i="25"/>
  <c r="DA84" i="25"/>
  <c r="DG82" i="25"/>
  <c r="DB81" i="25"/>
  <c r="DH79" i="25"/>
  <c r="DC78" i="25"/>
  <c r="DD88" i="25"/>
  <c r="CY87" i="25"/>
  <c r="DE85" i="25"/>
  <c r="CZ84" i="25"/>
  <c r="DF82" i="25"/>
  <c r="DA81" i="25"/>
  <c r="DG79" i="25"/>
  <c r="DB78" i="25"/>
  <c r="DC88" i="25"/>
  <c r="DI86" i="25"/>
  <c r="DD85" i="25"/>
  <c r="CY84" i="25"/>
  <c r="DE82" i="25"/>
  <c r="CZ81" i="25"/>
  <c r="DF79" i="25"/>
  <c r="DA78" i="25"/>
  <c r="DI87" i="25"/>
  <c r="DD86" i="25"/>
  <c r="CY85" i="25"/>
  <c r="DE83" i="25"/>
  <c r="CZ82" i="25"/>
  <c r="DF80" i="25"/>
  <c r="DA79" i="25"/>
  <c r="DH87" i="25"/>
  <c r="DC86" i="25"/>
  <c r="DI84" i="25"/>
  <c r="DD83" i="25"/>
  <c r="CY82" i="25"/>
  <c r="DE80" i="25"/>
  <c r="CZ79" i="25"/>
  <c r="DC83" i="25"/>
  <c r="DB83" i="25"/>
  <c r="DG87" i="25"/>
  <c r="DI81" i="25"/>
  <c r="DF87" i="25"/>
  <c r="DH81" i="25"/>
  <c r="DB86" i="25"/>
  <c r="DD80" i="25"/>
  <c r="DG84" i="25"/>
  <c r="DC80" i="25"/>
  <c r="CY79" i="25"/>
  <c r="DI78" i="25"/>
  <c r="DA86" i="25"/>
  <c r="DH84" i="25"/>
  <c r="DC36" i="14"/>
  <c r="CY37" i="14"/>
  <c r="DD34" i="14"/>
  <c r="CZ20" i="14"/>
  <c r="CY59" i="16"/>
  <c r="DC60" i="16"/>
  <c r="DB86" i="16"/>
  <c r="CY23" i="17"/>
  <c r="CZ25" i="19"/>
  <c r="DC29" i="19"/>
  <c r="DA79" i="20"/>
  <c r="DH86" i="20"/>
  <c r="DE49" i="20"/>
  <c r="DG63" i="24"/>
  <c r="DB65" i="24"/>
  <c r="DF62" i="24"/>
  <c r="DC64" i="24"/>
  <c r="CZ59" i="24"/>
  <c r="CZ62" i="24"/>
  <c r="CY62" i="24"/>
  <c r="DC60" i="24"/>
  <c r="DG57" i="24"/>
  <c r="CY65" i="24"/>
  <c r="DB83" i="24"/>
  <c r="DD80" i="24"/>
  <c r="DA86" i="24"/>
  <c r="DA78" i="24"/>
  <c r="DB78" i="24"/>
  <c r="DC78" i="24"/>
  <c r="DD78" i="24"/>
  <c r="DE78" i="24"/>
  <c r="DC84" i="24"/>
  <c r="DC79" i="24"/>
  <c r="DA85" i="24"/>
  <c r="DD79" i="24"/>
  <c r="DB85" i="24"/>
  <c r="DE79" i="24"/>
  <c r="DC85" i="24"/>
  <c r="DA30" i="25"/>
  <c r="DC28" i="25"/>
  <c r="CZ27" i="25"/>
  <c r="DC31" i="25"/>
  <c r="CZ30" i="25"/>
  <c r="DB28" i="25"/>
  <c r="CY27" i="25"/>
  <c r="BH20" i="25" s="1" a="1"/>
  <c r="DA31" i="25"/>
  <c r="DA29" i="25"/>
  <c r="DA27" i="25"/>
  <c r="CZ31" i="25"/>
  <c r="CZ29" i="25"/>
  <c r="CY31" i="25"/>
  <c r="CY29" i="25"/>
  <c r="DC30" i="25"/>
  <c r="DA28" i="25"/>
  <c r="DB30" i="25"/>
  <c r="CZ28" i="25"/>
  <c r="CY30" i="25"/>
  <c r="CY28" i="25"/>
  <c r="DC29" i="25"/>
  <c r="DB29" i="25"/>
  <c r="DC27" i="25"/>
  <c r="DB27" i="25"/>
  <c r="DB31" i="25"/>
  <c r="DC27" i="14"/>
  <c r="DD37" i="14"/>
  <c r="DB34" i="14"/>
  <c r="CZ36" i="14"/>
  <c r="DD44" i="14"/>
  <c r="DC57" i="16"/>
  <c r="DA62" i="16"/>
  <c r="CY48" i="16"/>
  <c r="DB28" i="16"/>
  <c r="CY25" i="17"/>
  <c r="CY23" i="19"/>
  <c r="CY85" i="20"/>
  <c r="DF49" i="20"/>
  <c r="DE91" i="20"/>
  <c r="CY90" i="20"/>
  <c r="CZ90" i="20"/>
  <c r="CY94" i="20"/>
  <c r="DE97" i="20"/>
  <c r="DD101" i="20"/>
  <c r="DF91" i="20"/>
  <c r="DF97" i="20"/>
  <c r="DG91" i="20"/>
  <c r="DG97" i="20"/>
  <c r="DH91" i="20"/>
  <c r="DH97" i="20"/>
  <c r="DI91" i="20"/>
  <c r="DE98" i="20"/>
  <c r="DF92" i="20"/>
  <c r="DF98" i="20"/>
  <c r="DG75" i="20"/>
  <c r="CZ74" i="20"/>
  <c r="CY71" i="20"/>
  <c r="CY72" i="20"/>
  <c r="DH72" i="20"/>
  <c r="DC75" i="20"/>
  <c r="DD75" i="20"/>
  <c r="DB58" i="24"/>
  <c r="DG60" i="24"/>
  <c r="DA58" i="24"/>
  <c r="DB64" i="24"/>
  <c r="DC57" i="24"/>
  <c r="DE60" i="24"/>
  <c r="DD63" i="24"/>
  <c r="DG62" i="24"/>
  <c r="DB61" i="24"/>
  <c r="DF58" i="24"/>
  <c r="DG65" i="24"/>
  <c r="DC86" i="24"/>
  <c r="DG84" i="24"/>
  <c r="DA79" i="24"/>
  <c r="DF79" i="24"/>
  <c r="DG79" i="24"/>
  <c r="DH79" i="24"/>
  <c r="DI79" i="24"/>
  <c r="DB79" i="24"/>
  <c r="CZ85" i="24"/>
  <c r="CZ80" i="24"/>
  <c r="DI85" i="24"/>
  <c r="DA80" i="24"/>
  <c r="CY86" i="24"/>
  <c r="DB80" i="24"/>
  <c r="CZ86" i="24"/>
  <c r="CZ54" i="12"/>
  <c r="CY28" i="14"/>
  <c r="CY38" i="14"/>
  <c r="DD35" i="14"/>
  <c r="DB37" i="14"/>
  <c r="DB58" i="16"/>
  <c r="DG57" i="16"/>
  <c r="CZ52" i="16"/>
  <c r="DB30" i="16"/>
  <c r="CZ23" i="19"/>
  <c r="DA23" i="19"/>
  <c r="DB49" i="19"/>
  <c r="CY80" i="20"/>
  <c r="DC93" i="20"/>
  <c r="DI94" i="20"/>
  <c r="CY92" i="20"/>
  <c r="DE95" i="20"/>
  <c r="DD99" i="20"/>
  <c r="DH92" i="20"/>
  <c r="DB92" i="20"/>
  <c r="DB98" i="20"/>
  <c r="DC92" i="20"/>
  <c r="DC98" i="20"/>
  <c r="DD92" i="20"/>
  <c r="DD98" i="20"/>
  <c r="DA93" i="20"/>
  <c r="DA99" i="20"/>
  <c r="DB93" i="20"/>
  <c r="DB99" i="20"/>
  <c r="DH75" i="20"/>
  <c r="DE76" i="20"/>
  <c r="DB73" i="20"/>
  <c r="DG72" i="20"/>
  <c r="DB75" i="20"/>
  <c r="DA76" i="20"/>
  <c r="DB76" i="20"/>
  <c r="DD62" i="24"/>
  <c r="DA64" i="24"/>
  <c r="DC62" i="24"/>
  <c r="DE65" i="24"/>
  <c r="CY59" i="24"/>
  <c r="DG61" i="24"/>
  <c r="CZ65" i="24"/>
  <c r="DF63" i="24"/>
  <c r="DA62" i="24"/>
  <c r="DE59" i="24"/>
  <c r="CZ79" i="24"/>
  <c r="DH87" i="24"/>
  <c r="DF80" i="24"/>
  <c r="CZ81" i="24"/>
  <c r="DA81" i="24"/>
  <c r="DB81" i="24"/>
  <c r="DC81" i="24"/>
  <c r="CY80" i="24"/>
  <c r="DH85" i="24"/>
  <c r="DH80" i="24"/>
  <c r="DF86" i="24"/>
  <c r="DI80" i="24"/>
  <c r="DG86" i="24"/>
  <c r="CY81" i="24"/>
  <c r="DH86" i="24"/>
  <c r="DD33" i="14"/>
  <c r="CZ37" i="14"/>
  <c r="DD38" i="14"/>
  <c r="DA20" i="14"/>
  <c r="CZ59" i="16"/>
  <c r="DD57" i="16"/>
  <c r="CY24" i="19"/>
  <c r="DB25" i="19"/>
  <c r="DB51" i="19"/>
  <c r="DH85" i="20"/>
  <c r="DH96" i="20"/>
  <c r="CZ100" i="20"/>
  <c r="DE93" i="20"/>
  <c r="DD97" i="20"/>
  <c r="DH90" i="20"/>
  <c r="DG94" i="20"/>
  <c r="DJ92" i="20"/>
  <c r="DJ98" i="20"/>
  <c r="CY93" i="20"/>
  <c r="CY99" i="20"/>
  <c r="CZ93" i="20"/>
  <c r="DH99" i="20"/>
  <c r="DI93" i="20"/>
  <c r="DI99" i="20"/>
  <c r="DJ93" i="20"/>
  <c r="DJ99" i="20"/>
  <c r="DC69" i="20"/>
  <c r="DD68" i="20"/>
  <c r="DB69" i="20"/>
  <c r="DE73" i="20"/>
  <c r="CZ76" i="20"/>
  <c r="DD67" i="20"/>
  <c r="DA69" i="20"/>
  <c r="DC59" i="24"/>
  <c r="CZ57" i="24"/>
  <c r="DC65" i="24"/>
  <c r="DB57" i="24"/>
  <c r="DB60" i="24"/>
  <c r="DC63" i="24"/>
  <c r="DD57" i="24"/>
  <c r="DE64" i="24"/>
  <c r="CZ63" i="24"/>
  <c r="DC83" i="24"/>
  <c r="DE80" i="24"/>
  <c r="CZ82" i="24"/>
  <c r="DE82" i="24"/>
  <c r="DF82" i="24"/>
  <c r="DG82" i="24"/>
  <c r="DH82" i="24"/>
  <c r="DG80" i="24"/>
  <c r="DE86" i="24"/>
  <c r="DE81" i="24"/>
  <c r="DC87" i="24"/>
  <c r="DF81" i="24"/>
  <c r="DD87" i="24"/>
  <c r="DG81" i="24"/>
  <c r="CZ64" i="18"/>
  <c r="DB65" i="18"/>
  <c r="DC57" i="18"/>
  <c r="DG60" i="18"/>
  <c r="DD61" i="18"/>
  <c r="DG61" i="18"/>
  <c r="DD64" i="18"/>
  <c r="DA55" i="19"/>
  <c r="DD49" i="20"/>
  <c r="DC33" i="19"/>
  <c r="DC38" i="19"/>
  <c r="CY38" i="19"/>
  <c r="DA37" i="19"/>
  <c r="DA33" i="19"/>
  <c r="CZ38" i="19"/>
  <c r="CZ37" i="19"/>
  <c r="CY33" i="19"/>
  <c r="DB25" i="9"/>
  <c r="CZ22" i="9"/>
  <c r="DA24" i="9"/>
  <c r="DA25" i="9"/>
  <c r="CY22" i="9"/>
  <c r="DA23" i="9"/>
  <c r="CZ24" i="9"/>
  <c r="CZ25" i="9"/>
  <c r="CZ23" i="9"/>
  <c r="CY23" i="9"/>
  <c r="CY24" i="9"/>
  <c r="CZ49" i="19"/>
  <c r="CY55" i="19"/>
  <c r="DF54" i="19"/>
  <c r="DE53" i="19"/>
  <c r="DD52" i="19"/>
  <c r="DC52" i="19"/>
  <c r="DA51" i="19"/>
  <c r="DA49" i="19"/>
  <c r="DD55" i="19"/>
  <c r="CZ55" i="19"/>
  <c r="CY54" i="19"/>
  <c r="DF53" i="19"/>
  <c r="DE52" i="19"/>
  <c r="DD51" i="19"/>
  <c r="DC51" i="19"/>
  <c r="DB54" i="19"/>
  <c r="DA52" i="19"/>
  <c r="CZ54" i="19"/>
  <c r="CY53" i="19"/>
  <c r="DF52" i="19"/>
  <c r="DE51" i="19"/>
  <c r="DD50" i="19"/>
  <c r="DC50" i="19"/>
  <c r="DB50" i="19"/>
  <c r="DB48" i="19"/>
  <c r="CZ51" i="19"/>
  <c r="CY50" i="19"/>
  <c r="DF48" i="19"/>
  <c r="DC55" i="19"/>
  <c r="DB53" i="19"/>
  <c r="CZ53" i="19"/>
  <c r="CY52" i="19"/>
  <c r="DF51" i="19"/>
  <c r="DE50" i="19"/>
  <c r="DD49" i="19"/>
  <c r="DC49" i="19"/>
  <c r="DA54" i="19"/>
  <c r="DA48" i="19"/>
  <c r="DB55" i="19"/>
  <c r="CZ52" i="19"/>
  <c r="CY51" i="19"/>
  <c r="DF50" i="19"/>
  <c r="DE48" i="19"/>
  <c r="DD48" i="19"/>
  <c r="DC48" i="19"/>
  <c r="DA50" i="19"/>
  <c r="DB52" i="19"/>
  <c r="CZ48" i="20"/>
  <c r="CY48" i="20"/>
  <c r="DF48" i="20"/>
  <c r="DE48" i="20"/>
  <c r="DA53" i="20"/>
  <c r="DC52" i="20"/>
  <c r="DA48" i="20"/>
  <c r="DA54" i="20"/>
  <c r="CZ55" i="20"/>
  <c r="CY55" i="20"/>
  <c r="DF55" i="20"/>
  <c r="DE55" i="20"/>
  <c r="DD55" i="20"/>
  <c r="DA51" i="20"/>
  <c r="DC50" i="20"/>
  <c r="DC53" i="20"/>
  <c r="CZ54" i="20"/>
  <c r="CY54" i="20"/>
  <c r="DF54" i="20"/>
  <c r="DE54" i="20"/>
  <c r="DD54" i="20"/>
  <c r="DA49" i="20"/>
  <c r="DC48" i="20"/>
  <c r="DA52" i="20"/>
  <c r="DE51" i="20"/>
  <c r="CZ53" i="20"/>
  <c r="CY53" i="20"/>
  <c r="DF53" i="20"/>
  <c r="DE53" i="20"/>
  <c r="DC55" i="20"/>
  <c r="DA55" i="20"/>
  <c r="DB54" i="20"/>
  <c r="DD51" i="20"/>
  <c r="CY51" i="20"/>
  <c r="CZ52" i="20"/>
  <c r="CY52" i="20"/>
  <c r="DF52" i="20"/>
  <c r="DE52" i="20"/>
  <c r="DB53" i="20"/>
  <c r="DD52" i="20"/>
  <c r="DB52" i="20"/>
  <c r="DC51" i="20"/>
  <c r="CZ51" i="20"/>
  <c r="DF51" i="20"/>
  <c r="DB51" i="20"/>
  <c r="DD50" i="20"/>
  <c r="DB50" i="20"/>
  <c r="DA50" i="20"/>
  <c r="DC53" i="19"/>
  <c r="CZ48" i="19"/>
  <c r="DB48" i="20"/>
  <c r="DF50" i="20"/>
  <c r="CZ44" i="2"/>
  <c r="DC41" i="2"/>
  <c r="CY40" i="2"/>
  <c r="DE45" i="2"/>
  <c r="DA45" i="2"/>
  <c r="DC43" i="2"/>
  <c r="DB46" i="2"/>
  <c r="CY41" i="2"/>
  <c r="CY31" i="14"/>
  <c r="CY27" i="14"/>
  <c r="DC31" i="14"/>
  <c r="CZ29" i="14"/>
  <c r="DA30" i="14"/>
  <c r="DB31" i="14"/>
  <c r="DA28" i="14"/>
  <c r="DA31" i="14"/>
  <c r="DA27" i="14"/>
  <c r="DB28" i="14"/>
  <c r="CZ30" i="14"/>
  <c r="CZ27" i="14"/>
  <c r="DC29" i="14"/>
  <c r="DC30" i="14"/>
  <c r="CY30" i="14"/>
  <c r="CZ28" i="14"/>
  <c r="CY29" i="14"/>
  <c r="DB29" i="14"/>
  <c r="CZ31" i="14"/>
  <c r="DC54" i="19"/>
  <c r="CZ50" i="19"/>
  <c r="DC54" i="20"/>
  <c r="CY49" i="20"/>
  <c r="DH86" i="14"/>
  <c r="DG81" i="14"/>
  <c r="DI79" i="14"/>
  <c r="DD87" i="14"/>
  <c r="DI84" i="14"/>
  <c r="DF81" i="14"/>
  <c r="CZ79" i="14"/>
  <c r="DC87" i="14"/>
  <c r="CZ81" i="14"/>
  <c r="DE86" i="14"/>
  <c r="DE81" i="14"/>
  <c r="DD88" i="14"/>
  <c r="DC88" i="14"/>
  <c r="DD53" i="19"/>
  <c r="DD33" i="19"/>
  <c r="DF84" i="17"/>
  <c r="DE87" i="17"/>
  <c r="DF81" i="17"/>
  <c r="DG80" i="17"/>
  <c r="DG82" i="17"/>
  <c r="DG87" i="17"/>
  <c r="DE86" i="17"/>
  <c r="DI79" i="17"/>
  <c r="DC83" i="17"/>
  <c r="DH86" i="17"/>
  <c r="DF86" i="17"/>
  <c r="DG85" i="17"/>
  <c r="CZ79" i="17"/>
  <c r="DF79" i="17"/>
  <c r="DC85" i="17"/>
  <c r="DI85" i="17"/>
  <c r="CY85" i="17"/>
  <c r="CZ81" i="17"/>
  <c r="DG81" i="17"/>
  <c r="DA85" i="17"/>
  <c r="DB84" i="17"/>
  <c r="DA78" i="17"/>
  <c r="DG86" i="17"/>
  <c r="DD87" i="17"/>
  <c r="DE81" i="17"/>
  <c r="DE83" i="17"/>
  <c r="DB86" i="17"/>
  <c r="DD48" i="20"/>
  <c r="CY50" i="20"/>
  <c r="DB30" i="14"/>
  <c r="DC88" i="17"/>
  <c r="DD54" i="19"/>
  <c r="DD36" i="19"/>
  <c r="DB55" i="20"/>
  <c r="CZ49" i="20"/>
  <c r="DE42" i="2"/>
  <c r="CY25" i="9"/>
  <c r="CY43" i="14"/>
  <c r="DD46" i="14"/>
  <c r="CZ42" i="14"/>
  <c r="DA40" i="14"/>
  <c r="DB46" i="14"/>
  <c r="DA45" i="14"/>
  <c r="DD65" i="18"/>
  <c r="DA53" i="19"/>
  <c r="DE54" i="19"/>
  <c r="DB37" i="19"/>
  <c r="DB49" i="20"/>
  <c r="CZ50" i="20"/>
  <c r="CY20" i="12"/>
  <c r="DH96" i="16"/>
  <c r="CZ100" i="16"/>
  <c r="DD95" i="16"/>
  <c r="DA92" i="16"/>
  <c r="CY98" i="16"/>
  <c r="DB90" i="16"/>
  <c r="DB98" i="16"/>
  <c r="CY93" i="16"/>
  <c r="DG99" i="16"/>
  <c r="DH95" i="16"/>
  <c r="DE90" i="16"/>
  <c r="DA97" i="16"/>
  <c r="DB93" i="16"/>
  <c r="DJ99" i="16"/>
  <c r="DA24" i="16"/>
  <c r="DA23" i="16"/>
  <c r="CZ20" i="12"/>
  <c r="DI96" i="16"/>
  <c r="DC91" i="16"/>
  <c r="DC97" i="16"/>
  <c r="CZ94" i="16"/>
  <c r="DE99" i="16"/>
  <c r="DJ90" i="16"/>
  <c r="DJ98" i="16"/>
  <c r="DG93" i="16"/>
  <c r="DC100" i="16"/>
  <c r="DD96" i="16"/>
  <c r="DA91" i="16"/>
  <c r="DI97" i="16"/>
  <c r="DJ93" i="16"/>
  <c r="DF100" i="16"/>
  <c r="CZ22" i="16"/>
  <c r="DA25" i="16"/>
  <c r="DA20" i="12"/>
  <c r="DC93" i="16"/>
  <c r="DC95" i="16"/>
  <c r="DA90" i="16"/>
  <c r="CY96" i="16"/>
  <c r="DD101" i="16"/>
  <c r="DJ92" i="16"/>
  <c r="DF99" i="16"/>
  <c r="DC94" i="16"/>
  <c r="DD90" i="16"/>
  <c r="CZ97" i="16"/>
  <c r="DI91" i="16"/>
  <c r="DI99" i="16"/>
  <c r="DF94" i="16"/>
  <c r="DB101" i="16"/>
  <c r="DB24" i="16"/>
  <c r="DB23" i="16"/>
  <c r="CZ18" i="12"/>
  <c r="DB65" i="16"/>
  <c r="DG62" i="16"/>
  <c r="DA98" i="16"/>
  <c r="DA100" i="16"/>
  <c r="CZ92" i="16"/>
  <c r="DE97" i="16"/>
  <c r="DI90" i="16"/>
  <c r="DF93" i="16"/>
  <c r="DB100" i="16"/>
  <c r="CY95" i="16"/>
  <c r="CZ91" i="16"/>
  <c r="DH97" i="16"/>
  <c r="DE92" i="16"/>
  <c r="DE100" i="16"/>
  <c r="DB95" i="16"/>
  <c r="DJ101" i="16"/>
  <c r="DA22" i="16"/>
  <c r="DB25" i="16"/>
  <c r="CY25" i="19"/>
  <c r="CZ44" i="19"/>
  <c r="DF71" i="19"/>
  <c r="DE72" i="19"/>
  <c r="DE76" i="19"/>
  <c r="DH67" i="19"/>
  <c r="DB74" i="19"/>
  <c r="DC70" i="19"/>
  <c r="DG76" i="19"/>
  <c r="DH72" i="19"/>
  <c r="CY69" i="19"/>
  <c r="DC75" i="19"/>
  <c r="DB72" i="19"/>
  <c r="DA69" i="19"/>
  <c r="DE75" i="19"/>
  <c r="DA27" i="19"/>
  <c r="DD69" i="20"/>
  <c r="DH67" i="20"/>
  <c r="DF72" i="20"/>
  <c r="DF75" i="20"/>
  <c r="DC74" i="20"/>
  <c r="DF73" i="20"/>
  <c r="DC71" i="20"/>
  <c r="DH69" i="20"/>
  <c r="CY70" i="20"/>
  <c r="BH18" i="24" a="1"/>
  <c r="BH20" i="24" a="1"/>
  <c r="BH21" i="24" a="1"/>
  <c r="BH22" i="24" a="1"/>
  <c r="BH19" i="24" a="1"/>
  <c r="DA35" i="14"/>
  <c r="CY33" i="14"/>
  <c r="DA33" i="14"/>
  <c r="DA36" i="14"/>
  <c r="DA18" i="14"/>
  <c r="DG58" i="16"/>
  <c r="DD65" i="16"/>
  <c r="DD93" i="16"/>
  <c r="DG100" i="16"/>
  <c r="CY94" i="16"/>
  <c r="DD99" i="16"/>
  <c r="DA96" i="16"/>
  <c r="DB94" i="16"/>
  <c r="DJ100" i="16"/>
  <c r="CY97" i="16"/>
  <c r="DH91" i="16"/>
  <c r="DD98" i="16"/>
  <c r="DE94" i="16"/>
  <c r="DA101" i="16"/>
  <c r="DJ95" i="16"/>
  <c r="CY24" i="16"/>
  <c r="DA27" i="16"/>
  <c r="DB27" i="16"/>
  <c r="CY38" i="16"/>
  <c r="DB22" i="19"/>
  <c r="DG71" i="19"/>
  <c r="DG75" i="19"/>
  <c r="DF67" i="19"/>
  <c r="DF68" i="19"/>
  <c r="CZ75" i="19"/>
  <c r="DA71" i="19"/>
  <c r="DB67" i="19"/>
  <c r="DF73" i="19"/>
  <c r="DG69" i="19"/>
  <c r="DA76" i="19"/>
  <c r="CZ73" i="19"/>
  <c r="CY70" i="19"/>
  <c r="DA30" i="19"/>
  <c r="DH87" i="20"/>
  <c r="DG86" i="20"/>
  <c r="CZ33" i="20"/>
  <c r="DB34" i="20"/>
  <c r="DB37" i="20"/>
  <c r="DG98" i="20"/>
  <c r="DA100" i="20"/>
  <c r="DC97" i="20"/>
  <c r="DC99" i="20"/>
  <c r="DC101" i="20"/>
  <c r="DI90" i="20"/>
  <c r="DJ90" i="20"/>
  <c r="DB96" i="20"/>
  <c r="DF101" i="20"/>
  <c r="CY95" i="20"/>
  <c r="DC100" i="20"/>
  <c r="DH93" i="20"/>
  <c r="CZ99" i="20"/>
  <c r="DE92" i="20"/>
  <c r="DI97" i="20"/>
  <c r="DB91" i="20"/>
  <c r="DF96" i="20"/>
  <c r="DF71" i="20"/>
  <c r="DB74" i="20"/>
  <c r="CY75" i="20"/>
  <c r="DA67" i="20"/>
  <c r="DG76" i="20"/>
  <c r="DD74" i="20"/>
  <c r="DA72" i="20"/>
  <c r="DB72" i="20"/>
  <c r="DG70" i="20"/>
  <c r="DB88" i="23"/>
  <c r="DE87" i="23"/>
  <c r="DH86" i="23"/>
  <c r="CZ86" i="23"/>
  <c r="DC85" i="23"/>
  <c r="DF84" i="23"/>
  <c r="DI83" i="23"/>
  <c r="DA83" i="23"/>
  <c r="DD82" i="23"/>
  <c r="DG81" i="23"/>
  <c r="CY81" i="23"/>
  <c r="DB80" i="23"/>
  <c r="DE79" i="23"/>
  <c r="DH78" i="23"/>
  <c r="CZ78" i="23"/>
  <c r="DI88" i="23"/>
  <c r="DA88" i="23"/>
  <c r="DD87" i="23"/>
  <c r="DG86" i="23"/>
  <c r="CY86" i="23"/>
  <c r="DB85" i="23"/>
  <c r="DE84" i="23"/>
  <c r="DH83" i="23"/>
  <c r="CZ83" i="23"/>
  <c r="DC82" i="23"/>
  <c r="DF81" i="23"/>
  <c r="DI80" i="23"/>
  <c r="DA80" i="23"/>
  <c r="DD79" i="23"/>
  <c r="DG78" i="23"/>
  <c r="CY78" i="23"/>
  <c r="DH88" i="23"/>
  <c r="CZ88" i="23"/>
  <c r="DC87" i="23"/>
  <c r="DF86" i="23"/>
  <c r="DI85" i="23"/>
  <c r="DA85" i="23"/>
  <c r="DD84" i="23"/>
  <c r="DG83" i="23"/>
  <c r="CY83" i="23"/>
  <c r="DB82" i="23"/>
  <c r="DE81" i="23"/>
  <c r="DH80" i="23"/>
  <c r="CZ80" i="23"/>
  <c r="DC79" i="23"/>
  <c r="DF78" i="23"/>
  <c r="DG88" i="23"/>
  <c r="CY88" i="23"/>
  <c r="DB87" i="23"/>
  <c r="DE86" i="23"/>
  <c r="DH85" i="23"/>
  <c r="CZ85" i="23"/>
  <c r="DC84" i="23"/>
  <c r="DF83" i="23"/>
  <c r="DI82" i="23"/>
  <c r="DA82" i="23"/>
  <c r="DD81" i="23"/>
  <c r="DG80" i="23"/>
  <c r="CY80" i="23"/>
  <c r="DB79" i="23"/>
  <c r="DE78" i="23"/>
  <c r="DF88" i="23"/>
  <c r="DI87" i="23"/>
  <c r="DA87" i="23"/>
  <c r="DD86" i="23"/>
  <c r="DG85" i="23"/>
  <c r="CY85" i="23"/>
  <c r="DB84" i="23"/>
  <c r="DE83" i="23"/>
  <c r="DH82" i="23"/>
  <c r="CZ82" i="23"/>
  <c r="DC81" i="23"/>
  <c r="DF80" i="23"/>
  <c r="DI79" i="23"/>
  <c r="DA79" i="23"/>
  <c r="DD78" i="23"/>
  <c r="DE88" i="23"/>
  <c r="DH87" i="23"/>
  <c r="CZ87" i="23"/>
  <c r="DC86" i="23"/>
  <c r="DF85" i="23"/>
  <c r="DI84" i="23"/>
  <c r="DA84" i="23"/>
  <c r="DD83" i="23"/>
  <c r="DG82" i="23"/>
  <c r="CY82" i="23"/>
  <c r="DB81" i="23"/>
  <c r="DE80" i="23"/>
  <c r="DH79" i="23"/>
  <c r="CZ79" i="23"/>
  <c r="DC78" i="23"/>
  <c r="CY87" i="23"/>
  <c r="CZ84" i="23"/>
  <c r="DA81" i="23"/>
  <c r="DB78" i="23"/>
  <c r="DI86" i="23"/>
  <c r="CY84" i="23"/>
  <c r="CZ81" i="23"/>
  <c r="DA78" i="23"/>
  <c r="DB86" i="23"/>
  <c r="DC83" i="23"/>
  <c r="DD80" i="23"/>
  <c r="DA86" i="23"/>
  <c r="DB83" i="23"/>
  <c r="DC80" i="23"/>
  <c r="DD88" i="23"/>
  <c r="DE85" i="23"/>
  <c r="DF82" i="23"/>
  <c r="DG79" i="23"/>
  <c r="DH84" i="23"/>
  <c r="DG84" i="23"/>
  <c r="DE82" i="23"/>
  <c r="DI81" i="23"/>
  <c r="DC88" i="23"/>
  <c r="DH81" i="23"/>
  <c r="DG87" i="23"/>
  <c r="DF79" i="23"/>
  <c r="DF87" i="23"/>
  <c r="DD85" i="23"/>
  <c r="CY79" i="23"/>
  <c r="DI78" i="23"/>
  <c r="DA30" i="10"/>
  <c r="DC31" i="10"/>
  <c r="DB29" i="10"/>
  <c r="CZ24" i="14"/>
  <c r="DF80" i="16"/>
  <c r="DB36" i="16"/>
  <c r="CZ35" i="16"/>
  <c r="DB34" i="16"/>
  <c r="DC38" i="16"/>
  <c r="DA36" i="16"/>
  <c r="DD88" i="20"/>
  <c r="DE80" i="20"/>
  <c r="DH81" i="20"/>
  <c r="DF85" i="20"/>
  <c r="DC78" i="20"/>
  <c r="DI79" i="20"/>
  <c r="DG85" i="20"/>
  <c r="DG80" i="20"/>
  <c r="DE86" i="20"/>
  <c r="DE81" i="20"/>
  <c r="DC87" i="20"/>
  <c r="DF81" i="20"/>
  <c r="DD87" i="20"/>
  <c r="DG81" i="20"/>
  <c r="DE87" i="20"/>
  <c r="DA18" i="23"/>
  <c r="CY20" i="23"/>
  <c r="DA19" i="23"/>
  <c r="CZ19" i="23"/>
  <c r="CY19" i="23"/>
  <c r="CZ18" i="23"/>
  <c r="CY18" i="23"/>
  <c r="DA20" i="23"/>
  <c r="CZ20" i="23"/>
  <c r="DG65" i="23"/>
  <c r="CY65" i="23"/>
  <c r="CZ64" i="23"/>
  <c r="DA63" i="23"/>
  <c r="DB62" i="23"/>
  <c r="DC61" i="23"/>
  <c r="DD60" i="23"/>
  <c r="DE59" i="23"/>
  <c r="DF58" i="23"/>
  <c r="DG57" i="23"/>
  <c r="CY57" i="23"/>
  <c r="DF65" i="23"/>
  <c r="DG64" i="23"/>
  <c r="CY64" i="23"/>
  <c r="CZ63" i="23"/>
  <c r="DA62" i="23"/>
  <c r="DB61" i="23"/>
  <c r="DC60" i="23"/>
  <c r="DD59" i="23"/>
  <c r="DE58" i="23"/>
  <c r="DF57" i="23"/>
  <c r="DE65" i="23"/>
  <c r="DF64" i="23"/>
  <c r="DG63" i="23"/>
  <c r="CY63" i="23"/>
  <c r="CZ62" i="23"/>
  <c r="DA61" i="23"/>
  <c r="DB60" i="23"/>
  <c r="DC59" i="23"/>
  <c r="DD58" i="23"/>
  <c r="DE57" i="23"/>
  <c r="DD65" i="23"/>
  <c r="DE64" i="23"/>
  <c r="DF63" i="23"/>
  <c r="DG62" i="23"/>
  <c r="CY62" i="23"/>
  <c r="CZ61" i="23"/>
  <c r="DA60" i="23"/>
  <c r="DB59" i="23"/>
  <c r="DC58" i="23"/>
  <c r="DD57" i="23"/>
  <c r="DC65" i="23"/>
  <c r="DD64" i="23"/>
  <c r="DE63" i="23"/>
  <c r="DF62" i="23"/>
  <c r="DG61" i="23"/>
  <c r="CY61" i="23"/>
  <c r="CZ60" i="23"/>
  <c r="DA59" i="23"/>
  <c r="DB58" i="23"/>
  <c r="DC57" i="23"/>
  <c r="DB65" i="23"/>
  <c r="DC64" i="23"/>
  <c r="DD63" i="23"/>
  <c r="DE62" i="23"/>
  <c r="DF61" i="23"/>
  <c r="DG60" i="23"/>
  <c r="CY60" i="23"/>
  <c r="CZ59" i="23"/>
  <c r="DA58" i="23"/>
  <c r="DB57" i="23"/>
  <c r="DC63" i="23"/>
  <c r="DG59" i="23"/>
  <c r="DB63" i="23"/>
  <c r="DF59" i="23"/>
  <c r="DD62" i="23"/>
  <c r="CY59" i="23"/>
  <c r="DA65" i="23"/>
  <c r="DE61" i="23"/>
  <c r="CZ58" i="23"/>
  <c r="DG58" i="23"/>
  <c r="CZ65" i="23"/>
  <c r="CY58" i="23"/>
  <c r="DB64" i="23"/>
  <c r="DA57" i="23"/>
  <c r="DA64" i="23"/>
  <c r="CZ57" i="23"/>
  <c r="DC62" i="23"/>
  <c r="DD61" i="23"/>
  <c r="DF60" i="23"/>
  <c r="DE60" i="23"/>
  <c r="CY27" i="10"/>
  <c r="DA28" i="10"/>
  <c r="DA27" i="10"/>
  <c r="CZ31" i="10"/>
  <c r="CY24" i="14"/>
  <c r="DB79" i="16"/>
  <c r="DC36" i="16"/>
  <c r="CZ38" i="16"/>
  <c r="DD35" i="16"/>
  <c r="DB33" i="16"/>
  <c r="DC37" i="16"/>
  <c r="DI86" i="20"/>
  <c r="DI78" i="20"/>
  <c r="DI84" i="20"/>
  <c r="DD83" i="20"/>
  <c r="DG87" i="20"/>
  <c r="DD80" i="20"/>
  <c r="DF80" i="20"/>
  <c r="DD86" i="20"/>
  <c r="DD81" i="20"/>
  <c r="DB87" i="20"/>
  <c r="DB82" i="20"/>
  <c r="CZ88" i="20"/>
  <c r="DC82" i="20"/>
  <c r="DA88" i="20"/>
  <c r="DD82" i="20"/>
  <c r="DB88" i="20"/>
  <c r="DC30" i="23"/>
  <c r="CZ29" i="23"/>
  <c r="DB27" i="23"/>
  <c r="DB30" i="23"/>
  <c r="CY29" i="23"/>
  <c r="DA27" i="23"/>
  <c r="DC31" i="23"/>
  <c r="DC29" i="23"/>
  <c r="DC27" i="23"/>
  <c r="DA31" i="23"/>
  <c r="DA29" i="23"/>
  <c r="CY27" i="23"/>
  <c r="DC28" i="23"/>
  <c r="DB31" i="23"/>
  <c r="DB28" i="23"/>
  <c r="CZ31" i="23"/>
  <c r="DA28" i="23"/>
  <c r="CY31" i="23"/>
  <c r="CZ28" i="23"/>
  <c r="DA30" i="23"/>
  <c r="CY28" i="23"/>
  <c r="CZ30" i="23"/>
  <c r="CZ27" i="23"/>
  <c r="CY30" i="23"/>
  <c r="DB29" i="23"/>
  <c r="DJ101" i="23"/>
  <c r="DB101" i="23"/>
  <c r="DF100" i="23"/>
  <c r="DJ99" i="23"/>
  <c r="DB99" i="23"/>
  <c r="DF98" i="23"/>
  <c r="DJ97" i="23"/>
  <c r="DB97" i="23"/>
  <c r="DF96" i="23"/>
  <c r="DJ95" i="23"/>
  <c r="DB95" i="23"/>
  <c r="DF94" i="23"/>
  <c r="DJ93" i="23"/>
  <c r="DB93" i="23"/>
  <c r="DF92" i="23"/>
  <c r="DJ91" i="23"/>
  <c r="DB91" i="23"/>
  <c r="DF90" i="23"/>
  <c r="DI101" i="23"/>
  <c r="DA101" i="23"/>
  <c r="DE100" i="23"/>
  <c r="DI99" i="23"/>
  <c r="DA99" i="23"/>
  <c r="DE98" i="23"/>
  <c r="DI97" i="23"/>
  <c r="DA97" i="23"/>
  <c r="DE96" i="23"/>
  <c r="DI95" i="23"/>
  <c r="DA95" i="23"/>
  <c r="DE94" i="23"/>
  <c r="DI93" i="23"/>
  <c r="DA93" i="23"/>
  <c r="DE92" i="23"/>
  <c r="DI91" i="23"/>
  <c r="DA91" i="23"/>
  <c r="DE90" i="23"/>
  <c r="DH101" i="23"/>
  <c r="CZ101" i="23"/>
  <c r="DD100" i="23"/>
  <c r="DH99" i="23"/>
  <c r="CZ99" i="23"/>
  <c r="DD98" i="23"/>
  <c r="DH97" i="23"/>
  <c r="CZ97" i="23"/>
  <c r="DD96" i="23"/>
  <c r="DH95" i="23"/>
  <c r="CZ95" i="23"/>
  <c r="DD94" i="23"/>
  <c r="DH93" i="23"/>
  <c r="CZ93" i="23"/>
  <c r="DD92" i="23"/>
  <c r="DH91" i="23"/>
  <c r="CZ91" i="23"/>
  <c r="DD90" i="23"/>
  <c r="DG101" i="23"/>
  <c r="CY101" i="23"/>
  <c r="DC100" i="23"/>
  <c r="DG99" i="23"/>
  <c r="CY99" i="23"/>
  <c r="DC98" i="23"/>
  <c r="DG97" i="23"/>
  <c r="CY97" i="23"/>
  <c r="DC96" i="23"/>
  <c r="DG95" i="23"/>
  <c r="CY95" i="23"/>
  <c r="DC94" i="23"/>
  <c r="DG93" i="23"/>
  <c r="CY93" i="23"/>
  <c r="DC92" i="23"/>
  <c r="DG91" i="23"/>
  <c r="CY91" i="23"/>
  <c r="DC90" i="23"/>
  <c r="DF101" i="23"/>
  <c r="DJ100" i="23"/>
  <c r="DB100" i="23"/>
  <c r="DF99" i="23"/>
  <c r="DJ98" i="23"/>
  <c r="DB98" i="23"/>
  <c r="DF97" i="23"/>
  <c r="DJ96" i="23"/>
  <c r="DB96" i="23"/>
  <c r="DF95" i="23"/>
  <c r="DJ94" i="23"/>
  <c r="DB94" i="23"/>
  <c r="DF93" i="23"/>
  <c r="DJ92" i="23"/>
  <c r="DB92" i="23"/>
  <c r="DF91" i="23"/>
  <c r="DJ90" i="23"/>
  <c r="DB90" i="23"/>
  <c r="DE101" i="23"/>
  <c r="DI100" i="23"/>
  <c r="DA100" i="23"/>
  <c r="DE99" i="23"/>
  <c r="DI98" i="23"/>
  <c r="DA98" i="23"/>
  <c r="DE97" i="23"/>
  <c r="DI96" i="23"/>
  <c r="DA96" i="23"/>
  <c r="DE95" i="23"/>
  <c r="DI94" i="23"/>
  <c r="DA94" i="23"/>
  <c r="DE93" i="23"/>
  <c r="DI92" i="23"/>
  <c r="DA92" i="23"/>
  <c r="DE91" i="23"/>
  <c r="DI90" i="23"/>
  <c r="DA90" i="23"/>
  <c r="DD101" i="23"/>
  <c r="DH98" i="23"/>
  <c r="CZ96" i="23"/>
  <c r="DD93" i="23"/>
  <c r="DH90" i="23"/>
  <c r="DC101" i="23"/>
  <c r="DG98" i="23"/>
  <c r="CY96" i="23"/>
  <c r="DC93" i="23"/>
  <c r="DG90" i="23"/>
  <c r="DH100" i="23"/>
  <c r="CZ98" i="23"/>
  <c r="DD95" i="23"/>
  <c r="DH92" i="23"/>
  <c r="CZ90" i="23"/>
  <c r="DG100" i="23"/>
  <c r="CY98" i="23"/>
  <c r="DC95" i="23"/>
  <c r="DG92" i="23"/>
  <c r="CY90" i="23"/>
  <c r="CZ100" i="23"/>
  <c r="DD97" i="23"/>
  <c r="DH94" i="23"/>
  <c r="CZ92" i="23"/>
  <c r="CY100" i="23"/>
  <c r="CY94" i="23"/>
  <c r="DD99" i="23"/>
  <c r="CY92" i="23"/>
  <c r="DC99" i="23"/>
  <c r="DD91" i="23"/>
  <c r="DC97" i="23"/>
  <c r="DC91" i="23"/>
  <c r="DH96" i="23"/>
  <c r="DG96" i="23"/>
  <c r="DG94" i="23"/>
  <c r="CZ94" i="23"/>
  <c r="CZ27" i="10"/>
  <c r="DC30" i="10"/>
  <c r="CY29" i="10"/>
  <c r="DA25" i="14"/>
  <c r="DD81" i="16"/>
  <c r="DD33" i="16"/>
  <c r="CY33" i="16"/>
  <c r="CZ37" i="16"/>
  <c r="DD34" i="16"/>
  <c r="DA42" i="16"/>
  <c r="DB63" i="18"/>
  <c r="CZ62" i="18"/>
  <c r="CZ81" i="20"/>
  <c r="DB83" i="20"/>
  <c r="DF79" i="20"/>
  <c r="DE85" i="20"/>
  <c r="DB78" i="20"/>
  <c r="DE82" i="20"/>
  <c r="DC81" i="20"/>
  <c r="DA87" i="20"/>
  <c r="DA82" i="20"/>
  <c r="CY88" i="20"/>
  <c r="CY83" i="20"/>
  <c r="DH88" i="20"/>
  <c r="CZ83" i="20"/>
  <c r="DI88" i="20"/>
  <c r="DA83" i="20"/>
  <c r="DC37" i="23"/>
  <c r="DA36" i="23"/>
  <c r="CY35" i="23"/>
  <c r="DC33" i="23"/>
  <c r="DD38" i="23"/>
  <c r="DB37" i="23"/>
  <c r="CZ36" i="23"/>
  <c r="DD34" i="23"/>
  <c r="DB33" i="23"/>
  <c r="DB38" i="23"/>
  <c r="CZ37" i="23"/>
  <c r="DD35" i="23"/>
  <c r="DB34" i="23"/>
  <c r="CZ33" i="23"/>
  <c r="CZ38" i="23"/>
  <c r="CY36" i="23"/>
  <c r="CY34" i="23"/>
  <c r="CY38" i="23"/>
  <c r="DC35" i="23"/>
  <c r="DD33" i="23"/>
  <c r="DD37" i="23"/>
  <c r="DB35" i="23"/>
  <c r="DA33" i="23"/>
  <c r="DC38" i="23"/>
  <c r="CZ35" i="23"/>
  <c r="DA38" i="23"/>
  <c r="DC34" i="23"/>
  <c r="DA37" i="23"/>
  <c r="DA34" i="23"/>
  <c r="CY37" i="23"/>
  <c r="CZ34" i="23"/>
  <c r="DD36" i="23"/>
  <c r="CY33" i="23"/>
  <c r="DC36" i="23"/>
  <c r="DB36" i="23"/>
  <c r="DA35" i="23"/>
  <c r="DC29" i="10"/>
  <c r="DB28" i="10"/>
  <c r="DB30" i="10"/>
  <c r="CY34" i="14"/>
  <c r="CZ34" i="14"/>
  <c r="DA38" i="14"/>
  <c r="CY36" i="14"/>
  <c r="DC33" i="14"/>
  <c r="CZ18" i="14"/>
  <c r="DE60" i="16"/>
  <c r="CZ60" i="16"/>
  <c r="DE57" i="16"/>
  <c r="DF58" i="16"/>
  <c r="CY87" i="16"/>
  <c r="DD84" i="16"/>
  <c r="CZ31" i="16"/>
  <c r="DD36" i="16"/>
  <c r="DA34" i="16"/>
  <c r="DB38" i="16"/>
  <c r="CZ36" i="16"/>
  <c r="DA43" i="16"/>
  <c r="DG59" i="18"/>
  <c r="DC60" i="18"/>
  <c r="DC43" i="19"/>
  <c r="CY34" i="19"/>
  <c r="CY37" i="19"/>
  <c r="DD38" i="19"/>
  <c r="DA81" i="20"/>
  <c r="DE88" i="20"/>
  <c r="DB81" i="20"/>
  <c r="DF87" i="20"/>
  <c r="DC80" i="20"/>
  <c r="DA84" i="20"/>
  <c r="CZ82" i="20"/>
  <c r="DI87" i="20"/>
  <c r="DI82" i="20"/>
  <c r="DG88" i="20"/>
  <c r="DG83" i="20"/>
  <c r="CY78" i="20"/>
  <c r="DH83" i="20"/>
  <c r="CZ78" i="20"/>
  <c r="DI83" i="20"/>
  <c r="DB46" i="23"/>
  <c r="DA45" i="23"/>
  <c r="CZ44" i="23"/>
  <c r="CY43" i="23"/>
  <c r="DE41" i="23"/>
  <c r="DD40" i="23"/>
  <c r="DA46" i="23"/>
  <c r="CZ45" i="23"/>
  <c r="CY44" i="23"/>
  <c r="DE42" i="23"/>
  <c r="DD41" i="23"/>
  <c r="DC40" i="23"/>
  <c r="CZ46" i="23"/>
  <c r="CY45" i="23"/>
  <c r="DE43" i="23"/>
  <c r="CY46" i="23"/>
  <c r="DE44" i="23"/>
  <c r="DD43" i="23"/>
  <c r="DC42" i="23"/>
  <c r="DB41" i="23"/>
  <c r="DA40" i="23"/>
  <c r="DE46" i="23"/>
  <c r="DD45" i="23"/>
  <c r="DC44" i="23"/>
  <c r="DB44" i="23"/>
  <c r="DA42" i="23"/>
  <c r="DB40" i="23"/>
  <c r="DA44" i="23"/>
  <c r="CZ42" i="23"/>
  <c r="CZ40" i="23"/>
  <c r="DD46" i="23"/>
  <c r="DC43" i="23"/>
  <c r="CY42" i="23"/>
  <c r="CY40" i="23"/>
  <c r="DC45" i="23"/>
  <c r="DC41" i="23"/>
  <c r="DB45" i="23"/>
  <c r="DA41" i="23"/>
  <c r="DD44" i="23"/>
  <c r="CZ41" i="23"/>
  <c r="DB43" i="23"/>
  <c r="CY41" i="23"/>
  <c r="DA43" i="23"/>
  <c r="DE40" i="23"/>
  <c r="CZ43" i="23"/>
  <c r="DD42" i="23"/>
  <c r="DB42" i="23"/>
  <c r="DC46" i="23"/>
  <c r="DE45" i="23"/>
  <c r="DA29" i="2"/>
  <c r="CY28" i="9"/>
  <c r="CY30" i="10"/>
  <c r="DA31" i="10"/>
  <c r="DC27" i="10"/>
  <c r="CZ35" i="14"/>
  <c r="DB35" i="14"/>
  <c r="CZ33" i="14"/>
  <c r="DA37" i="14"/>
  <c r="DC62" i="16"/>
  <c r="DE62" i="16"/>
  <c r="CY61" i="16"/>
  <c r="DD58" i="16"/>
  <c r="DE59" i="16"/>
  <c r="DI78" i="16"/>
  <c r="DG78" i="16"/>
  <c r="DD48" i="16"/>
  <c r="CZ27" i="16"/>
  <c r="CY34" i="16"/>
  <c r="DC35" i="16"/>
  <c r="DA33" i="16"/>
  <c r="DB37" i="16"/>
  <c r="DC46" i="16"/>
  <c r="DA58" i="18"/>
  <c r="DA62" i="18"/>
  <c r="CY46" i="19"/>
  <c r="DE49" i="19"/>
  <c r="DF49" i="19"/>
  <c r="CY49" i="19"/>
  <c r="DA35" i="19"/>
  <c r="DA38" i="19"/>
  <c r="CY35" i="19"/>
  <c r="DC28" i="19"/>
  <c r="DF82" i="20"/>
  <c r="CY79" i="20"/>
  <c r="DC83" i="20"/>
  <c r="DA78" i="20"/>
  <c r="CY82" i="20"/>
  <c r="DB86" i="20"/>
  <c r="DH82" i="20"/>
  <c r="DF88" i="20"/>
  <c r="DF83" i="20"/>
  <c r="DF78" i="20"/>
  <c r="DD84" i="20"/>
  <c r="DG78" i="20"/>
  <c r="DE84" i="20"/>
  <c r="DH78" i="20"/>
  <c r="DF84" i="20"/>
  <c r="DC35" i="20"/>
  <c r="CZ38" i="20"/>
  <c r="DD36" i="20"/>
  <c r="DB33" i="20"/>
  <c r="DC37" i="20"/>
  <c r="CZ70" i="20"/>
  <c r="DG71" i="20"/>
  <c r="DA70" i="20"/>
  <c r="DF76" i="20"/>
  <c r="CZ75" i="20"/>
  <c r="DG68" i="20"/>
  <c r="DA75" i="20"/>
  <c r="DB71" i="20"/>
  <c r="DC67" i="20"/>
  <c r="DG73" i="20"/>
  <c r="DF70" i="20"/>
  <c r="DE67" i="20"/>
  <c r="CY74" i="20"/>
  <c r="DB24" i="23"/>
  <c r="DB22" i="23"/>
  <c r="DA24" i="23"/>
  <c r="DA22" i="23"/>
  <c r="DA25" i="23"/>
  <c r="CY23" i="23"/>
  <c r="CY25" i="23"/>
  <c r="CY22" i="23"/>
  <c r="DB25" i="23"/>
  <c r="CZ25" i="23"/>
  <c r="CZ24" i="23"/>
  <c r="CY24" i="23"/>
  <c r="DB23" i="23"/>
  <c r="DA23" i="23"/>
  <c r="CZ23" i="23"/>
  <c r="CZ22" i="23"/>
  <c r="DB27" i="10"/>
  <c r="DC28" i="10"/>
  <c r="DA29" i="10"/>
  <c r="DF61" i="16"/>
  <c r="DA65" i="16"/>
  <c r="DC65" i="16"/>
  <c r="CZ62" i="16"/>
  <c r="DC61" i="16"/>
  <c r="CZ87" i="16"/>
  <c r="DD82" i="16"/>
  <c r="DD49" i="16"/>
  <c r="DD37" i="16"/>
  <c r="CY37" i="16"/>
  <c r="DC34" i="16"/>
  <c r="DD38" i="16"/>
  <c r="CY44" i="16"/>
  <c r="CZ59" i="18"/>
  <c r="CZ63" i="18"/>
  <c r="DD41" i="19"/>
  <c r="DB36" i="19"/>
  <c r="DD35" i="19"/>
  <c r="DC37" i="19"/>
  <c r="CY87" i="20"/>
  <c r="DG84" i="20"/>
  <c r="DD85" i="20"/>
  <c r="DH79" i="20"/>
  <c r="CZ84" i="20"/>
  <c r="DC88" i="20"/>
  <c r="DE83" i="20"/>
  <c r="DE78" i="20"/>
  <c r="DC84" i="20"/>
  <c r="DC79" i="20"/>
  <c r="DA85" i="20"/>
  <c r="DD79" i="20"/>
  <c r="DB85" i="20"/>
  <c r="DE79" i="20"/>
  <c r="DC85" i="20"/>
  <c r="CZ37" i="20"/>
  <c r="CZ34" i="20"/>
  <c r="CZ35" i="20"/>
  <c r="DA74" i="20"/>
  <c r="CZ67" i="20"/>
  <c r="DD72" i="20"/>
  <c r="DE68" i="20"/>
  <c r="CY67" i="20"/>
  <c r="DE69" i="20"/>
  <c r="CY76" i="20"/>
  <c r="CZ72" i="20"/>
  <c r="DA68" i="20"/>
  <c r="DE74" i="20"/>
  <c r="DD71" i="20"/>
  <c r="DC68" i="20"/>
  <c r="DC76" i="23"/>
  <c r="DE75" i="23"/>
  <c r="DG74" i="23"/>
  <c r="CY74" i="23"/>
  <c r="DA73" i="23"/>
  <c r="DC72" i="23"/>
  <c r="DE71" i="23"/>
  <c r="DG70" i="23"/>
  <c r="CY70" i="23"/>
  <c r="DA69" i="23"/>
  <c r="DC68" i="23"/>
  <c r="DE67" i="23"/>
  <c r="DB76" i="23"/>
  <c r="DD75" i="23"/>
  <c r="DF74" i="23"/>
  <c r="DH73" i="23"/>
  <c r="CZ73" i="23"/>
  <c r="DB72" i="23"/>
  <c r="DD71" i="23"/>
  <c r="DF70" i="23"/>
  <c r="DH69" i="23"/>
  <c r="CZ69" i="23"/>
  <c r="DB68" i="23"/>
  <c r="DD67" i="23"/>
  <c r="DA76" i="23"/>
  <c r="DC75" i="23"/>
  <c r="DE74" i="23"/>
  <c r="DG73" i="23"/>
  <c r="CY73" i="23"/>
  <c r="DA72" i="23"/>
  <c r="DC71" i="23"/>
  <c r="DE70" i="23"/>
  <c r="DG69" i="23"/>
  <c r="CY69" i="23"/>
  <c r="DA68" i="23"/>
  <c r="DC67" i="23"/>
  <c r="DH76" i="23"/>
  <c r="CZ76" i="23"/>
  <c r="DB75" i="23"/>
  <c r="DD74" i="23"/>
  <c r="DF73" i="23"/>
  <c r="DH72" i="23"/>
  <c r="CZ72" i="23"/>
  <c r="DB71" i="23"/>
  <c r="DD70" i="23"/>
  <c r="DF69" i="23"/>
  <c r="DH68" i="23"/>
  <c r="CZ68" i="23"/>
  <c r="DB67" i="23"/>
  <c r="DG76" i="23"/>
  <c r="CY76" i="23"/>
  <c r="DA75" i="23"/>
  <c r="DC74" i="23"/>
  <c r="DE73" i="23"/>
  <c r="DG72" i="23"/>
  <c r="CY72" i="23"/>
  <c r="DA71" i="23"/>
  <c r="DC70" i="23"/>
  <c r="DE69" i="23"/>
  <c r="DG68" i="23"/>
  <c r="CY68" i="23"/>
  <c r="DA67" i="23"/>
  <c r="DF76" i="23"/>
  <c r="DH75" i="23"/>
  <c r="CZ75" i="23"/>
  <c r="DB74" i="23"/>
  <c r="DD73" i="23"/>
  <c r="DF72" i="23"/>
  <c r="DH71" i="23"/>
  <c r="CZ71" i="23"/>
  <c r="DB70" i="23"/>
  <c r="DD69" i="23"/>
  <c r="DF68" i="23"/>
  <c r="DH67" i="23"/>
  <c r="CZ67" i="23"/>
  <c r="DA74" i="23"/>
  <c r="CY71" i="23"/>
  <c r="DG67" i="23"/>
  <c r="CZ74" i="23"/>
  <c r="DH70" i="23"/>
  <c r="DF67" i="23"/>
  <c r="DE76" i="23"/>
  <c r="DC73" i="23"/>
  <c r="DA70" i="23"/>
  <c r="CY67" i="23"/>
  <c r="DD76" i="23"/>
  <c r="DB73" i="23"/>
  <c r="CZ70" i="23"/>
  <c r="DG75" i="23"/>
  <c r="DE72" i="23"/>
  <c r="DC69" i="23"/>
  <c r="DF75" i="23"/>
  <c r="DD68" i="23"/>
  <c r="CY75" i="23"/>
  <c r="DH74" i="23"/>
  <c r="DD72" i="23"/>
  <c r="DG71" i="23"/>
  <c r="DF71" i="23"/>
  <c r="DB69" i="23"/>
  <c r="DE68" i="23"/>
  <c r="CZ30" i="10"/>
  <c r="DB31" i="10"/>
  <c r="DH79" i="16"/>
  <c r="DA83" i="16"/>
  <c r="DA35" i="16"/>
  <c r="CZ34" i="16"/>
  <c r="DA38" i="16"/>
  <c r="CY36" i="16"/>
  <c r="DB46" i="16"/>
  <c r="DC86" i="20"/>
  <c r="CZ79" i="20"/>
  <c r="CZ87" i="20"/>
  <c r="DI81" i="20"/>
  <c r="DA86" i="20"/>
  <c r="DD78" i="20"/>
  <c r="DB84" i="20"/>
  <c r="DB79" i="20"/>
  <c r="CZ85" i="20"/>
  <c r="CZ80" i="20"/>
  <c r="DI85" i="20"/>
  <c r="DA80" i="20"/>
  <c r="CY86" i="20"/>
  <c r="DB80" i="20"/>
  <c r="CZ55" i="23"/>
  <c r="CZ54" i="23"/>
  <c r="CZ53" i="23"/>
  <c r="CZ52" i="23"/>
  <c r="CZ51" i="23"/>
  <c r="CZ50" i="23"/>
  <c r="CZ49" i="23"/>
  <c r="CZ48" i="23"/>
  <c r="CY55" i="23"/>
  <c r="CY54" i="23"/>
  <c r="CY53" i="23"/>
  <c r="CY52" i="23"/>
  <c r="CY51" i="23"/>
  <c r="CY50" i="23"/>
  <c r="CY49" i="23"/>
  <c r="CY48" i="23"/>
  <c r="DF55" i="23"/>
  <c r="DF54" i="23"/>
  <c r="DF53" i="23"/>
  <c r="DF52" i="23"/>
  <c r="DF51" i="23"/>
  <c r="DF50" i="23"/>
  <c r="DF49" i="23"/>
  <c r="DF48" i="23"/>
  <c r="DE55" i="23"/>
  <c r="DE54" i="23"/>
  <c r="DE53" i="23"/>
  <c r="DE52" i="23"/>
  <c r="DE51" i="23"/>
  <c r="DE50" i="23"/>
  <c r="DE49" i="23"/>
  <c r="DE48" i="23"/>
  <c r="DD55" i="23"/>
  <c r="DD54" i="23"/>
  <c r="DD53" i="23"/>
  <c r="DD52" i="23"/>
  <c r="DD51" i="23"/>
  <c r="DD50" i="23"/>
  <c r="DD49" i="23"/>
  <c r="DD48" i="23"/>
  <c r="DC55" i="23"/>
  <c r="DC54" i="23"/>
  <c r="DC53" i="23"/>
  <c r="DC52" i="23"/>
  <c r="DC51" i="23"/>
  <c r="DC50" i="23"/>
  <c r="DC49" i="23"/>
  <c r="DC48" i="23"/>
  <c r="DB55" i="23"/>
  <c r="DB51" i="23"/>
  <c r="DA55" i="23"/>
  <c r="DA51" i="23"/>
  <c r="DB54" i="23"/>
  <c r="DB50" i="23"/>
  <c r="DB53" i="23"/>
  <c r="DB49" i="23"/>
  <c r="DA50" i="23"/>
  <c r="DA49" i="23"/>
  <c r="DB48" i="23"/>
  <c r="DA48" i="23"/>
  <c r="DA54" i="23"/>
  <c r="DA53" i="23"/>
  <c r="DB52" i="23"/>
  <c r="DA52" i="23"/>
  <c r="DC46" i="19"/>
  <c r="DB43" i="19"/>
  <c r="DD44" i="19"/>
  <c r="DB40" i="19"/>
  <c r="DE42" i="19"/>
  <c r="DA45" i="19"/>
  <c r="DA24" i="14"/>
  <c r="DB83" i="16"/>
  <c r="DI81" i="16"/>
  <c r="DC81" i="16"/>
  <c r="DC84" i="16"/>
  <c r="DD79" i="16"/>
  <c r="DI83" i="16"/>
  <c r="DC48" i="16"/>
  <c r="DD50" i="16"/>
  <c r="CZ54" i="16"/>
  <c r="DA52" i="17"/>
  <c r="DA44" i="19"/>
  <c r="CZ42" i="19"/>
  <c r="DC44" i="19"/>
  <c r="DE45" i="19"/>
  <c r="DC41" i="19"/>
  <c r="CY44" i="19"/>
  <c r="DB46" i="19"/>
  <c r="DA31" i="19"/>
  <c r="CY30" i="19"/>
  <c r="DB27" i="19"/>
  <c r="DB24" i="14"/>
  <c r="CZ57" i="16"/>
  <c r="DG59" i="16"/>
  <c r="DB63" i="16"/>
  <c r="DA59" i="16"/>
  <c r="DB59" i="16"/>
  <c r="DA61" i="16"/>
  <c r="DB61" i="16"/>
  <c r="DD60" i="16"/>
  <c r="DI84" i="16"/>
  <c r="DG87" i="16"/>
  <c r="CZ82" i="16"/>
  <c r="CY88" i="16"/>
  <c r="DA80" i="16"/>
  <c r="DF84" i="16"/>
  <c r="DC50" i="16"/>
  <c r="DD51" i="16"/>
  <c r="CZ55" i="16"/>
  <c r="CZ28" i="16"/>
  <c r="DC28" i="16"/>
  <c r="DC31" i="16"/>
  <c r="CZ42" i="16"/>
  <c r="CZ24" i="17"/>
  <c r="DD88" i="17"/>
  <c r="DA84" i="17"/>
  <c r="DC84" i="17"/>
  <c r="DC87" i="17"/>
  <c r="CZ86" i="17"/>
  <c r="DB58" i="18"/>
  <c r="CY60" i="18"/>
  <c r="DB61" i="18"/>
  <c r="DB44" i="19"/>
  <c r="DD46" i="19"/>
  <c r="DD45" i="19"/>
  <c r="DA40" i="19"/>
  <c r="DD42" i="19"/>
  <c r="CZ45" i="19"/>
  <c r="DC36" i="19"/>
  <c r="DC35" i="19"/>
  <c r="DC34" i="19"/>
  <c r="DA36" i="19"/>
  <c r="CY29" i="19"/>
  <c r="CY28" i="19"/>
  <c r="CZ29" i="19"/>
  <c r="CY22" i="14"/>
  <c r="DF79" i="16"/>
  <c r="DB78" i="16"/>
  <c r="DH82" i="16"/>
  <c r="DG88" i="16"/>
  <c r="DC82" i="16"/>
  <c r="DC85" i="16"/>
  <c r="DA51" i="16"/>
  <c r="DE54" i="16"/>
  <c r="DE40" i="19"/>
  <c r="CZ43" i="19"/>
  <c r="DE46" i="19"/>
  <c r="DB41" i="19"/>
  <c r="DE43" i="19"/>
  <c r="DA46" i="19"/>
  <c r="DB31" i="19"/>
  <c r="CZ30" i="19"/>
  <c r="DC30" i="19"/>
  <c r="DA42" i="2"/>
  <c r="CY25" i="14"/>
  <c r="CY63" i="16"/>
  <c r="CZ63" i="16"/>
  <c r="CZ64" i="16"/>
  <c r="CZ81" i="16"/>
  <c r="DB81" i="16"/>
  <c r="CZ84" i="16"/>
  <c r="DI87" i="16"/>
  <c r="DB82" i="16"/>
  <c r="DB85" i="16"/>
  <c r="DB54" i="16"/>
  <c r="DE55" i="16"/>
  <c r="CY30" i="16"/>
  <c r="CY27" i="16"/>
  <c r="CZ29" i="16"/>
  <c r="DB45" i="19"/>
  <c r="DA43" i="19"/>
  <c r="CZ40" i="19"/>
  <c r="DC42" i="19"/>
  <c r="CY45" i="19"/>
  <c r="DD40" i="19"/>
  <c r="DB29" i="19"/>
  <c r="CZ28" i="19"/>
  <c r="DC27" i="19"/>
  <c r="CY23" i="14"/>
  <c r="DA57" i="16"/>
  <c r="CZ65" i="16"/>
  <c r="DG60" i="16"/>
  <c r="DG61" i="16"/>
  <c r="DF63" i="16"/>
  <c r="DG63" i="16"/>
  <c r="CY64" i="16"/>
  <c r="CY65" i="16"/>
  <c r="DA81" i="16"/>
  <c r="DC83" i="16"/>
  <c r="DA86" i="16"/>
  <c r="DF88" i="16"/>
  <c r="CY83" i="16"/>
  <c r="CY86" i="16"/>
  <c r="DB49" i="16"/>
  <c r="DF54" i="16"/>
  <c r="CZ30" i="16"/>
  <c r="CY29" i="16"/>
  <c r="DC30" i="16"/>
  <c r="DD42" i="16"/>
  <c r="DA23" i="17"/>
  <c r="DC62" i="18"/>
  <c r="DF63" i="18"/>
  <c r="DG65" i="18"/>
  <c r="CY41" i="19"/>
  <c r="CY40" i="19"/>
  <c r="DA41" i="19"/>
  <c r="DD43" i="19"/>
  <c r="CZ46" i="19"/>
  <c r="DE41" i="19"/>
  <c r="CZ34" i="19"/>
  <c r="CZ33" i="19"/>
  <c r="DB33" i="19"/>
  <c r="DC31" i="19"/>
  <c r="DB30" i="19"/>
  <c r="DA29" i="19"/>
  <c r="CY54" i="10"/>
  <c r="DA25" i="12"/>
  <c r="DA100" i="14"/>
  <c r="DB25" i="14"/>
  <c r="DB64" i="16"/>
  <c r="CZ58" i="16"/>
  <c r="DC63" i="16"/>
  <c r="DD64" i="16"/>
  <c r="DE64" i="16"/>
  <c r="DF64" i="16"/>
  <c r="CY57" i="16"/>
  <c r="DG65" i="16"/>
  <c r="DF82" i="16"/>
  <c r="DD85" i="16"/>
  <c r="DA84" i="16"/>
  <c r="DE78" i="16"/>
  <c r="DG83" i="16"/>
  <c r="CZ78" i="16"/>
  <c r="DB50" i="16"/>
  <c r="DF55" i="16"/>
  <c r="DA28" i="16"/>
  <c r="DA31" i="16"/>
  <c r="DE42" i="16"/>
  <c r="DC45" i="19"/>
  <c r="CZ41" i="19"/>
  <c r="DB42" i="19"/>
  <c r="DE44" i="19"/>
  <c r="DC40" i="19"/>
  <c r="CZ35" i="19"/>
  <c r="DB35" i="19"/>
  <c r="DB34" i="19"/>
  <c r="DD34" i="19"/>
  <c r="DA28" i="19"/>
  <c r="CY27" i="19"/>
  <c r="CZ27" i="19"/>
  <c r="DC37" i="21"/>
  <c r="DA36" i="21"/>
  <c r="CY35" i="21"/>
  <c r="DC33" i="21"/>
  <c r="DD38" i="21"/>
  <c r="DB37" i="21"/>
  <c r="CZ36" i="21"/>
  <c r="DD34" i="21"/>
  <c r="DB33" i="21"/>
  <c r="DC38" i="21"/>
  <c r="DA37" i="21"/>
  <c r="CY36" i="21"/>
  <c r="DC34" i="21"/>
  <c r="DA33" i="21"/>
  <c r="DB38" i="21"/>
  <c r="CZ37" i="21"/>
  <c r="DD35" i="21"/>
  <c r="DB34" i="21"/>
  <c r="CZ33" i="21"/>
  <c r="DA38" i="21"/>
  <c r="CY37" i="21"/>
  <c r="DC35" i="21"/>
  <c r="DA34" i="21"/>
  <c r="CY33" i="21"/>
  <c r="CZ38" i="21"/>
  <c r="DD36" i="21"/>
  <c r="DB35" i="21"/>
  <c r="CZ34" i="21"/>
  <c r="CY34" i="21"/>
  <c r="DD33" i="21"/>
  <c r="CY38" i="21"/>
  <c r="DD37" i="21"/>
  <c r="DC36" i="21"/>
  <c r="DA35" i="21"/>
  <c r="CZ35" i="21"/>
  <c r="DB36" i="21"/>
  <c r="DB71" i="12"/>
  <c r="DB25" i="12"/>
  <c r="DG96" i="14"/>
  <c r="DB52" i="17"/>
  <c r="DC30" i="21"/>
  <c r="CZ29" i="21"/>
  <c r="DB27" i="21"/>
  <c r="DB30" i="21"/>
  <c r="CY29" i="21"/>
  <c r="DA27" i="21"/>
  <c r="DA30" i="21"/>
  <c r="DC28" i="21"/>
  <c r="CZ27" i="21"/>
  <c r="DC31" i="21"/>
  <c r="CZ30" i="21"/>
  <c r="DB28" i="21"/>
  <c r="CY27" i="21"/>
  <c r="DB31" i="21"/>
  <c r="CY30" i="21"/>
  <c r="DA28" i="21"/>
  <c r="DB29" i="21"/>
  <c r="DA29" i="21"/>
  <c r="CZ28" i="21"/>
  <c r="CY28" i="21"/>
  <c r="DA31" i="21"/>
  <c r="DC27" i="21"/>
  <c r="CZ31" i="21"/>
  <c r="CY31" i="21"/>
  <c r="DC29" i="21"/>
  <c r="DC49" i="17"/>
  <c r="CZ55" i="21"/>
  <c r="CZ54" i="21"/>
  <c r="CZ53" i="21"/>
  <c r="CZ52" i="21"/>
  <c r="CZ51" i="21"/>
  <c r="CZ50" i="21"/>
  <c r="CZ49" i="21"/>
  <c r="CZ48" i="21"/>
  <c r="CY55" i="21"/>
  <c r="CY54" i="21"/>
  <c r="CY53" i="21"/>
  <c r="CY52" i="21"/>
  <c r="CY51" i="21"/>
  <c r="CY50" i="21"/>
  <c r="CY49" i="21"/>
  <c r="CY48" i="21"/>
  <c r="DF55" i="21"/>
  <c r="DF54" i="21"/>
  <c r="DF53" i="21"/>
  <c r="DF52" i="21"/>
  <c r="DF51" i="21"/>
  <c r="DF50" i="21"/>
  <c r="DF49" i="21"/>
  <c r="DF48" i="21"/>
  <c r="DE55" i="21"/>
  <c r="DE54" i="21"/>
  <c r="DE53" i="21"/>
  <c r="DE52" i="21"/>
  <c r="DE51" i="21"/>
  <c r="DE50" i="21"/>
  <c r="DE49" i="21"/>
  <c r="DE48" i="21"/>
  <c r="DD55" i="21"/>
  <c r="DD54" i="21"/>
  <c r="DD53" i="21"/>
  <c r="DD52" i="21"/>
  <c r="DD51" i="21"/>
  <c r="DD50" i="21"/>
  <c r="DD49" i="21"/>
  <c r="DD48" i="21"/>
  <c r="DC55" i="21"/>
  <c r="DC54" i="21"/>
  <c r="DC53" i="21"/>
  <c r="DC52" i="21"/>
  <c r="DC51" i="21"/>
  <c r="DC50" i="21"/>
  <c r="DC49" i="21"/>
  <c r="DC48" i="21"/>
  <c r="DB55" i="21"/>
  <c r="DB54" i="21"/>
  <c r="DB53" i="21"/>
  <c r="DB52" i="21"/>
  <c r="DB51" i="21"/>
  <c r="DB50" i="21"/>
  <c r="DB49" i="21"/>
  <c r="DB48" i="21"/>
  <c r="DA55" i="21"/>
  <c r="DA54" i="21"/>
  <c r="DA53" i="21"/>
  <c r="DA52" i="21"/>
  <c r="DA51" i="21"/>
  <c r="DA48" i="21"/>
  <c r="DA50" i="21"/>
  <c r="DA49" i="21"/>
  <c r="DB25" i="17"/>
  <c r="DD49" i="17"/>
  <c r="DB88" i="21"/>
  <c r="DE87" i="21"/>
  <c r="DH86" i="21"/>
  <c r="CZ86" i="21"/>
  <c r="DC85" i="21"/>
  <c r="DF84" i="21"/>
  <c r="DI83" i="21"/>
  <c r="DA83" i="21"/>
  <c r="DD82" i="21"/>
  <c r="DG81" i="21"/>
  <c r="CY81" i="21"/>
  <c r="DB80" i="21"/>
  <c r="DE79" i="21"/>
  <c r="DH78" i="21"/>
  <c r="CZ78" i="21"/>
  <c r="DI88" i="21"/>
  <c r="DA88" i="21"/>
  <c r="DD87" i="21"/>
  <c r="DG86" i="21"/>
  <c r="CY86" i="21"/>
  <c r="DB85" i="21"/>
  <c r="DE84" i="21"/>
  <c r="DH83" i="21"/>
  <c r="CZ83" i="21"/>
  <c r="DC82" i="21"/>
  <c r="DF81" i="21"/>
  <c r="DI80" i="21"/>
  <c r="DA80" i="21"/>
  <c r="DD79" i="21"/>
  <c r="DG78" i="21"/>
  <c r="CY78" i="21"/>
  <c r="DH88" i="21"/>
  <c r="CZ88" i="21"/>
  <c r="DC87" i="21"/>
  <c r="DF86" i="21"/>
  <c r="DI85" i="21"/>
  <c r="DA85" i="21"/>
  <c r="DD84" i="21"/>
  <c r="DG83" i="21"/>
  <c r="CY83" i="21"/>
  <c r="DB82" i="21"/>
  <c r="DE81" i="21"/>
  <c r="DH80" i="21"/>
  <c r="CZ80" i="21"/>
  <c r="DC79" i="21"/>
  <c r="DF78" i="21"/>
  <c r="DG88" i="21"/>
  <c r="CY88" i="21"/>
  <c r="DB87" i="21"/>
  <c r="DE86" i="21"/>
  <c r="DH85" i="21"/>
  <c r="CZ85" i="21"/>
  <c r="DC84" i="21"/>
  <c r="DF83" i="21"/>
  <c r="DI82" i="21"/>
  <c r="DA82" i="21"/>
  <c r="DD81" i="21"/>
  <c r="DG80" i="21"/>
  <c r="CY80" i="21"/>
  <c r="DB79" i="21"/>
  <c r="DE78" i="21"/>
  <c r="DF88" i="21"/>
  <c r="DI87" i="21"/>
  <c r="DA87" i="21"/>
  <c r="DD86" i="21"/>
  <c r="DG85" i="21"/>
  <c r="CY85" i="21"/>
  <c r="DB84" i="21"/>
  <c r="DE83" i="21"/>
  <c r="DH82" i="21"/>
  <c r="CZ82" i="21"/>
  <c r="DC81" i="21"/>
  <c r="DF80" i="21"/>
  <c r="DI79" i="21"/>
  <c r="DA79" i="21"/>
  <c r="DD78" i="21"/>
  <c r="DE88" i="21"/>
  <c r="DH87" i="21"/>
  <c r="CZ87" i="21"/>
  <c r="DC86" i="21"/>
  <c r="DF85" i="21"/>
  <c r="DI84" i="21"/>
  <c r="DA84" i="21"/>
  <c r="DD83" i="21"/>
  <c r="DG82" i="21"/>
  <c r="CY82" i="21"/>
  <c r="DB81" i="21"/>
  <c r="DE80" i="21"/>
  <c r="DH79" i="21"/>
  <c r="CZ79" i="21"/>
  <c r="DC78" i="21"/>
  <c r="DD88" i="21"/>
  <c r="DG87" i="21"/>
  <c r="CY87" i="21"/>
  <c r="DB86" i="21"/>
  <c r="DE85" i="21"/>
  <c r="DH84" i="21"/>
  <c r="CZ84" i="21"/>
  <c r="DC83" i="21"/>
  <c r="DF82" i="21"/>
  <c r="DI81" i="21"/>
  <c r="DA81" i="21"/>
  <c r="DD80" i="21"/>
  <c r="DG79" i="21"/>
  <c r="CY79" i="21"/>
  <c r="DB78" i="21"/>
  <c r="CY84" i="21"/>
  <c r="DA78" i="21"/>
  <c r="DB83" i="21"/>
  <c r="DC88" i="21"/>
  <c r="DE82" i="21"/>
  <c r="DF87" i="21"/>
  <c r="DH81" i="21"/>
  <c r="DI86" i="21"/>
  <c r="CZ81" i="21"/>
  <c r="DG84" i="21"/>
  <c r="DC80" i="21"/>
  <c r="DF79" i="21"/>
  <c r="DI78" i="21"/>
  <c r="DA86" i="21"/>
  <c r="DD85" i="21"/>
  <c r="DC98" i="14"/>
  <c r="DE40" i="14"/>
  <c r="DB40" i="14"/>
  <c r="DA52" i="16"/>
  <c r="DE50" i="16"/>
  <c r="CY51" i="16"/>
  <c r="DB44" i="16"/>
  <c r="CZ23" i="17"/>
  <c r="CZ20" i="17"/>
  <c r="CZ49" i="17"/>
  <c r="DA64" i="18"/>
  <c r="DE64" i="18"/>
  <c r="DG57" i="18"/>
  <c r="DD37" i="19"/>
  <c r="DA34" i="19"/>
  <c r="DB38" i="19"/>
  <c r="CZ36" i="19"/>
  <c r="DC76" i="21"/>
  <c r="DE75" i="21"/>
  <c r="DG74" i="21"/>
  <c r="CY74" i="21"/>
  <c r="DA73" i="21"/>
  <c r="DC72" i="21"/>
  <c r="DE71" i="21"/>
  <c r="DG70" i="21"/>
  <c r="CY70" i="21"/>
  <c r="DA69" i="21"/>
  <c r="DC68" i="21"/>
  <c r="DE67" i="21"/>
  <c r="DB76" i="21"/>
  <c r="DD75" i="21"/>
  <c r="DF74" i="21"/>
  <c r="DH73" i="21"/>
  <c r="CZ73" i="21"/>
  <c r="DB72" i="21"/>
  <c r="DD71" i="21"/>
  <c r="DF70" i="21"/>
  <c r="DH69" i="21"/>
  <c r="CZ69" i="21"/>
  <c r="DB68" i="21"/>
  <c r="DD67" i="21"/>
  <c r="DA76" i="21"/>
  <c r="DC75" i="21"/>
  <c r="DE74" i="21"/>
  <c r="DG73" i="21"/>
  <c r="CY73" i="21"/>
  <c r="DA72" i="21"/>
  <c r="DC71" i="21"/>
  <c r="DE70" i="21"/>
  <c r="DG69" i="21"/>
  <c r="CY69" i="21"/>
  <c r="DA68" i="21"/>
  <c r="DC67" i="21"/>
  <c r="DH76" i="21"/>
  <c r="CZ76" i="21"/>
  <c r="DB75" i="21"/>
  <c r="DD74" i="21"/>
  <c r="DF73" i="21"/>
  <c r="DH72" i="21"/>
  <c r="CZ72" i="21"/>
  <c r="DB71" i="21"/>
  <c r="DD70" i="21"/>
  <c r="DF69" i="21"/>
  <c r="DH68" i="21"/>
  <c r="CZ68" i="21"/>
  <c r="DB67" i="21"/>
  <c r="DG76" i="21"/>
  <c r="CY76" i="21"/>
  <c r="DA75" i="21"/>
  <c r="DC74" i="21"/>
  <c r="DE73" i="21"/>
  <c r="DG72" i="21"/>
  <c r="CY72" i="21"/>
  <c r="DA71" i="21"/>
  <c r="DC70" i="21"/>
  <c r="DE69" i="21"/>
  <c r="DG68" i="21"/>
  <c r="CY68" i="21"/>
  <c r="DA67" i="21"/>
  <c r="DF76" i="21"/>
  <c r="DH75" i="21"/>
  <c r="CZ75" i="21"/>
  <c r="DB74" i="21"/>
  <c r="DD73" i="21"/>
  <c r="DF72" i="21"/>
  <c r="DH71" i="21"/>
  <c r="CZ71" i="21"/>
  <c r="DB70" i="21"/>
  <c r="DD69" i="21"/>
  <c r="DF68" i="21"/>
  <c r="DH67" i="21"/>
  <c r="CZ67" i="21"/>
  <c r="DE76" i="21"/>
  <c r="DG75" i="21"/>
  <c r="CY75" i="21"/>
  <c r="DA74" i="21"/>
  <c r="DC73" i="21"/>
  <c r="DE72" i="21"/>
  <c r="DG71" i="21"/>
  <c r="CY71" i="21"/>
  <c r="DA70" i="21"/>
  <c r="DC69" i="21"/>
  <c r="DE68" i="21"/>
  <c r="DG67" i="21"/>
  <c r="CY67" i="21"/>
  <c r="DH70" i="21"/>
  <c r="DD76" i="21"/>
  <c r="CZ70" i="21"/>
  <c r="DF75" i="21"/>
  <c r="DB69" i="21"/>
  <c r="DH74" i="21"/>
  <c r="DD68" i="21"/>
  <c r="CZ74" i="21"/>
  <c r="DF67" i="21"/>
  <c r="DB73" i="21"/>
  <c r="DD72" i="21"/>
  <c r="DF71" i="21"/>
  <c r="DA44" i="14"/>
  <c r="DC41" i="14"/>
  <c r="DA48" i="16"/>
  <c r="DB52" i="16"/>
  <c r="DE51" i="16"/>
  <c r="CY52" i="16"/>
  <c r="DE45" i="16"/>
  <c r="CZ25" i="17"/>
  <c r="CZ51" i="17"/>
  <c r="CY65" i="18"/>
  <c r="DG65" i="21"/>
  <c r="CY65" i="21"/>
  <c r="CZ64" i="21"/>
  <c r="DA63" i="21"/>
  <c r="DB62" i="21"/>
  <c r="DC61" i="21"/>
  <c r="DD60" i="21"/>
  <c r="DE59" i="21"/>
  <c r="DF58" i="21"/>
  <c r="DG57" i="21"/>
  <c r="CY57" i="21"/>
  <c r="DF65" i="21"/>
  <c r="DG64" i="21"/>
  <c r="CY64" i="21"/>
  <c r="CZ63" i="21"/>
  <c r="DA62" i="21"/>
  <c r="DB61" i="21"/>
  <c r="DC60" i="21"/>
  <c r="DD59" i="21"/>
  <c r="DE58" i="21"/>
  <c r="DF57" i="21"/>
  <c r="DE65" i="21"/>
  <c r="DF64" i="21"/>
  <c r="DG63" i="21"/>
  <c r="CY63" i="21"/>
  <c r="CZ62" i="21"/>
  <c r="DA61" i="21"/>
  <c r="DB60" i="21"/>
  <c r="DC59" i="21"/>
  <c r="DD58" i="21"/>
  <c r="DE57" i="21"/>
  <c r="DD65" i="21"/>
  <c r="DE64" i="21"/>
  <c r="DF63" i="21"/>
  <c r="DG62" i="21"/>
  <c r="CY62" i="21"/>
  <c r="CZ61" i="21"/>
  <c r="DA60" i="21"/>
  <c r="DB59" i="21"/>
  <c r="DC58" i="21"/>
  <c r="DD57" i="21"/>
  <c r="DC65" i="21"/>
  <c r="DD64" i="21"/>
  <c r="DE63" i="21"/>
  <c r="DF62" i="21"/>
  <c r="DG61" i="21"/>
  <c r="CY61" i="21"/>
  <c r="CZ60" i="21"/>
  <c r="DA59" i="21"/>
  <c r="DB58" i="21"/>
  <c r="DC57" i="21"/>
  <c r="DB65" i="21"/>
  <c r="DC64" i="21"/>
  <c r="DD63" i="21"/>
  <c r="DE62" i="21"/>
  <c r="DF61" i="21"/>
  <c r="DG60" i="21"/>
  <c r="CY60" i="21"/>
  <c r="CZ59" i="21"/>
  <c r="DA58" i="21"/>
  <c r="DB57" i="21"/>
  <c r="DA65" i="21"/>
  <c r="DB64" i="21"/>
  <c r="DC63" i="21"/>
  <c r="DD62" i="21"/>
  <c r="DE61" i="21"/>
  <c r="DF60" i="21"/>
  <c r="DG59" i="21"/>
  <c r="CY59" i="21"/>
  <c r="CZ58" i="21"/>
  <c r="DA57" i="21"/>
  <c r="DB63" i="21"/>
  <c r="DC62" i="21"/>
  <c r="DD61" i="21"/>
  <c r="DE60" i="21"/>
  <c r="DF59" i="21"/>
  <c r="CZ65" i="21"/>
  <c r="DA64" i="21"/>
  <c r="DG58" i="21"/>
  <c r="CY58" i="21"/>
  <c r="CZ57" i="21"/>
  <c r="CZ22" i="12"/>
  <c r="DC46" i="14"/>
  <c r="CZ45" i="14"/>
  <c r="DE62" i="14"/>
  <c r="DB48" i="16"/>
  <c r="DA55" i="16"/>
  <c r="DE52" i="16"/>
  <c r="CZ49" i="16"/>
  <c r="DC41" i="16"/>
  <c r="CY24" i="17"/>
  <c r="CZ52" i="17"/>
  <c r="DJ101" i="21"/>
  <c r="DB101" i="21"/>
  <c r="DF100" i="21"/>
  <c r="DJ99" i="21"/>
  <c r="DB99" i="21"/>
  <c r="DF98" i="21"/>
  <c r="DJ97" i="21"/>
  <c r="DB97" i="21"/>
  <c r="DF96" i="21"/>
  <c r="DJ95" i="21"/>
  <c r="DB95" i="21"/>
  <c r="DF94" i="21"/>
  <c r="DJ93" i="21"/>
  <c r="DB93" i="21"/>
  <c r="DF92" i="21"/>
  <c r="DJ91" i="21"/>
  <c r="DB91" i="21"/>
  <c r="DF90" i="21"/>
  <c r="DI101" i="21"/>
  <c r="DA101" i="21"/>
  <c r="DE100" i="21"/>
  <c r="DI99" i="21"/>
  <c r="DA99" i="21"/>
  <c r="DE98" i="21"/>
  <c r="DI97" i="21"/>
  <c r="DA97" i="21"/>
  <c r="DE96" i="21"/>
  <c r="DI95" i="21"/>
  <c r="DA95" i="21"/>
  <c r="DE94" i="21"/>
  <c r="DI93" i="21"/>
  <c r="DA93" i="21"/>
  <c r="DE92" i="21"/>
  <c r="DI91" i="21"/>
  <c r="DA91" i="21"/>
  <c r="DE90" i="21"/>
  <c r="DH101" i="21"/>
  <c r="CZ101" i="21"/>
  <c r="DD100" i="21"/>
  <c r="DH99" i="21"/>
  <c r="CZ99" i="21"/>
  <c r="DD98" i="21"/>
  <c r="DH97" i="21"/>
  <c r="CZ97" i="21"/>
  <c r="DD96" i="21"/>
  <c r="DH95" i="21"/>
  <c r="CZ95" i="21"/>
  <c r="DD94" i="21"/>
  <c r="DH93" i="21"/>
  <c r="CZ93" i="21"/>
  <c r="DD92" i="21"/>
  <c r="DH91" i="21"/>
  <c r="CZ91" i="21"/>
  <c r="DD90" i="21"/>
  <c r="DG101" i="21"/>
  <c r="CY101" i="21"/>
  <c r="DC100" i="21"/>
  <c r="DG99" i="21"/>
  <c r="CY99" i="21"/>
  <c r="DC98" i="21"/>
  <c r="DG97" i="21"/>
  <c r="CY97" i="21"/>
  <c r="DC96" i="21"/>
  <c r="DG95" i="21"/>
  <c r="CY95" i="21"/>
  <c r="DC94" i="21"/>
  <c r="DG93" i="21"/>
  <c r="CY93" i="21"/>
  <c r="DC92" i="21"/>
  <c r="DG91" i="21"/>
  <c r="CY91" i="21"/>
  <c r="DC90" i="21"/>
  <c r="DF101" i="21"/>
  <c r="DJ100" i="21"/>
  <c r="DB100" i="21"/>
  <c r="DF99" i="21"/>
  <c r="DJ98" i="21"/>
  <c r="DB98" i="21"/>
  <c r="DF97" i="21"/>
  <c r="DJ96" i="21"/>
  <c r="DB96" i="21"/>
  <c r="DF95" i="21"/>
  <c r="DJ94" i="21"/>
  <c r="DB94" i="21"/>
  <c r="DF93" i="21"/>
  <c r="DJ92" i="21"/>
  <c r="DB92" i="21"/>
  <c r="DF91" i="21"/>
  <c r="DJ90" i="21"/>
  <c r="DB90" i="21"/>
  <c r="DE101" i="21"/>
  <c r="DI100" i="21"/>
  <c r="DA100" i="21"/>
  <c r="DE99" i="21"/>
  <c r="DI98" i="21"/>
  <c r="DA98" i="21"/>
  <c r="DE97" i="21"/>
  <c r="DI96" i="21"/>
  <c r="DA96" i="21"/>
  <c r="DE95" i="21"/>
  <c r="DI94" i="21"/>
  <c r="DA94" i="21"/>
  <c r="DE93" i="21"/>
  <c r="DI92" i="21"/>
  <c r="DA92" i="21"/>
  <c r="DE91" i="21"/>
  <c r="DI90" i="21"/>
  <c r="DA90" i="21"/>
  <c r="DD101" i="21"/>
  <c r="DH100" i="21"/>
  <c r="CZ100" i="21"/>
  <c r="DD99" i="21"/>
  <c r="DH98" i="21"/>
  <c r="CZ98" i="21"/>
  <c r="DD97" i="21"/>
  <c r="DH96" i="21"/>
  <c r="CZ96" i="21"/>
  <c r="DD95" i="21"/>
  <c r="DH94" i="21"/>
  <c r="CZ94" i="21"/>
  <c r="DD93" i="21"/>
  <c r="DH92" i="21"/>
  <c r="CZ92" i="21"/>
  <c r="DD91" i="21"/>
  <c r="DH90" i="21"/>
  <c r="CZ90" i="21"/>
  <c r="DC101" i="21"/>
  <c r="CY96" i="21"/>
  <c r="DG90" i="21"/>
  <c r="DG100" i="21"/>
  <c r="DC95" i="21"/>
  <c r="CY90" i="21"/>
  <c r="CY100" i="21"/>
  <c r="DG94" i="21"/>
  <c r="DC99" i="21"/>
  <c r="CY94" i="21"/>
  <c r="DG98" i="21"/>
  <c r="DC93" i="21"/>
  <c r="CY98" i="21"/>
  <c r="DC97" i="21"/>
  <c r="DG96" i="21"/>
  <c r="DG92" i="21"/>
  <c r="CY92" i="21"/>
  <c r="DC91" i="21"/>
  <c r="CY24" i="12"/>
  <c r="CY36" i="19"/>
  <c r="DB46" i="21"/>
  <c r="DA45" i="21"/>
  <c r="CZ44" i="21"/>
  <c r="CY43" i="21"/>
  <c r="DE41" i="21"/>
  <c r="DD40" i="21"/>
  <c r="DA46" i="21"/>
  <c r="CZ45" i="21"/>
  <c r="CY44" i="21"/>
  <c r="DE42" i="21"/>
  <c r="DD41" i="21"/>
  <c r="DC40" i="21"/>
  <c r="CZ46" i="21"/>
  <c r="CY45" i="21"/>
  <c r="DE43" i="21"/>
  <c r="DD42" i="21"/>
  <c r="DC41" i="21"/>
  <c r="DB40" i="21"/>
  <c r="CY46" i="21"/>
  <c r="DE44" i="21"/>
  <c r="DD43" i="21"/>
  <c r="DC42" i="21"/>
  <c r="DB41" i="21"/>
  <c r="DA40" i="21"/>
  <c r="DE45" i="21"/>
  <c r="DD44" i="21"/>
  <c r="DC43" i="21"/>
  <c r="DB42" i="21"/>
  <c r="DA41" i="21"/>
  <c r="CZ40" i="21"/>
  <c r="DE46" i="21"/>
  <c r="DD45" i="21"/>
  <c r="DC44" i="21"/>
  <c r="DB43" i="21"/>
  <c r="DA42" i="21"/>
  <c r="CZ41" i="21"/>
  <c r="CY40" i="21"/>
  <c r="DD46" i="21"/>
  <c r="DC45" i="21"/>
  <c r="DB44" i="21"/>
  <c r="DA43" i="21"/>
  <c r="CZ42" i="21"/>
  <c r="CY41" i="21"/>
  <c r="DC46" i="21"/>
  <c r="DB45" i="21"/>
  <c r="DA44" i="21"/>
  <c r="CZ43" i="21"/>
  <c r="CY42" i="21"/>
  <c r="DE40" i="21"/>
  <c r="CZ34" i="17"/>
  <c r="DD34" i="17"/>
  <c r="CY35" i="9"/>
  <c r="CZ51" i="10"/>
  <c r="DE72" i="12"/>
  <c r="DF99" i="14"/>
  <c r="DI78" i="14"/>
  <c r="DI81" i="14"/>
  <c r="DC80" i="14"/>
  <c r="CY84" i="14"/>
  <c r="DH79" i="14"/>
  <c r="DF85" i="14"/>
  <c r="DF80" i="14"/>
  <c r="DD86" i="14"/>
  <c r="DD81" i="14"/>
  <c r="DB87" i="14"/>
  <c r="DB82" i="14"/>
  <c r="CZ88" i="14"/>
  <c r="DC82" i="14"/>
  <c r="DA88" i="14"/>
  <c r="DD82" i="14"/>
  <c r="DB88" i="14"/>
  <c r="DA34" i="17"/>
  <c r="DC37" i="17"/>
  <c r="CY79" i="14"/>
  <c r="DE82" i="14"/>
  <c r="DB83" i="14"/>
  <c r="DI86" i="14"/>
  <c r="DE80" i="14"/>
  <c r="DC86" i="14"/>
  <c r="DC81" i="14"/>
  <c r="DA87" i="14"/>
  <c r="DA82" i="14"/>
  <c r="CY88" i="14"/>
  <c r="CY83" i="14"/>
  <c r="DH88" i="14"/>
  <c r="CZ83" i="14"/>
  <c r="DI88" i="14"/>
  <c r="DA83" i="14"/>
  <c r="DA38" i="17"/>
  <c r="DE60" i="9"/>
  <c r="DD85" i="14"/>
  <c r="DG84" i="14"/>
  <c r="DA86" i="14"/>
  <c r="DB78" i="14"/>
  <c r="DB81" i="14"/>
  <c r="CZ87" i="14"/>
  <c r="CZ82" i="14"/>
  <c r="DI87" i="14"/>
  <c r="DI82" i="14"/>
  <c r="DG88" i="14"/>
  <c r="DG83" i="14"/>
  <c r="CY78" i="14"/>
  <c r="DH83" i="14"/>
  <c r="CZ78" i="14"/>
  <c r="DI83" i="14"/>
  <c r="CZ33" i="17"/>
  <c r="DD62" i="9"/>
  <c r="DA27" i="12"/>
  <c r="DC95" i="14"/>
  <c r="CZ101" i="14"/>
  <c r="DF87" i="14"/>
  <c r="DH84" i="14"/>
  <c r="DD80" i="14"/>
  <c r="DA81" i="14"/>
  <c r="CY82" i="14"/>
  <c r="DH87" i="14"/>
  <c r="DH82" i="14"/>
  <c r="DF88" i="14"/>
  <c r="DF83" i="14"/>
  <c r="DF78" i="14"/>
  <c r="DD84" i="14"/>
  <c r="DG78" i="14"/>
  <c r="DE84" i="14"/>
  <c r="DH78" i="14"/>
  <c r="DF84" i="14"/>
  <c r="DB34" i="17"/>
  <c r="DB40" i="2"/>
  <c r="DB28" i="9"/>
  <c r="DB48" i="10"/>
  <c r="DF58" i="11"/>
  <c r="DA28" i="12"/>
  <c r="CY98" i="14"/>
  <c r="DA95" i="14"/>
  <c r="DB43" i="14"/>
  <c r="DD42" i="14"/>
  <c r="DF79" i="14"/>
  <c r="DG79" i="14"/>
  <c r="DC83" i="14"/>
  <c r="CZ84" i="14"/>
  <c r="DG82" i="14"/>
  <c r="DE88" i="14"/>
  <c r="DE83" i="14"/>
  <c r="DE78" i="14"/>
  <c r="DC84" i="14"/>
  <c r="DC79" i="14"/>
  <c r="DA85" i="14"/>
  <c r="DD79" i="14"/>
  <c r="DB85" i="14"/>
  <c r="DE79" i="14"/>
  <c r="DC85" i="14"/>
  <c r="DC53" i="16"/>
  <c r="DA50" i="16"/>
  <c r="DD52" i="16"/>
  <c r="DF50" i="16"/>
  <c r="CY54" i="16"/>
  <c r="DC36" i="17"/>
  <c r="DA37" i="17"/>
  <c r="DG79" i="17"/>
  <c r="CZ84" i="17"/>
  <c r="DE88" i="17"/>
  <c r="DE78" i="17"/>
  <c r="DC79" i="17"/>
  <c r="DD79" i="17"/>
  <c r="DE79" i="17"/>
  <c r="DD52" i="17"/>
  <c r="DF62" i="18"/>
  <c r="DF60" i="18"/>
  <c r="DD57" i="18"/>
  <c r="CY63" i="18"/>
  <c r="DF58" i="18"/>
  <c r="DC30" i="9"/>
  <c r="DA50" i="10"/>
  <c r="CZ30" i="12"/>
  <c r="DA90" i="14"/>
  <c r="DE100" i="14"/>
  <c r="DC44" i="14"/>
  <c r="DE42" i="14"/>
  <c r="DG87" i="14"/>
  <c r="DF82" i="14"/>
  <c r="DB86" i="14"/>
  <c r="CY87" i="14"/>
  <c r="DD83" i="14"/>
  <c r="DD78" i="14"/>
  <c r="DB84" i="14"/>
  <c r="DB79" i="14"/>
  <c r="CZ85" i="14"/>
  <c r="CZ80" i="14"/>
  <c r="DI85" i="14"/>
  <c r="DA80" i="14"/>
  <c r="CY86" i="14"/>
  <c r="DB80" i="14"/>
  <c r="CZ86" i="14"/>
  <c r="DA64" i="16"/>
  <c r="CY58" i="16"/>
  <c r="DA58" i="16"/>
  <c r="DD61" i="16"/>
  <c r="DF62" i="16"/>
  <c r="CZ61" i="16"/>
  <c r="DC59" i="16"/>
  <c r="DF57" i="16"/>
  <c r="DG64" i="16"/>
  <c r="DB62" i="16"/>
  <c r="DE88" i="16"/>
  <c r="DF87" i="16"/>
  <c r="DD80" i="16"/>
  <c r="DE83" i="16"/>
  <c r="CZ85" i="16"/>
  <c r="DA85" i="16"/>
  <c r="DA88" i="16"/>
  <c r="DE91" i="16"/>
  <c r="DH94" i="16"/>
  <c r="DD91" i="16"/>
  <c r="DI98" i="16"/>
  <c r="DI100" i="16"/>
  <c r="DH90" i="16"/>
  <c r="DH92" i="16"/>
  <c r="DF91" i="16"/>
  <c r="DJ96" i="16"/>
  <c r="DC90" i="16"/>
  <c r="DG95" i="16"/>
  <c r="CY101" i="16"/>
  <c r="DD94" i="16"/>
  <c r="DH99" i="16"/>
  <c r="DA93" i="16"/>
  <c r="DE98" i="16"/>
  <c r="DJ91" i="16"/>
  <c r="DB97" i="16"/>
  <c r="DA49" i="16"/>
  <c r="DC52" i="16"/>
  <c r="DD54" i="16"/>
  <c r="DF51" i="16"/>
  <c r="CY55" i="16"/>
  <c r="DB36" i="17"/>
  <c r="DC38" i="17"/>
  <c r="CY22" i="17"/>
  <c r="CY19" i="17"/>
  <c r="DF82" i="17"/>
  <c r="CY87" i="17"/>
  <c r="DD78" i="17"/>
  <c r="DB79" i="17"/>
  <c r="CZ80" i="17"/>
  <c r="DA80" i="17"/>
  <c r="DB80" i="17"/>
  <c r="DE49" i="17"/>
  <c r="DE63" i="18"/>
  <c r="DE61" i="18"/>
  <c r="DC58" i="18"/>
  <c r="DG63" i="18"/>
  <c r="DE59" i="18"/>
  <c r="CZ22" i="19"/>
  <c r="DA25" i="19"/>
  <c r="BH8" i="20" a="1"/>
  <c r="BH9" i="20" a="1"/>
  <c r="BH7" i="20" a="1"/>
  <c r="BH22" i="20" a="1"/>
  <c r="BH15" i="20" a="1"/>
  <c r="BH18" i="20" a="1"/>
  <c r="BH6" i="20" a="1"/>
  <c r="BH20" i="20" a="1"/>
  <c r="BH11" i="20" a="1"/>
  <c r="BH10" i="20" a="1"/>
  <c r="BH16" i="20" a="1"/>
  <c r="BH13" i="20" a="1"/>
  <c r="BH3" i="20" a="1"/>
  <c r="BH21" i="20" a="1"/>
  <c r="BH14" i="20" a="1"/>
  <c r="BH5" i="20" a="1"/>
  <c r="BH19" i="20" a="1"/>
  <c r="BH12" i="20" a="1"/>
  <c r="BH17" i="20" a="1"/>
  <c r="BH4" i="20" a="1"/>
  <c r="DC55" i="10"/>
  <c r="CZ27" i="12"/>
  <c r="CY22" i="12"/>
  <c r="DE99" i="14"/>
  <c r="DF98" i="14"/>
  <c r="DB23" i="14"/>
  <c r="DD45" i="14"/>
  <c r="CY44" i="14"/>
  <c r="DH81" i="14"/>
  <c r="DE85" i="14"/>
  <c r="DA78" i="14"/>
  <c r="DC78" i="14"/>
  <c r="DA84" i="14"/>
  <c r="DA79" i="14"/>
  <c r="CY85" i="14"/>
  <c r="CY80" i="14"/>
  <c r="DH85" i="14"/>
  <c r="DH80" i="14"/>
  <c r="DF86" i="14"/>
  <c r="DI80" i="14"/>
  <c r="DG86" i="14"/>
  <c r="CY81" i="14"/>
  <c r="DB57" i="16"/>
  <c r="CY60" i="16"/>
  <c r="DF60" i="16"/>
  <c r="DD63" i="16"/>
  <c r="DE63" i="16"/>
  <c r="CY62" i="16"/>
  <c r="DB60" i="16"/>
  <c r="DE58" i="16"/>
  <c r="DF65" i="16"/>
  <c r="CY79" i="16"/>
  <c r="DA78" i="16"/>
  <c r="DE82" i="16"/>
  <c r="DB84" i="16"/>
  <c r="DB87" i="16"/>
  <c r="CY78" i="16"/>
  <c r="DI88" i="16"/>
  <c r="DI92" i="16"/>
  <c r="DH98" i="16"/>
  <c r="DG96" i="16"/>
  <c r="DH100" i="16"/>
  <c r="DG90" i="16"/>
  <c r="DG92" i="16"/>
  <c r="DG94" i="16"/>
  <c r="DB92" i="16"/>
  <c r="DF97" i="16"/>
  <c r="CY91" i="16"/>
  <c r="DC96" i="16"/>
  <c r="DG101" i="16"/>
  <c r="CZ95" i="16"/>
  <c r="DD100" i="16"/>
  <c r="DI93" i="16"/>
  <c r="DA99" i="16"/>
  <c r="DF92" i="16"/>
  <c r="DA54" i="16"/>
  <c r="DC51" i="16"/>
  <c r="DB55" i="16"/>
  <c r="DE49" i="16"/>
  <c r="DF52" i="16"/>
  <c r="CZ48" i="16"/>
  <c r="CY42" i="16"/>
  <c r="DD37" i="17"/>
  <c r="DB33" i="17"/>
  <c r="DB22" i="17"/>
  <c r="CY20" i="17"/>
  <c r="DE85" i="17"/>
  <c r="DC78" i="17"/>
  <c r="DA79" i="17"/>
  <c r="CY80" i="17"/>
  <c r="DH80" i="17"/>
  <c r="DI80" i="17"/>
  <c r="CY81" i="17"/>
  <c r="DE51" i="17"/>
  <c r="CZ57" i="18"/>
  <c r="DD62" i="18"/>
  <c r="DB59" i="18"/>
  <c r="DF64" i="18"/>
  <c r="DD60" i="18"/>
  <c r="DB24" i="19"/>
  <c r="CY42" i="14"/>
  <c r="DA42" i="14"/>
  <c r="DC43" i="14"/>
  <c r="CY46" i="14"/>
  <c r="DD41" i="14"/>
  <c r="CZ44" i="14"/>
  <c r="DD72" i="17"/>
  <c r="DD67" i="17"/>
  <c r="DE83" i="12"/>
  <c r="CZ70" i="17"/>
  <c r="DF74" i="17"/>
  <c r="DH71" i="12"/>
  <c r="CZ74" i="17"/>
  <c r="DE71" i="17"/>
  <c r="BH20" i="19" a="1"/>
  <c r="BH22" i="19" a="1"/>
  <c r="BH19" i="19" a="1"/>
  <c r="BH21" i="19" a="1"/>
  <c r="BH18" i="19" a="1"/>
  <c r="DB69" i="14"/>
  <c r="DA51" i="10"/>
  <c r="DH69" i="12"/>
  <c r="CY25" i="12"/>
  <c r="DB44" i="14"/>
  <c r="CZ43" i="14"/>
  <c r="DE46" i="14"/>
  <c r="DB41" i="14"/>
  <c r="DE43" i="14"/>
  <c r="DA46" i="14"/>
  <c r="DD73" i="14"/>
  <c r="DB35" i="17"/>
  <c r="DD35" i="17"/>
  <c r="CZ36" i="17"/>
  <c r="CY79" i="17"/>
  <c r="DI81" i="17"/>
  <c r="DC80" i="17"/>
  <c r="CY84" i="17"/>
  <c r="DH79" i="17"/>
  <c r="DF85" i="17"/>
  <c r="DF80" i="17"/>
  <c r="DD86" i="17"/>
  <c r="DD81" i="17"/>
  <c r="DB87" i="17"/>
  <c r="DB82" i="17"/>
  <c r="CZ88" i="17"/>
  <c r="DC82" i="17"/>
  <c r="DA88" i="17"/>
  <c r="DD82" i="17"/>
  <c r="DB88" i="17"/>
  <c r="CY68" i="17"/>
  <c r="DC65" i="18"/>
  <c r="CY58" i="18"/>
  <c r="CZ65" i="18"/>
  <c r="DC63" i="18"/>
  <c r="DF61" i="18"/>
  <c r="DA60" i="18"/>
  <c r="DD58" i="18"/>
  <c r="DE65" i="18"/>
  <c r="CY64" i="18"/>
  <c r="DC61" i="18"/>
  <c r="DD63" i="11"/>
  <c r="CY23" i="12"/>
  <c r="DB45" i="14"/>
  <c r="DA43" i="14"/>
  <c r="CZ40" i="14"/>
  <c r="DC42" i="14"/>
  <c r="CY45" i="14"/>
  <c r="DD40" i="14"/>
  <c r="DA68" i="14"/>
  <c r="DA82" i="16"/>
  <c r="DF78" i="16"/>
  <c r="DI85" i="16"/>
  <c r="CZ83" i="16"/>
  <c r="DH78" i="16"/>
  <c r="CZ86" i="16"/>
  <c r="CY34" i="17"/>
  <c r="DD36" i="17"/>
  <c r="CZ37" i="17"/>
  <c r="DC33" i="17"/>
  <c r="DD85" i="17"/>
  <c r="DE82" i="17"/>
  <c r="DB83" i="17"/>
  <c r="DI86" i="17"/>
  <c r="DE80" i="17"/>
  <c r="DC86" i="17"/>
  <c r="DC81" i="17"/>
  <c r="DA87" i="17"/>
  <c r="DA82" i="17"/>
  <c r="CY88" i="17"/>
  <c r="CY83" i="17"/>
  <c r="DH88" i="17"/>
  <c r="CZ83" i="17"/>
  <c r="DI88" i="17"/>
  <c r="DA83" i="17"/>
  <c r="DA75" i="17"/>
  <c r="DA54" i="17"/>
  <c r="DE52" i="17"/>
  <c r="DA59" i="18"/>
  <c r="DG58" i="18"/>
  <c r="DA57" i="18"/>
  <c r="DB64" i="18"/>
  <c r="DE62" i="18"/>
  <c r="CZ61" i="18"/>
  <c r="DC59" i="18"/>
  <c r="DF57" i="18"/>
  <c r="DG64" i="18"/>
  <c r="DB62" i="18"/>
  <c r="CZ43" i="2"/>
  <c r="CY31" i="6"/>
  <c r="DA45" i="9"/>
  <c r="DC27" i="9"/>
  <c r="DB24" i="9"/>
  <c r="DB23" i="9"/>
  <c r="DE49" i="10"/>
  <c r="DC62" i="11"/>
  <c r="CZ25" i="12"/>
  <c r="DA22" i="14"/>
  <c r="CZ25" i="14"/>
  <c r="CY41" i="14"/>
  <c r="CY40" i="14"/>
  <c r="DA41" i="14"/>
  <c r="DD43" i="14"/>
  <c r="CZ46" i="14"/>
  <c r="DE41" i="14"/>
  <c r="DG74" i="14"/>
  <c r="DC86" i="16"/>
  <c r="DG84" i="16"/>
  <c r="DD83" i="16"/>
  <c r="DC80" i="16"/>
  <c r="DC88" i="16"/>
  <c r="DD86" i="16"/>
  <c r="DI82" i="16"/>
  <c r="DC79" i="16"/>
  <c r="CZ88" i="16"/>
  <c r="DH83" i="16"/>
  <c r="DE79" i="16"/>
  <c r="DB88" i="16"/>
  <c r="DB51" i="16"/>
  <c r="DC54" i="16"/>
  <c r="DA53" i="16"/>
  <c r="DD55" i="16"/>
  <c r="DF48" i="16"/>
  <c r="CY49" i="16"/>
  <c r="CZ50" i="16"/>
  <c r="CZ35" i="17"/>
  <c r="CZ38" i="17"/>
  <c r="DB38" i="17"/>
  <c r="CY35" i="17"/>
  <c r="CZ22" i="17"/>
  <c r="DA25" i="17"/>
  <c r="DI78" i="17"/>
  <c r="DG84" i="17"/>
  <c r="DA86" i="17"/>
  <c r="DB78" i="17"/>
  <c r="DB81" i="17"/>
  <c r="CZ87" i="17"/>
  <c r="CZ82" i="17"/>
  <c r="DI87" i="17"/>
  <c r="DI82" i="17"/>
  <c r="DG88" i="17"/>
  <c r="DG83" i="17"/>
  <c r="CY78" i="17"/>
  <c r="DH83" i="17"/>
  <c r="CZ78" i="17"/>
  <c r="DI83" i="17"/>
  <c r="DB71" i="17"/>
  <c r="DA51" i="17"/>
  <c r="DF49" i="17"/>
  <c r="CZ60" i="18"/>
  <c r="DF59" i="18"/>
  <c r="CZ58" i="18"/>
  <c r="DA65" i="18"/>
  <c r="DD63" i="18"/>
  <c r="CY62" i="18"/>
  <c r="DB60" i="18"/>
  <c r="DE58" i="18"/>
  <c r="DF65" i="18"/>
  <c r="DA63" i="18"/>
  <c r="DB45" i="2"/>
  <c r="CY34" i="9"/>
  <c r="DB70" i="9"/>
  <c r="DA22" i="9"/>
  <c r="DF52" i="10"/>
  <c r="CZ63" i="11"/>
  <c r="CZ23" i="12"/>
  <c r="CZ22" i="14"/>
  <c r="CZ23" i="14"/>
  <c r="DC45" i="14"/>
  <c r="CZ41" i="14"/>
  <c r="DB42" i="14"/>
  <c r="DE44" i="14"/>
  <c r="DC40" i="14"/>
  <c r="DI86" i="16"/>
  <c r="CZ79" i="16"/>
  <c r="DE85" i="16"/>
  <c r="CY82" i="16"/>
  <c r="DD78" i="16"/>
  <c r="DA87" i="16"/>
  <c r="DF83" i="16"/>
  <c r="CZ80" i="16"/>
  <c r="DH88" i="16"/>
  <c r="DE84" i="16"/>
  <c r="DB80" i="16"/>
  <c r="DB53" i="16"/>
  <c r="DC49" i="16"/>
  <c r="DC55" i="16"/>
  <c r="DE48" i="16"/>
  <c r="DF49" i="16"/>
  <c r="CY50" i="16"/>
  <c r="CZ51" i="16"/>
  <c r="DD44" i="16"/>
  <c r="DA35" i="17"/>
  <c r="CY33" i="17"/>
  <c r="CY36" i="17"/>
  <c r="DA36" i="17"/>
  <c r="DA22" i="17"/>
  <c r="DB23" i="17"/>
  <c r="DF87" i="17"/>
  <c r="DH84" i="17"/>
  <c r="DD80" i="17"/>
  <c r="DA81" i="17"/>
  <c r="CY82" i="17"/>
  <c r="DH87" i="17"/>
  <c r="DH82" i="17"/>
  <c r="DF88" i="17"/>
  <c r="DF83" i="17"/>
  <c r="DF78" i="17"/>
  <c r="DD84" i="17"/>
  <c r="DG78" i="17"/>
  <c r="DE84" i="17"/>
  <c r="DH78" i="17"/>
  <c r="DE70" i="17"/>
  <c r="DC48" i="17"/>
  <c r="CY52" i="17"/>
  <c r="CY61" i="18"/>
  <c r="DE60" i="18"/>
  <c r="CY59" i="18"/>
  <c r="DB57" i="18"/>
  <c r="DC64" i="18"/>
  <c r="DG62" i="18"/>
  <c r="DA61" i="18"/>
  <c r="DD59" i="18"/>
  <c r="CY57" i="18"/>
  <c r="DD81" i="7"/>
  <c r="CZ79" i="7"/>
  <c r="DG84" i="7"/>
  <c r="DB51" i="10"/>
  <c r="CY49" i="10"/>
  <c r="DC91" i="14"/>
  <c r="DA94" i="14"/>
  <c r="DG91" i="14"/>
  <c r="DH101" i="14"/>
  <c r="DF71" i="14"/>
  <c r="DB74" i="14"/>
  <c r="CY69" i="14"/>
  <c r="DE75" i="14"/>
  <c r="CZ19" i="17"/>
  <c r="DB73" i="17"/>
  <c r="DF72" i="17"/>
  <c r="CZ68" i="17"/>
  <c r="DC71" i="17"/>
  <c r="DB76" i="17"/>
  <c r="DD80" i="7"/>
  <c r="DF87" i="7"/>
  <c r="DB53" i="10"/>
  <c r="CY53" i="10"/>
  <c r="DE55" i="12"/>
  <c r="CY94" i="14"/>
  <c r="DI94" i="14"/>
  <c r="CY97" i="14"/>
  <c r="DE94" i="14"/>
  <c r="DC69" i="14"/>
  <c r="DE69" i="14"/>
  <c r="DE74" i="14"/>
  <c r="DC45" i="16"/>
  <c r="DA41" i="16"/>
  <c r="CZ46" i="16"/>
  <c r="DA19" i="17"/>
  <c r="DA70" i="17"/>
  <c r="DH75" i="17"/>
  <c r="DH68" i="17"/>
  <c r="CY73" i="17"/>
  <c r="DE67" i="17"/>
  <c r="DC76" i="18"/>
  <c r="DE75" i="18"/>
  <c r="DG74" i="18"/>
  <c r="CY74" i="18"/>
  <c r="DA73" i="18"/>
  <c r="DC72" i="18"/>
  <c r="DE71" i="18"/>
  <c r="DG70" i="18"/>
  <c r="CY70" i="18"/>
  <c r="DA69" i="18"/>
  <c r="DC68" i="18"/>
  <c r="DE67" i="18"/>
  <c r="DB76" i="18"/>
  <c r="DD75" i="18"/>
  <c r="DF74" i="18"/>
  <c r="DH73" i="18"/>
  <c r="CZ73" i="18"/>
  <c r="DB72" i="18"/>
  <c r="DD71" i="18"/>
  <c r="DF70" i="18"/>
  <c r="DH69" i="18"/>
  <c r="CZ69" i="18"/>
  <c r="DB68" i="18"/>
  <c r="DD67" i="18"/>
  <c r="DA76" i="18"/>
  <c r="DC75" i="18"/>
  <c r="DE74" i="18"/>
  <c r="DG73" i="18"/>
  <c r="CY73" i="18"/>
  <c r="DA72" i="18"/>
  <c r="DC71" i="18"/>
  <c r="DE70" i="18"/>
  <c r="DG69" i="18"/>
  <c r="CY69" i="18"/>
  <c r="DA68" i="18"/>
  <c r="DC67" i="18"/>
  <c r="DH76" i="18"/>
  <c r="CZ76" i="18"/>
  <c r="DB75" i="18"/>
  <c r="DD74" i="18"/>
  <c r="DF73" i="18"/>
  <c r="DH72" i="18"/>
  <c r="CZ72" i="18"/>
  <c r="DB71" i="18"/>
  <c r="DD70" i="18"/>
  <c r="DF69" i="18"/>
  <c r="DH68" i="18"/>
  <c r="CZ68" i="18"/>
  <c r="DB67" i="18"/>
  <c r="DF76" i="18"/>
  <c r="DH75" i="18"/>
  <c r="CZ75" i="18"/>
  <c r="DB74" i="18"/>
  <c r="DD73" i="18"/>
  <c r="DF72" i="18"/>
  <c r="DH71" i="18"/>
  <c r="CZ71" i="18"/>
  <c r="DB70" i="18"/>
  <c r="DD69" i="18"/>
  <c r="DF68" i="18"/>
  <c r="DH67" i="18"/>
  <c r="CZ67" i="18"/>
  <c r="DE76" i="18"/>
  <c r="DG75" i="18"/>
  <c r="CY75" i="18"/>
  <c r="DA74" i="18"/>
  <c r="DC73" i="18"/>
  <c r="DE72" i="18"/>
  <c r="DG71" i="18"/>
  <c r="CY71" i="18"/>
  <c r="DA70" i="18"/>
  <c r="DC69" i="18"/>
  <c r="DE68" i="18"/>
  <c r="DG67" i="18"/>
  <c r="CY67" i="18"/>
  <c r="DD76" i="18"/>
  <c r="DF75" i="18"/>
  <c r="DH74" i="18"/>
  <c r="CZ74" i="18"/>
  <c r="DB73" i="18"/>
  <c r="DD72" i="18"/>
  <c r="DF71" i="18"/>
  <c r="DH70" i="18"/>
  <c r="CZ70" i="18"/>
  <c r="DB69" i="18"/>
  <c r="DD68" i="18"/>
  <c r="DF67" i="18"/>
  <c r="DA71" i="18"/>
  <c r="DG76" i="18"/>
  <c r="DC70" i="18"/>
  <c r="CY76" i="18"/>
  <c r="DE69" i="18"/>
  <c r="DA75" i="18"/>
  <c r="DG68" i="18"/>
  <c r="DC74" i="18"/>
  <c r="CY68" i="18"/>
  <c r="DE73" i="18"/>
  <c r="DA67" i="18"/>
  <c r="DG72" i="18"/>
  <c r="CY72" i="18"/>
  <c r="DB86" i="7"/>
  <c r="DI78" i="7"/>
  <c r="DF84" i="7"/>
  <c r="DD69" i="11"/>
  <c r="DE72" i="14"/>
  <c r="DC70" i="14"/>
  <c r="DC75" i="14"/>
  <c r="DE68" i="17"/>
  <c r="DH70" i="17"/>
  <c r="DF76" i="17"/>
  <c r="DD70" i="17"/>
  <c r="DG73" i="17"/>
  <c r="DG70" i="17"/>
  <c r="CZ55" i="18"/>
  <c r="CZ54" i="18"/>
  <c r="CZ53" i="18"/>
  <c r="CZ52" i="18"/>
  <c r="CZ51" i="18"/>
  <c r="CZ50" i="18"/>
  <c r="CZ49" i="18"/>
  <c r="CZ48" i="18"/>
  <c r="CY55" i="18"/>
  <c r="CY54" i="18"/>
  <c r="CY53" i="18"/>
  <c r="CY52" i="18"/>
  <c r="CY51" i="18"/>
  <c r="CY50" i="18"/>
  <c r="CY49" i="18"/>
  <c r="CY48" i="18"/>
  <c r="DF55" i="18"/>
  <c r="DF54" i="18"/>
  <c r="DF53" i="18"/>
  <c r="DF52" i="18"/>
  <c r="DF51" i="18"/>
  <c r="DF50" i="18"/>
  <c r="DF49" i="18"/>
  <c r="DF48" i="18"/>
  <c r="DE55" i="18"/>
  <c r="DE54" i="18"/>
  <c r="DE53" i="18"/>
  <c r="DE52" i="18"/>
  <c r="DE51" i="18"/>
  <c r="DE50" i="18"/>
  <c r="DE49" i="18"/>
  <c r="DE48" i="18"/>
  <c r="DC55" i="18"/>
  <c r="DC54" i="18"/>
  <c r="DC53" i="18"/>
  <c r="DC52" i="18"/>
  <c r="DC51" i="18"/>
  <c r="DC50" i="18"/>
  <c r="DC49" i="18"/>
  <c r="DC48" i="18"/>
  <c r="DB55" i="18"/>
  <c r="DB54" i="18"/>
  <c r="DB53" i="18"/>
  <c r="DB52" i="18"/>
  <c r="DB51" i="18"/>
  <c r="DB50" i="18"/>
  <c r="DB49" i="18"/>
  <c r="DB48" i="18"/>
  <c r="DA55" i="18"/>
  <c r="DA54" i="18"/>
  <c r="DA53" i="18"/>
  <c r="DA52" i="18"/>
  <c r="DA51" i="18"/>
  <c r="DA50" i="18"/>
  <c r="DA49" i="18"/>
  <c r="DA48" i="18"/>
  <c r="DD55" i="18"/>
  <c r="DD54" i="18"/>
  <c r="DD53" i="18"/>
  <c r="DD52" i="18"/>
  <c r="DD51" i="18"/>
  <c r="DD50" i="18"/>
  <c r="DD49" i="18"/>
  <c r="DD48" i="18"/>
  <c r="DC37" i="18"/>
  <c r="DA36" i="18"/>
  <c r="CY35" i="18"/>
  <c r="DC33" i="18"/>
  <c r="DD38" i="18"/>
  <c r="DB37" i="18"/>
  <c r="CZ36" i="18"/>
  <c r="DD34" i="18"/>
  <c r="DB33" i="18"/>
  <c r="DC38" i="18"/>
  <c r="DA37" i="18"/>
  <c r="CY36" i="18"/>
  <c r="DC34" i="18"/>
  <c r="DA33" i="18"/>
  <c r="DB38" i="18"/>
  <c r="CZ37" i="18"/>
  <c r="DD35" i="18"/>
  <c r="DB34" i="18"/>
  <c r="CZ33" i="18"/>
  <c r="CZ38" i="18"/>
  <c r="DD36" i="18"/>
  <c r="DB35" i="18"/>
  <c r="CZ34" i="18"/>
  <c r="CY38" i="18"/>
  <c r="DC36" i="18"/>
  <c r="DA35" i="18"/>
  <c r="CY34" i="18"/>
  <c r="DD37" i="18"/>
  <c r="DB36" i="18"/>
  <c r="CZ35" i="18"/>
  <c r="DD33" i="18"/>
  <c r="DA38" i="18"/>
  <c r="CY37" i="18"/>
  <c r="DC35" i="18"/>
  <c r="DA34" i="18"/>
  <c r="CY33" i="18"/>
  <c r="DB46" i="18"/>
  <c r="DA45" i="18"/>
  <c r="CZ44" i="18"/>
  <c r="CY43" i="18"/>
  <c r="DE41" i="18"/>
  <c r="DD40" i="18"/>
  <c r="DA46" i="18"/>
  <c r="CZ45" i="18"/>
  <c r="CY44" i="18"/>
  <c r="DE42" i="18"/>
  <c r="DD41" i="18"/>
  <c r="DC40" i="18"/>
  <c r="CZ46" i="18"/>
  <c r="CY45" i="18"/>
  <c r="DE43" i="18"/>
  <c r="DD42" i="18"/>
  <c r="DC41" i="18"/>
  <c r="DB40" i="18"/>
  <c r="CY46" i="18"/>
  <c r="DE44" i="18"/>
  <c r="DD43" i="18"/>
  <c r="DC42" i="18"/>
  <c r="DB41" i="18"/>
  <c r="DA40" i="18"/>
  <c r="DE46" i="18"/>
  <c r="DD45" i="18"/>
  <c r="DC44" i="18"/>
  <c r="DB43" i="18"/>
  <c r="DA42" i="18"/>
  <c r="CZ41" i="18"/>
  <c r="CY40" i="18"/>
  <c r="DD46" i="18"/>
  <c r="DC45" i="18"/>
  <c r="DB44" i="18"/>
  <c r="DA43" i="18"/>
  <c r="CZ42" i="18"/>
  <c r="CY41" i="18"/>
  <c r="DC46" i="18"/>
  <c r="DB45" i="18"/>
  <c r="DA44" i="18"/>
  <c r="CZ43" i="18"/>
  <c r="CY42" i="18"/>
  <c r="DE40" i="18"/>
  <c r="DE45" i="18"/>
  <c r="DD44" i="18"/>
  <c r="DC43" i="18"/>
  <c r="DB42" i="18"/>
  <c r="DA41" i="18"/>
  <c r="CZ40" i="18"/>
  <c r="DG88" i="7"/>
  <c r="DE86" i="7"/>
  <c r="CZ80" i="7"/>
  <c r="DH78" i="7"/>
  <c r="DG71" i="11"/>
  <c r="DC73" i="14"/>
  <c r="CY76" i="14"/>
  <c r="DD71" i="14"/>
  <c r="CY31" i="18"/>
  <c r="DA29" i="18"/>
  <c r="DC27" i="18"/>
  <c r="DB31" i="18"/>
  <c r="CY30" i="18"/>
  <c r="DA28" i="18"/>
  <c r="DC31" i="18"/>
  <c r="DB29" i="18"/>
  <c r="DA27" i="18"/>
  <c r="DA31" i="18"/>
  <c r="CZ29" i="18"/>
  <c r="CZ27" i="18"/>
  <c r="CZ31" i="18"/>
  <c r="CY29" i="18"/>
  <c r="CY27" i="18"/>
  <c r="DC30" i="18"/>
  <c r="DC28" i="18"/>
  <c r="DB30" i="18"/>
  <c r="DB28" i="18"/>
  <c r="DA30" i="18"/>
  <c r="CZ28" i="18"/>
  <c r="CZ30" i="18"/>
  <c r="CY28" i="18"/>
  <c r="DC29" i="18"/>
  <c r="DB27" i="18"/>
  <c r="DI82" i="7"/>
  <c r="CY79" i="7"/>
  <c r="DG87" i="7"/>
  <c r="DI81" i="7"/>
  <c r="DA38" i="9"/>
  <c r="DB27" i="9"/>
  <c r="DB52" i="10"/>
  <c r="DE50" i="10"/>
  <c r="DA75" i="11"/>
  <c r="DB65" i="11"/>
  <c r="DG100" i="14"/>
  <c r="DF93" i="14"/>
  <c r="CZ91" i="14"/>
  <c r="DA101" i="14"/>
  <c r="DE76" i="14"/>
  <c r="DG76" i="14"/>
  <c r="DB72" i="14"/>
  <c r="DE40" i="16"/>
  <c r="DA40" i="16"/>
  <c r="CZ45" i="16"/>
  <c r="CY18" i="17"/>
  <c r="DH74" i="17"/>
  <c r="CY71" i="17"/>
  <c r="DG68" i="17"/>
  <c r="DD74" i="17"/>
  <c r="DB68" i="17"/>
  <c r="CY74" i="17"/>
  <c r="DC83" i="7"/>
  <c r="DD35" i="9"/>
  <c r="DC54" i="10"/>
  <c r="DE53" i="10"/>
  <c r="DC58" i="11"/>
  <c r="DB27" i="12"/>
  <c r="DA24" i="12"/>
  <c r="DB23" i="12"/>
  <c r="DC93" i="14"/>
  <c r="DB94" i="14"/>
  <c r="DH91" i="14"/>
  <c r="DB93" i="14"/>
  <c r="CZ67" i="14"/>
  <c r="CZ72" i="14"/>
  <c r="DC68" i="14"/>
  <c r="DG82" i="16"/>
  <c r="DH84" i="16"/>
  <c r="DG79" i="16"/>
  <c r="CY84" i="16"/>
  <c r="DH87" i="16"/>
  <c r="DA79" i="16"/>
  <c r="CY85" i="16"/>
  <c r="CY80" i="16"/>
  <c r="DH85" i="16"/>
  <c r="DH80" i="16"/>
  <c r="DF86" i="16"/>
  <c r="DI80" i="16"/>
  <c r="DG86" i="16"/>
  <c r="CY81" i="16"/>
  <c r="DH86" i="16"/>
  <c r="CY41" i="16"/>
  <c r="DD43" i="16"/>
  <c r="DE41" i="16"/>
  <c r="CY38" i="17"/>
  <c r="DC35" i="17"/>
  <c r="DA33" i="17"/>
  <c r="DB37" i="17"/>
  <c r="CZ18" i="17"/>
  <c r="DA20" i="17"/>
  <c r="DD68" i="17"/>
  <c r="DA74" i="17"/>
  <c r="CY72" i="17"/>
  <c r="DB75" i="17"/>
  <c r="DF70" i="17"/>
  <c r="DA48" i="17"/>
  <c r="DC51" i="17"/>
  <c r="DF52" i="17"/>
  <c r="DB87" i="7"/>
  <c r="DH80" i="7"/>
  <c r="CZ83" i="7"/>
  <c r="DH81" i="7"/>
  <c r="DC79" i="7"/>
  <c r="DD38" i="9"/>
  <c r="DD48" i="10"/>
  <c r="DF51" i="10"/>
  <c r="DB59" i="11"/>
  <c r="DA22" i="12"/>
  <c r="DB22" i="12"/>
  <c r="CY96" i="14"/>
  <c r="DB98" i="14"/>
  <c r="CZ97" i="14"/>
  <c r="DF94" i="14"/>
  <c r="DB22" i="14"/>
  <c r="DH67" i="14"/>
  <c r="DH72" i="14"/>
  <c r="DA69" i="14"/>
  <c r="DG59" i="14"/>
  <c r="DD88" i="16"/>
  <c r="DE80" i="16"/>
  <c r="DH81" i="16"/>
  <c r="DF85" i="16"/>
  <c r="DC78" i="16"/>
  <c r="DI79" i="16"/>
  <c r="DG85" i="16"/>
  <c r="DG80" i="16"/>
  <c r="DE86" i="16"/>
  <c r="DE81" i="16"/>
  <c r="DC87" i="16"/>
  <c r="DF81" i="16"/>
  <c r="DD87" i="16"/>
  <c r="DG81" i="16"/>
  <c r="DD53" i="16"/>
  <c r="DE53" i="16"/>
  <c r="DF53" i="16"/>
  <c r="CY53" i="16"/>
  <c r="CZ41" i="16"/>
  <c r="DB40" i="16"/>
  <c r="DA45" i="16"/>
  <c r="DD33" i="17"/>
  <c r="CY37" i="17"/>
  <c r="DC34" i="17"/>
  <c r="DB24" i="17"/>
  <c r="DF75" i="17"/>
  <c r="DD69" i="17"/>
  <c r="DG72" i="17"/>
  <c r="DC67" i="17"/>
  <c r="DH73" i="17"/>
  <c r="DB48" i="17"/>
  <c r="DC52" i="17"/>
  <c r="CY51" i="17"/>
  <c r="DA50" i="17"/>
  <c r="DD48" i="17"/>
  <c r="DF51" i="17"/>
  <c r="CY67" i="17"/>
  <c r="DH71" i="17"/>
  <c r="DC74" i="17"/>
  <c r="DH76" i="17"/>
  <c r="DH69" i="17"/>
  <c r="DA73" i="17"/>
  <c r="DB54" i="17"/>
  <c r="DD51" i="17"/>
  <c r="CY49" i="17"/>
  <c r="DB69" i="17"/>
  <c r="DC69" i="17"/>
  <c r="DC73" i="17"/>
  <c r="CZ67" i="17"/>
  <c r="DD73" i="17"/>
  <c r="DE69" i="17"/>
  <c r="CY76" i="17"/>
  <c r="CZ72" i="17"/>
  <c r="DA68" i="17"/>
  <c r="DE74" i="17"/>
  <c r="DD71" i="17"/>
  <c r="DC68" i="17"/>
  <c r="DG74" i="17"/>
  <c r="DA53" i="17"/>
  <c r="DA55" i="17"/>
  <c r="DC53" i="17"/>
  <c r="DD53" i="17"/>
  <c r="DE53" i="17"/>
  <c r="DF53" i="17"/>
  <c r="CY53" i="17"/>
  <c r="CZ53" i="17"/>
  <c r="DF71" i="17"/>
  <c r="DE72" i="17"/>
  <c r="DE76" i="17"/>
  <c r="DH67" i="17"/>
  <c r="DB74" i="17"/>
  <c r="DC70" i="17"/>
  <c r="DG76" i="17"/>
  <c r="DH72" i="17"/>
  <c r="CY69" i="17"/>
  <c r="DC75" i="17"/>
  <c r="DB72" i="17"/>
  <c r="DA69" i="17"/>
  <c r="DE75" i="17"/>
  <c r="DB49" i="17"/>
  <c r="DB51" i="17"/>
  <c r="DC54" i="17"/>
  <c r="DD54" i="17"/>
  <c r="DE54" i="17"/>
  <c r="DF54" i="17"/>
  <c r="CY54" i="17"/>
  <c r="CZ54" i="17"/>
  <c r="DG71" i="17"/>
  <c r="DG75" i="17"/>
  <c r="DF67" i="17"/>
  <c r="DF68" i="17"/>
  <c r="CZ75" i="17"/>
  <c r="DA71" i="17"/>
  <c r="DB67" i="17"/>
  <c r="DF73" i="17"/>
  <c r="DG69" i="17"/>
  <c r="DA76" i="17"/>
  <c r="CZ73" i="17"/>
  <c r="CY70" i="17"/>
  <c r="DC76" i="17"/>
  <c r="DB53" i="17"/>
  <c r="DB55" i="17"/>
  <c r="DC55" i="17"/>
  <c r="DD55" i="17"/>
  <c r="DE55" i="17"/>
  <c r="DF55" i="17"/>
  <c r="CY55" i="17"/>
  <c r="CZ55" i="17"/>
  <c r="DE48" i="17"/>
  <c r="DF48" i="17"/>
  <c r="CY48" i="17"/>
  <c r="CZ48" i="17"/>
  <c r="CY75" i="17"/>
  <c r="DD76" i="17"/>
  <c r="DG67" i="17"/>
  <c r="CZ71" i="17"/>
  <c r="DA67" i="17"/>
  <c r="DE73" i="17"/>
  <c r="DF69" i="17"/>
  <c r="CZ76" i="17"/>
  <c r="DA72" i="17"/>
  <c r="CZ69" i="17"/>
  <c r="DD75" i="17"/>
  <c r="DA49" i="17"/>
  <c r="DB50" i="17"/>
  <c r="DC50" i="17"/>
  <c r="DD50" i="17"/>
  <c r="DE50" i="17"/>
  <c r="DF50" i="17"/>
  <c r="CY50" i="17"/>
  <c r="DB46" i="17"/>
  <c r="DA45" i="17"/>
  <c r="CZ44" i="17"/>
  <c r="CY43" i="17"/>
  <c r="DE41" i="17"/>
  <c r="DD40" i="17"/>
  <c r="DA46" i="17"/>
  <c r="CZ45" i="17"/>
  <c r="CY44" i="17"/>
  <c r="DE42" i="17"/>
  <c r="DD41" i="17"/>
  <c r="DC40" i="17"/>
  <c r="CZ46" i="17"/>
  <c r="CY45" i="17"/>
  <c r="DE43" i="17"/>
  <c r="DD42" i="17"/>
  <c r="DC41" i="17"/>
  <c r="DB40" i="17"/>
  <c r="CY46" i="17"/>
  <c r="DE44" i="17"/>
  <c r="DD43" i="17"/>
  <c r="DC42" i="17"/>
  <c r="DB41" i="17"/>
  <c r="DA40" i="17"/>
  <c r="DE45" i="17"/>
  <c r="DD44" i="17"/>
  <c r="DC43" i="17"/>
  <c r="DB42" i="17"/>
  <c r="DA41" i="17"/>
  <c r="CZ40" i="17"/>
  <c r="DE46" i="17"/>
  <c r="DD45" i="17"/>
  <c r="DC44" i="17"/>
  <c r="DB43" i="17"/>
  <c r="DA42" i="17"/>
  <c r="CZ41" i="17"/>
  <c r="CY40" i="17"/>
  <c r="DA43" i="17"/>
  <c r="CZ43" i="17"/>
  <c r="DD46" i="17"/>
  <c r="CZ42" i="17"/>
  <c r="DC45" i="17"/>
  <c r="CY41" i="17"/>
  <c r="DC46" i="17"/>
  <c r="DB45" i="17"/>
  <c r="DB44" i="17"/>
  <c r="DA44" i="17"/>
  <c r="CY42" i="17"/>
  <c r="DE40" i="17"/>
  <c r="BH18" i="17" a="1"/>
  <c r="BH19" i="17" a="1"/>
  <c r="BH22" i="17" a="1"/>
  <c r="BH20" i="17" a="1"/>
  <c r="BH21" i="17" a="1"/>
  <c r="DG65" i="17"/>
  <c r="CY65" i="17"/>
  <c r="CZ64" i="17"/>
  <c r="DA63" i="17"/>
  <c r="DB62" i="17"/>
  <c r="DC61" i="17"/>
  <c r="DD60" i="17"/>
  <c r="DE59" i="17"/>
  <c r="DF58" i="17"/>
  <c r="DG57" i="17"/>
  <c r="CY57" i="17"/>
  <c r="DF65" i="17"/>
  <c r="DG64" i="17"/>
  <c r="CY64" i="17"/>
  <c r="CZ63" i="17"/>
  <c r="DA62" i="17"/>
  <c r="DB61" i="17"/>
  <c r="DC60" i="17"/>
  <c r="DD59" i="17"/>
  <c r="DE58" i="17"/>
  <c r="DF57" i="17"/>
  <c r="DE65" i="17"/>
  <c r="DF64" i="17"/>
  <c r="DG63" i="17"/>
  <c r="CY63" i="17"/>
  <c r="CZ62" i="17"/>
  <c r="DA61" i="17"/>
  <c r="DB60" i="17"/>
  <c r="DC59" i="17"/>
  <c r="DD58" i="17"/>
  <c r="DE57" i="17"/>
  <c r="DD65" i="17"/>
  <c r="DE64" i="17"/>
  <c r="DF63" i="17"/>
  <c r="DG62" i="17"/>
  <c r="CY62" i="17"/>
  <c r="CZ61" i="17"/>
  <c r="DA60" i="17"/>
  <c r="DB59" i="17"/>
  <c r="DC58" i="17"/>
  <c r="DD57" i="17"/>
  <c r="DC65" i="17"/>
  <c r="DD64" i="17"/>
  <c r="DE63" i="17"/>
  <c r="DF62" i="17"/>
  <c r="DG61" i="17"/>
  <c r="CY61" i="17"/>
  <c r="CZ60" i="17"/>
  <c r="DA59" i="17"/>
  <c r="DB58" i="17"/>
  <c r="DC57" i="17"/>
  <c r="DB65" i="17"/>
  <c r="DC64" i="17"/>
  <c r="DD63" i="17"/>
  <c r="DE62" i="17"/>
  <c r="DF61" i="17"/>
  <c r="DG60" i="17"/>
  <c r="CY60" i="17"/>
  <c r="CZ59" i="17"/>
  <c r="DA58" i="17"/>
  <c r="DB57" i="17"/>
  <c r="DC63" i="17"/>
  <c r="DG59" i="17"/>
  <c r="DB63" i="17"/>
  <c r="DF59" i="17"/>
  <c r="DD62" i="17"/>
  <c r="CY59" i="17"/>
  <c r="DC62" i="17"/>
  <c r="DG58" i="17"/>
  <c r="DA65" i="17"/>
  <c r="DE61" i="17"/>
  <c r="CZ58" i="17"/>
  <c r="DA57" i="17"/>
  <c r="CZ65" i="17"/>
  <c r="CZ57" i="17"/>
  <c r="DB64" i="17"/>
  <c r="DA64" i="17"/>
  <c r="DD61" i="17"/>
  <c r="DF60" i="17"/>
  <c r="DE60" i="17"/>
  <c r="CY58" i="17"/>
  <c r="CZ41" i="2"/>
  <c r="CY42" i="2"/>
  <c r="DC44" i="2"/>
  <c r="DA40" i="2"/>
  <c r="DD42" i="2"/>
  <c r="CZ45" i="2"/>
  <c r="DA87" i="7"/>
  <c r="DB88" i="7"/>
  <c r="DB84" i="7"/>
  <c r="DE87" i="7"/>
  <c r="DH82" i="7"/>
  <c r="CY80" i="7"/>
  <c r="DB79" i="7"/>
  <c r="DE78" i="7"/>
  <c r="DE88" i="7"/>
  <c r="DD88" i="7"/>
  <c r="DI87" i="7"/>
  <c r="CZ20" i="9"/>
  <c r="DC86" i="9"/>
  <c r="DH87" i="9"/>
  <c r="CZ82" i="9"/>
  <c r="CY84" i="9"/>
  <c r="DE85" i="9"/>
  <c r="DE88" i="9"/>
  <c r="DE78" i="9"/>
  <c r="CZ85" i="9"/>
  <c r="DH80" i="9"/>
  <c r="DC87" i="9"/>
  <c r="DC82" i="9"/>
  <c r="DI88" i="9"/>
  <c r="DF84" i="9"/>
  <c r="DB50" i="10"/>
  <c r="DD50" i="10"/>
  <c r="DC51" i="10"/>
  <c r="DE51" i="10"/>
  <c r="DF53" i="10"/>
  <c r="CZ49" i="10"/>
  <c r="DC31" i="11"/>
  <c r="DG72" i="11"/>
  <c r="DG60" i="11"/>
  <c r="DD60" i="11"/>
  <c r="CZ80" i="12"/>
  <c r="CZ67" i="12"/>
  <c r="DG68" i="12"/>
  <c r="DD74" i="12"/>
  <c r="DD71" i="12"/>
  <c r="CY34" i="12"/>
  <c r="DG71" i="14"/>
  <c r="DG75" i="14"/>
  <c r="DF67" i="14"/>
  <c r="DF68" i="14"/>
  <c r="CZ75" i="14"/>
  <c r="DA71" i="14"/>
  <c r="DB67" i="14"/>
  <c r="DF73" i="14"/>
  <c r="DG69" i="14"/>
  <c r="DA76" i="14"/>
  <c r="CZ73" i="14"/>
  <c r="CY70" i="14"/>
  <c r="DC76" i="14"/>
  <c r="CY79" i="9"/>
  <c r="DA79" i="9"/>
  <c r="CZ81" i="9"/>
  <c r="DA84" i="9"/>
  <c r="DG85" i="9"/>
  <c r="DC79" i="9"/>
  <c r="DD87" i="9"/>
  <c r="DG80" i="7"/>
  <c r="DH85" i="7"/>
  <c r="CZ85" i="7"/>
  <c r="DA86" i="7"/>
  <c r="DD84" i="7"/>
  <c r="DF85" i="9"/>
  <c r="DC79" i="12"/>
  <c r="DA43" i="2"/>
  <c r="DA44" i="2"/>
  <c r="DE46" i="2"/>
  <c r="DB41" i="2"/>
  <c r="DE43" i="2"/>
  <c r="DA46" i="2"/>
  <c r="CZ87" i="7"/>
  <c r="DD82" i="7"/>
  <c r="DA84" i="7"/>
  <c r="DG81" i="7"/>
  <c r="DG82" i="7"/>
  <c r="DH86" i="7"/>
  <c r="DC81" i="7"/>
  <c r="CZ86" i="7"/>
  <c r="DI79" i="7"/>
  <c r="DC85" i="7"/>
  <c r="DD78" i="7"/>
  <c r="DH88" i="7"/>
  <c r="DC86" i="7"/>
  <c r="DH84" i="7"/>
  <c r="DC80" i="7"/>
  <c r="CZ18" i="9"/>
  <c r="CZ79" i="9"/>
  <c r="DE80" i="9"/>
  <c r="DE83" i="9"/>
  <c r="DD85" i="9"/>
  <c r="DD88" i="9"/>
  <c r="DD78" i="9"/>
  <c r="DB79" i="9"/>
  <c r="DH85" i="9"/>
  <c r="DE81" i="9"/>
  <c r="CZ88" i="9"/>
  <c r="CZ83" i="9"/>
  <c r="DH78" i="9"/>
  <c r="DC85" i="9"/>
  <c r="DA52" i="10"/>
  <c r="DD52" i="10"/>
  <c r="DC53" i="10"/>
  <c r="DE52" i="10"/>
  <c r="DF54" i="10"/>
  <c r="CZ50" i="10"/>
  <c r="DF76" i="11"/>
  <c r="DD64" i="11"/>
  <c r="DB62" i="11"/>
  <c r="DB80" i="12"/>
  <c r="DA70" i="12"/>
  <c r="DE69" i="12"/>
  <c r="DH76" i="12"/>
  <c r="DH73" i="12"/>
  <c r="DB35" i="12"/>
  <c r="DH96" i="14"/>
  <c r="DG90" i="14"/>
  <c r="DE95" i="14"/>
  <c r="DJ98" i="14"/>
  <c r="DD90" i="14"/>
  <c r="DE90" i="14"/>
  <c r="DJ93" i="14"/>
  <c r="DD72" i="14"/>
  <c r="CZ70" i="14"/>
  <c r="DH70" i="14"/>
  <c r="DD69" i="14"/>
  <c r="DH75" i="14"/>
  <c r="CY72" i="14"/>
  <c r="CZ68" i="14"/>
  <c r="DD74" i="14"/>
  <c r="DE70" i="14"/>
  <c r="DD67" i="14"/>
  <c r="DH73" i="14"/>
  <c r="DG70" i="14"/>
  <c r="CZ43" i="16"/>
  <c r="DB43" i="16"/>
  <c r="DC44" i="16"/>
  <c r="DB41" i="16"/>
  <c r="DE43" i="16"/>
  <c r="DA46" i="16"/>
  <c r="DD76" i="12"/>
  <c r="DB74" i="12"/>
  <c r="DH72" i="12"/>
  <c r="DF70" i="12"/>
  <c r="CZ35" i="12"/>
  <c r="DB43" i="2"/>
  <c r="DC46" i="2"/>
  <c r="CZ40" i="2"/>
  <c r="DC42" i="2"/>
  <c r="CY45" i="2"/>
  <c r="DD40" i="2"/>
  <c r="CZ78" i="7"/>
  <c r="CY87" i="7"/>
  <c r="DA88" i="7"/>
  <c r="CZ84" i="7"/>
  <c r="DD87" i="7"/>
  <c r="DF82" i="7"/>
  <c r="CY81" i="7"/>
  <c r="DB81" i="7"/>
  <c r="DB80" i="7"/>
  <c r="DH79" i="7"/>
  <c r="DE79" i="7"/>
  <c r="DC78" i="7"/>
  <c r="DG85" i="7"/>
  <c r="DA83" i="7"/>
  <c r="DE84" i="7"/>
  <c r="DA82" i="7"/>
  <c r="DC83" i="9"/>
  <c r="DH84" i="9"/>
  <c r="CY85" i="9"/>
  <c r="DC88" i="9"/>
  <c r="DC78" i="9"/>
  <c r="DI79" i="9"/>
  <c r="CY80" i="9"/>
  <c r="DE86" i="9"/>
  <c r="DB82" i="9"/>
  <c r="DH88" i="9"/>
  <c r="DE84" i="9"/>
  <c r="DE79" i="9"/>
  <c r="CZ86" i="9"/>
  <c r="DF71" i="12"/>
  <c r="CY71" i="12"/>
  <c r="DC70" i="12"/>
  <c r="DC67" i="12"/>
  <c r="DG70" i="12"/>
  <c r="DH74" i="14"/>
  <c r="DB73" i="14"/>
  <c r="CZ74" i="14"/>
  <c r="DB70" i="14"/>
  <c r="DF76" i="14"/>
  <c r="DG72" i="14"/>
  <c r="DH68" i="14"/>
  <c r="DB75" i="14"/>
  <c r="DC71" i="14"/>
  <c r="DB68" i="14"/>
  <c r="DF74" i="14"/>
  <c r="DE71" i="14"/>
  <c r="DB45" i="16"/>
  <c r="DD46" i="16"/>
  <c r="CZ40" i="16"/>
  <c r="DC42" i="16"/>
  <c r="CY45" i="16"/>
  <c r="DD40" i="16"/>
  <c r="DB36" i="12"/>
  <c r="DC45" i="2"/>
  <c r="CZ42" i="2"/>
  <c r="DB42" i="2"/>
  <c r="DD43" i="2"/>
  <c r="CZ46" i="2"/>
  <c r="DE41" i="2"/>
  <c r="DH83" i="7"/>
  <c r="DI86" i="7"/>
  <c r="DC82" i="7"/>
  <c r="CY84" i="7"/>
  <c r="DF81" i="7"/>
  <c r="DE82" i="7"/>
  <c r="DG86" i="7"/>
  <c r="DA81" i="7"/>
  <c r="CY86" i="7"/>
  <c r="DG79" i="7"/>
  <c r="DB85" i="7"/>
  <c r="DB78" i="7"/>
  <c r="CY85" i="7"/>
  <c r="CY83" i="7"/>
  <c r="DI88" i="7"/>
  <c r="DF88" i="7"/>
  <c r="DG78" i="7"/>
  <c r="DF87" i="9"/>
  <c r="DH81" i="9"/>
  <c r="DI87" i="9"/>
  <c r="DB78" i="9"/>
  <c r="DH79" i="9"/>
  <c r="DC81" i="9"/>
  <c r="DG80" i="9"/>
  <c r="DB87" i="9"/>
  <c r="CY83" i="9"/>
  <c r="DG78" i="9"/>
  <c r="DB85" i="9"/>
  <c r="DB80" i="9"/>
  <c r="DH86" i="9"/>
  <c r="DA54" i="10"/>
  <c r="DA53" i="10"/>
  <c r="DD49" i="10"/>
  <c r="DE54" i="10"/>
  <c r="CY50" i="10"/>
  <c r="CZ52" i="10"/>
  <c r="DG73" i="11"/>
  <c r="DD72" i="12"/>
  <c r="DH67" i="12"/>
  <c r="DC74" i="12"/>
  <c r="CY69" i="12"/>
  <c r="DA73" i="12"/>
  <c r="CY36" i="12"/>
  <c r="CY75" i="14"/>
  <c r="DD76" i="14"/>
  <c r="DG67" i="14"/>
  <c r="CZ71" i="14"/>
  <c r="DA67" i="14"/>
  <c r="DE73" i="14"/>
  <c r="DF69" i="14"/>
  <c r="CZ76" i="14"/>
  <c r="DA72" i="14"/>
  <c r="CZ69" i="14"/>
  <c r="DD75" i="14"/>
  <c r="DC72" i="14"/>
  <c r="DJ101" i="17"/>
  <c r="DB101" i="17"/>
  <c r="DF100" i="17"/>
  <c r="DJ99" i="17"/>
  <c r="DB99" i="17"/>
  <c r="DF98" i="17"/>
  <c r="DJ97" i="17"/>
  <c r="DB97" i="17"/>
  <c r="DF96" i="17"/>
  <c r="DJ95" i="17"/>
  <c r="DB95" i="17"/>
  <c r="DF94" i="17"/>
  <c r="DJ93" i="17"/>
  <c r="DB93" i="17"/>
  <c r="DF92" i="17"/>
  <c r="DJ91" i="17"/>
  <c r="DB91" i="17"/>
  <c r="DF90" i="17"/>
  <c r="DI101" i="17"/>
  <c r="DA101" i="17"/>
  <c r="DE100" i="17"/>
  <c r="DI99" i="17"/>
  <c r="DA99" i="17"/>
  <c r="DE98" i="17"/>
  <c r="DI97" i="17"/>
  <c r="DA97" i="17"/>
  <c r="DE96" i="17"/>
  <c r="DI95" i="17"/>
  <c r="DA95" i="17"/>
  <c r="DE94" i="17"/>
  <c r="DI93" i="17"/>
  <c r="DA93" i="17"/>
  <c r="DE92" i="17"/>
  <c r="DI91" i="17"/>
  <c r="DA91" i="17"/>
  <c r="DE90" i="17"/>
  <c r="DH101" i="17"/>
  <c r="CZ101" i="17"/>
  <c r="DD100" i="17"/>
  <c r="DH99" i="17"/>
  <c r="CZ99" i="17"/>
  <c r="DD98" i="17"/>
  <c r="DH97" i="17"/>
  <c r="CZ97" i="17"/>
  <c r="DD96" i="17"/>
  <c r="DH95" i="17"/>
  <c r="CZ95" i="17"/>
  <c r="DD94" i="17"/>
  <c r="DH93" i="17"/>
  <c r="CZ93" i="17"/>
  <c r="DD92" i="17"/>
  <c r="DH91" i="17"/>
  <c r="CZ91" i="17"/>
  <c r="DD90" i="17"/>
  <c r="DG101" i="17"/>
  <c r="CY101" i="17"/>
  <c r="DC100" i="17"/>
  <c r="DG99" i="17"/>
  <c r="CY99" i="17"/>
  <c r="DC98" i="17"/>
  <c r="DG97" i="17"/>
  <c r="CY97" i="17"/>
  <c r="DC96" i="17"/>
  <c r="DG95" i="17"/>
  <c r="CY95" i="17"/>
  <c r="DC94" i="17"/>
  <c r="DG93" i="17"/>
  <c r="CY93" i="17"/>
  <c r="DC92" i="17"/>
  <c r="DG91" i="17"/>
  <c r="CY91" i="17"/>
  <c r="DC90" i="17"/>
  <c r="DF101" i="17"/>
  <c r="DJ100" i="17"/>
  <c r="DB100" i="17"/>
  <c r="DF99" i="17"/>
  <c r="DJ98" i="17"/>
  <c r="DB98" i="17"/>
  <c r="DF97" i="17"/>
  <c r="DJ96" i="17"/>
  <c r="DB96" i="17"/>
  <c r="DF95" i="17"/>
  <c r="DJ94" i="17"/>
  <c r="DB94" i="17"/>
  <c r="DF93" i="17"/>
  <c r="DJ92" i="17"/>
  <c r="DB92" i="17"/>
  <c r="DF91" i="17"/>
  <c r="DJ90" i="17"/>
  <c r="DB90" i="17"/>
  <c r="DE101" i="17"/>
  <c r="DI100" i="17"/>
  <c r="DA100" i="17"/>
  <c r="DE99" i="17"/>
  <c r="DI98" i="17"/>
  <c r="DA98" i="17"/>
  <c r="DE97" i="17"/>
  <c r="DI96" i="17"/>
  <c r="DA96" i="17"/>
  <c r="DE95" i="17"/>
  <c r="DI94" i="17"/>
  <c r="DA94" i="17"/>
  <c r="DE93" i="17"/>
  <c r="DI92" i="17"/>
  <c r="DA92" i="17"/>
  <c r="DE91" i="17"/>
  <c r="DI90" i="17"/>
  <c r="DA90" i="17"/>
  <c r="DD101" i="17"/>
  <c r="DH98" i="17"/>
  <c r="CZ96" i="17"/>
  <c r="DD93" i="17"/>
  <c r="DH90" i="17"/>
  <c r="DC101" i="17"/>
  <c r="DG98" i="17"/>
  <c r="CY96" i="17"/>
  <c r="DC93" i="17"/>
  <c r="DG90" i="17"/>
  <c r="DH100" i="17"/>
  <c r="CZ98" i="17"/>
  <c r="DD95" i="17"/>
  <c r="DH92" i="17"/>
  <c r="CZ90" i="17"/>
  <c r="DG100" i="17"/>
  <c r="CY98" i="17"/>
  <c r="DC95" i="17"/>
  <c r="DG92" i="17"/>
  <c r="CY90" i="17"/>
  <c r="CZ100" i="17"/>
  <c r="DD97" i="17"/>
  <c r="DH94" i="17"/>
  <c r="CZ92" i="17"/>
  <c r="CY100" i="17"/>
  <c r="CY94" i="17"/>
  <c r="DD99" i="17"/>
  <c r="CY92" i="17"/>
  <c r="DC99" i="17"/>
  <c r="DD91" i="17"/>
  <c r="DC97" i="17"/>
  <c r="DC91" i="17"/>
  <c r="DH96" i="17"/>
  <c r="DG96" i="17"/>
  <c r="DG94" i="17"/>
  <c r="CZ94" i="17"/>
  <c r="CZ100" i="9"/>
  <c r="DD80" i="9"/>
  <c r="DF82" i="9"/>
  <c r="DF83" i="9"/>
  <c r="DI85" i="9"/>
  <c r="DI80" i="9"/>
  <c r="DD82" i="9"/>
  <c r="DD45" i="2"/>
  <c r="DB44" i="2"/>
  <c r="DD44" i="2"/>
  <c r="DE44" i="2"/>
  <c r="DC40" i="2"/>
  <c r="CY43" i="2"/>
  <c r="CY78" i="7"/>
  <c r="DD86" i="7"/>
  <c r="CZ88" i="7"/>
  <c r="DE83" i="7"/>
  <c r="DC87" i="7"/>
  <c r="CZ82" i="7"/>
  <c r="DI80" i="7"/>
  <c r="CZ81" i="7"/>
  <c r="DA80" i="7"/>
  <c r="DF79" i="7"/>
  <c r="DD79" i="7"/>
  <c r="DA78" i="7"/>
  <c r="DC88" i="7"/>
  <c r="DF85" i="7"/>
  <c r="CY88" i="7"/>
  <c r="DI78" i="9"/>
  <c r="DC80" i="9"/>
  <c r="DI81" i="9"/>
  <c r="DA78" i="9"/>
  <c r="DG79" i="9"/>
  <c r="DB81" i="9"/>
  <c r="DH82" i="9"/>
  <c r="DD81" i="9"/>
  <c r="CY88" i="9"/>
  <c r="DD84" i="9"/>
  <c r="DD79" i="9"/>
  <c r="CY86" i="9"/>
  <c r="CY81" i="9"/>
  <c r="DE87" i="9"/>
  <c r="DC50" i="10"/>
  <c r="DA55" i="10"/>
  <c r="DD51" i="10"/>
  <c r="DF49" i="10"/>
  <c r="CY51" i="10"/>
  <c r="CZ53" i="10"/>
  <c r="DD71" i="11"/>
  <c r="DF59" i="11"/>
  <c r="DD65" i="11"/>
  <c r="DG79" i="12"/>
  <c r="DF75" i="12"/>
  <c r="DD69" i="12"/>
  <c r="DA75" i="12"/>
  <c r="DG73" i="12"/>
  <c r="CY74" i="12"/>
  <c r="DA34" i="12"/>
  <c r="CY100" i="14"/>
  <c r="DH98" i="14"/>
  <c r="DI100" i="14"/>
  <c r="DC92" i="14"/>
  <c r="DH95" i="14"/>
  <c r="DI95" i="14"/>
  <c r="DB99" i="14"/>
  <c r="DD68" i="14"/>
  <c r="CY67" i="14"/>
  <c r="CY71" i="14"/>
  <c r="DH71" i="14"/>
  <c r="CY68" i="14"/>
  <c r="DC74" i="14"/>
  <c r="DD70" i="14"/>
  <c r="DH76" i="14"/>
  <c r="CY73" i="14"/>
  <c r="DH69" i="14"/>
  <c r="DB76" i="14"/>
  <c r="DA73" i="14"/>
  <c r="DD45" i="16"/>
  <c r="DA44" i="16"/>
  <c r="DB42" i="16"/>
  <c r="DE44" i="16"/>
  <c r="DC40" i="16"/>
  <c r="CY43" i="16"/>
  <c r="DA31" i="17"/>
  <c r="DC29" i="17"/>
  <c r="CZ28" i="17"/>
  <c r="CZ31" i="17"/>
  <c r="DB29" i="17"/>
  <c r="CY28" i="17"/>
  <c r="DC30" i="17"/>
  <c r="CZ29" i="17"/>
  <c r="DB27" i="17"/>
  <c r="CY31" i="17"/>
  <c r="DB28" i="17"/>
  <c r="DB30" i="17"/>
  <c r="DA28" i="17"/>
  <c r="DA30" i="17"/>
  <c r="DC27" i="17"/>
  <c r="DA27" i="17"/>
  <c r="DC31" i="17"/>
  <c r="CZ27" i="17"/>
  <c r="DB31" i="17"/>
  <c r="CY27" i="17"/>
  <c r="CZ30" i="17"/>
  <c r="CY30" i="17"/>
  <c r="DA29" i="17"/>
  <c r="DC28" i="17"/>
  <c r="CY29" i="17"/>
  <c r="DC84" i="7"/>
  <c r="DF78" i="7"/>
  <c r="DF83" i="7"/>
  <c r="DB83" i="9"/>
  <c r="DG84" i="9"/>
  <c r="DF80" i="9"/>
  <c r="DE82" i="9"/>
  <c r="CZ84" i="9"/>
  <c r="DF88" i="9"/>
  <c r="DC84" i="9"/>
  <c r="CZ80" i="9"/>
  <c r="DF86" i="9"/>
  <c r="DF81" i="9"/>
  <c r="DA88" i="9"/>
  <c r="DA83" i="9"/>
  <c r="CZ37" i="2"/>
  <c r="DA41" i="2"/>
  <c r="DD46" i="2"/>
  <c r="DE40" i="2"/>
  <c r="CY46" i="2"/>
  <c r="DD41" i="2"/>
  <c r="DG83" i="7"/>
  <c r="DI84" i="7"/>
  <c r="DB82" i="7"/>
  <c r="CY82" i="7"/>
  <c r="DE81" i="7"/>
  <c r="DE80" i="7"/>
  <c r="DF86" i="7"/>
  <c r="DF80" i="7"/>
  <c r="DI85" i="7"/>
  <c r="DA79" i="7"/>
  <c r="DA85" i="7"/>
  <c r="DH87" i="7"/>
  <c r="DB83" i="7"/>
  <c r="DD83" i="7"/>
  <c r="DE85" i="7"/>
  <c r="DD85" i="7"/>
  <c r="DC91" i="9"/>
  <c r="CY82" i="9"/>
  <c r="DG87" i="9"/>
  <c r="DA86" i="9"/>
  <c r="DF79" i="9"/>
  <c r="DA81" i="9"/>
  <c r="DG82" i="9"/>
  <c r="DB84" i="9"/>
  <c r="DA82" i="9"/>
  <c r="DF78" i="9"/>
  <c r="DA85" i="9"/>
  <c r="DA80" i="9"/>
  <c r="DG86" i="9"/>
  <c r="DG81" i="9"/>
  <c r="DB88" i="9"/>
  <c r="DC52" i="10"/>
  <c r="DB49" i="10"/>
  <c r="DD53" i="10"/>
  <c r="DF50" i="10"/>
  <c r="CY52" i="10"/>
  <c r="CZ54" i="10"/>
  <c r="DC69" i="11"/>
  <c r="DF74" i="11"/>
  <c r="DF61" i="11"/>
  <c r="DF64" i="11"/>
  <c r="DD78" i="12"/>
  <c r="DC69" i="12"/>
  <c r="DB70" i="12"/>
  <c r="DG76" i="12"/>
  <c r="DC75" i="12"/>
  <c r="DE75" i="12"/>
  <c r="CZ24" i="12"/>
  <c r="DD37" i="12"/>
  <c r="CZ92" i="14"/>
  <c r="DD101" i="14"/>
  <c r="DJ92" i="14"/>
  <c r="CY93" i="14"/>
  <c r="DD96" i="14"/>
  <c r="DI99" i="14"/>
  <c r="DJ99" i="14"/>
  <c r="DE68" i="14"/>
  <c r="DF75" i="14"/>
  <c r="DA70" i="14"/>
  <c r="DA74" i="14"/>
  <c r="DF72" i="14"/>
  <c r="DG68" i="14"/>
  <c r="DA75" i="14"/>
  <c r="DB71" i="14"/>
  <c r="DC67" i="14"/>
  <c r="DG73" i="14"/>
  <c r="DF70" i="14"/>
  <c r="DE67" i="14"/>
  <c r="CY40" i="16"/>
  <c r="DE46" i="16"/>
  <c r="DC43" i="16"/>
  <c r="CY46" i="16"/>
  <c r="DD41" i="16"/>
  <c r="CY31" i="2"/>
  <c r="DG76" i="11"/>
  <c r="DC97" i="14"/>
  <c r="DH94" i="14"/>
  <c r="CZ90" i="14"/>
  <c r="DI90" i="14"/>
  <c r="DA96" i="14"/>
  <c r="DE101" i="14"/>
  <c r="DJ94" i="14"/>
  <c r="DB100" i="14"/>
  <c r="DG93" i="14"/>
  <c r="CY99" i="14"/>
  <c r="DH97" i="14"/>
  <c r="DA91" i="14"/>
  <c r="DE96" i="14"/>
  <c r="DI101" i="14"/>
  <c r="DF100" i="14"/>
  <c r="DB59" i="14"/>
  <c r="DC46" i="9"/>
  <c r="DA34" i="9"/>
  <c r="CZ31" i="9"/>
  <c r="DC63" i="9"/>
  <c r="CY76" i="11"/>
  <c r="CZ68" i="11"/>
  <c r="CY70" i="11"/>
  <c r="DA85" i="12"/>
  <c r="DC27" i="12"/>
  <c r="DG59" i="12"/>
  <c r="DD91" i="14"/>
  <c r="DD97" i="14"/>
  <c r="DH92" i="14"/>
  <c r="DC101" i="14"/>
  <c r="DE91" i="14"/>
  <c r="DI96" i="14"/>
  <c r="DB90" i="14"/>
  <c r="DF95" i="14"/>
  <c r="DJ100" i="14"/>
  <c r="DC94" i="14"/>
  <c r="DG99" i="14"/>
  <c r="CZ93" i="14"/>
  <c r="DD98" i="14"/>
  <c r="DI91" i="14"/>
  <c r="DA97" i="14"/>
  <c r="DF90" i="14"/>
  <c r="DJ95" i="14"/>
  <c r="DB101" i="14"/>
  <c r="DE57" i="14"/>
  <c r="DB46" i="9"/>
  <c r="DE43" i="9"/>
  <c r="CY61" i="14"/>
  <c r="CY29" i="12"/>
  <c r="DG98" i="14"/>
  <c r="DB28" i="2"/>
  <c r="DE46" i="9"/>
  <c r="CY37" i="9"/>
  <c r="DC29" i="9"/>
  <c r="CY29" i="9"/>
  <c r="CZ60" i="9"/>
  <c r="CZ37" i="11"/>
  <c r="DC74" i="11"/>
  <c r="DC67" i="11"/>
  <c r="DB29" i="12"/>
  <c r="CY42" i="12"/>
  <c r="DC99" i="14"/>
  <c r="CZ100" i="14"/>
  <c r="DD95" i="14"/>
  <c r="DH90" i="14"/>
  <c r="DA92" i="14"/>
  <c r="DE97" i="14"/>
  <c r="DJ90" i="14"/>
  <c r="DB96" i="14"/>
  <c r="DF101" i="14"/>
  <c r="CY95" i="14"/>
  <c r="DC100" i="14"/>
  <c r="DH93" i="14"/>
  <c r="CZ99" i="14"/>
  <c r="DE92" i="14"/>
  <c r="DI97" i="14"/>
  <c r="DB91" i="14"/>
  <c r="DF96" i="14"/>
  <c r="DJ101" i="14"/>
  <c r="DF64" i="14"/>
  <c r="DB27" i="11"/>
  <c r="DE62" i="12"/>
  <c r="CZ42" i="9"/>
  <c r="DC28" i="9"/>
  <c r="DA74" i="11"/>
  <c r="DC68" i="11"/>
  <c r="CY58" i="12"/>
  <c r="DB95" i="14"/>
  <c r="DA31" i="2"/>
  <c r="DB41" i="9"/>
  <c r="CY33" i="9"/>
  <c r="CY30" i="9"/>
  <c r="DB29" i="9"/>
  <c r="DJ91" i="9"/>
  <c r="DG64" i="9"/>
  <c r="CY34" i="11"/>
  <c r="DG75" i="11"/>
  <c r="DH74" i="11"/>
  <c r="DG69" i="11"/>
  <c r="DD62" i="11"/>
  <c r="CY63" i="11"/>
  <c r="DF82" i="12"/>
  <c r="DC85" i="12"/>
  <c r="CY28" i="12"/>
  <c r="DH74" i="12"/>
  <c r="DC73" i="12"/>
  <c r="DH75" i="12"/>
  <c r="CZ68" i="12"/>
  <c r="DE70" i="12"/>
  <c r="DB76" i="12"/>
  <c r="DD36" i="12"/>
  <c r="CY43" i="12"/>
  <c r="CZ94" i="14"/>
  <c r="CY92" i="14"/>
  <c r="CY90" i="14"/>
  <c r="CZ98" i="14"/>
  <c r="DD93" i="14"/>
  <c r="DI92" i="14"/>
  <c r="DA98" i="14"/>
  <c r="DF91" i="14"/>
  <c r="DJ96" i="14"/>
  <c r="DC90" i="14"/>
  <c r="DG95" i="14"/>
  <c r="CY101" i="14"/>
  <c r="DD94" i="14"/>
  <c r="DH99" i="14"/>
  <c r="DA93" i="14"/>
  <c r="DE98" i="14"/>
  <c r="DJ91" i="14"/>
  <c r="DB97" i="14"/>
  <c r="DF60" i="14"/>
  <c r="CZ63" i="14"/>
  <c r="CY19" i="2"/>
  <c r="DD92" i="14"/>
  <c r="CY30" i="2"/>
  <c r="CY44" i="9"/>
  <c r="DB34" i="9"/>
  <c r="DC31" i="9"/>
  <c r="DB31" i="9"/>
  <c r="DB62" i="9"/>
  <c r="DC38" i="11"/>
  <c r="CZ27" i="11"/>
  <c r="CY67" i="11"/>
  <c r="DE68" i="11"/>
  <c r="DC71" i="11"/>
  <c r="DB63" i="11"/>
  <c r="DG63" i="11"/>
  <c r="DC83" i="12"/>
  <c r="DC31" i="12"/>
  <c r="DD68" i="12"/>
  <c r="DH70" i="12"/>
  <c r="CY68" i="12"/>
  <c r="DH68" i="12"/>
  <c r="CY73" i="12"/>
  <c r="DA69" i="12"/>
  <c r="DA38" i="12"/>
  <c r="DB55" i="12"/>
  <c r="DG94" i="14"/>
  <c r="DD99" i="14"/>
  <c r="DG92" i="14"/>
  <c r="DH100" i="14"/>
  <c r="CZ96" i="14"/>
  <c r="DE93" i="14"/>
  <c r="DI98" i="14"/>
  <c r="DB92" i="14"/>
  <c r="DF97" i="14"/>
  <c r="CY91" i="14"/>
  <c r="DC96" i="14"/>
  <c r="DG101" i="14"/>
  <c r="CZ95" i="14"/>
  <c r="DD100" i="14"/>
  <c r="DI93" i="14"/>
  <c r="DA99" i="14"/>
  <c r="DF92" i="14"/>
  <c r="DE61" i="14"/>
  <c r="DD60" i="14"/>
  <c r="BH18" i="16" a="1"/>
  <c r="BH21" i="16" a="1"/>
  <c r="BH20" i="16" a="1"/>
  <c r="BH19" i="16" a="1"/>
  <c r="BH22" i="16" a="1"/>
  <c r="DC34" i="11"/>
  <c r="DB36" i="11"/>
  <c r="DD34" i="11"/>
  <c r="DB45" i="11"/>
  <c r="DB49" i="12"/>
  <c r="DA50" i="12"/>
  <c r="DF54" i="12"/>
  <c r="DA64" i="14"/>
  <c r="DG58" i="14"/>
  <c r="DB57" i="14"/>
  <c r="DC64" i="14"/>
  <c r="DF62" i="14"/>
  <c r="CZ61" i="14"/>
  <c r="DC59" i="14"/>
  <c r="DF57" i="14"/>
  <c r="DG64" i="14"/>
  <c r="DB62" i="14"/>
  <c r="DD61" i="14"/>
  <c r="DA65" i="14"/>
  <c r="DC63" i="14"/>
  <c r="DG61" i="14"/>
  <c r="DE65" i="14"/>
  <c r="DC61" i="14"/>
  <c r="DG98" i="9"/>
  <c r="CY33" i="11"/>
  <c r="DC36" i="11"/>
  <c r="CZ36" i="11"/>
  <c r="DC43" i="11"/>
  <c r="DB69" i="11"/>
  <c r="CZ70" i="11"/>
  <c r="CY75" i="11"/>
  <c r="CZ72" i="11"/>
  <c r="DC75" i="11"/>
  <c r="DG70" i="11"/>
  <c r="CY87" i="12"/>
  <c r="DA80" i="12"/>
  <c r="CY61" i="12"/>
  <c r="DE50" i="12"/>
  <c r="DD51" i="12"/>
  <c r="DF55" i="12"/>
  <c r="DB64" i="14"/>
  <c r="DC62" i="14"/>
  <c r="DA58" i="14"/>
  <c r="DB65" i="14"/>
  <c r="DE63" i="14"/>
  <c r="CY62" i="14"/>
  <c r="DB60" i="14"/>
  <c r="DE58" i="14"/>
  <c r="DF65" i="14"/>
  <c r="DA63" i="14"/>
  <c r="DB34" i="11"/>
  <c r="CZ34" i="11"/>
  <c r="DB33" i="11"/>
  <c r="DF48" i="12"/>
  <c r="DD58" i="14"/>
  <c r="DA62" i="2"/>
  <c r="DC35" i="11"/>
  <c r="CZ33" i="11"/>
  <c r="DB37" i="11"/>
  <c r="CZ71" i="11"/>
  <c r="DD72" i="11"/>
  <c r="CZ67" i="11"/>
  <c r="DH72" i="11"/>
  <c r="DB68" i="11"/>
  <c r="CY74" i="11"/>
  <c r="DE88" i="12"/>
  <c r="DE79" i="12"/>
  <c r="DA29" i="12"/>
  <c r="DB28" i="12"/>
  <c r="DF67" i="12"/>
  <c r="DF72" i="12"/>
  <c r="DG72" i="12"/>
  <c r="CZ72" i="12"/>
  <c r="DC71" i="12"/>
  <c r="DB72" i="12"/>
  <c r="DG74" i="12"/>
  <c r="DG61" i="12"/>
  <c r="DA51" i="12"/>
  <c r="DE48" i="12"/>
  <c r="CY48" i="12"/>
  <c r="CZ57" i="14"/>
  <c r="CY59" i="14"/>
  <c r="CZ59" i="14"/>
  <c r="DC57" i="14"/>
  <c r="DD64" i="14"/>
  <c r="DG62" i="14"/>
  <c r="DA61" i="14"/>
  <c r="DD59" i="14"/>
  <c r="CY57" i="14"/>
  <c r="CZ64" i="14"/>
  <c r="DD63" i="14"/>
  <c r="DC54" i="9"/>
  <c r="CZ41" i="9"/>
  <c r="DB92" i="9"/>
  <c r="CY38" i="11"/>
  <c r="CZ35" i="11"/>
  <c r="DA36" i="11"/>
  <c r="DC73" i="11"/>
  <c r="DA70" i="11"/>
  <c r="CZ75" i="11"/>
  <c r="DF73" i="11"/>
  <c r="DF70" i="11"/>
  <c r="DC76" i="11"/>
  <c r="DE65" i="12"/>
  <c r="DB52" i="12"/>
  <c r="DC50" i="12"/>
  <c r="CY54" i="12"/>
  <c r="CZ65" i="14"/>
  <c r="DD62" i="14"/>
  <c r="CY60" i="14"/>
  <c r="DB58" i="14"/>
  <c r="DC65" i="14"/>
  <c r="DF63" i="14"/>
  <c r="CZ62" i="14"/>
  <c r="DC60" i="14"/>
  <c r="DG57" i="14"/>
  <c r="CY65" i="14"/>
  <c r="DA60" i="14"/>
  <c r="CZ27" i="6"/>
  <c r="DD54" i="9"/>
  <c r="DD35" i="11"/>
  <c r="DD36" i="11"/>
  <c r="DC37" i="11"/>
  <c r="DB34" i="12"/>
  <c r="CZ37" i="12"/>
  <c r="CZ63" i="12"/>
  <c r="DB51" i="12"/>
  <c r="DA52" i="12"/>
  <c r="CY55" i="12"/>
  <c r="CY58" i="14"/>
  <c r="DA57" i="14"/>
  <c r="DF59" i="14"/>
  <c r="DG60" i="14"/>
  <c r="DA59" i="14"/>
  <c r="DD57" i="14"/>
  <c r="DE64" i="14"/>
  <c r="CY63" i="14"/>
  <c r="DB61" i="14"/>
  <c r="DF58" i="14"/>
  <c r="DG65" i="14"/>
  <c r="DC48" i="12"/>
  <c r="CZ55" i="12"/>
  <c r="CY64" i="14"/>
  <c r="DA29" i="6"/>
  <c r="DF55" i="9"/>
  <c r="DA40" i="9"/>
  <c r="CZ34" i="9"/>
  <c r="DC33" i="9"/>
  <c r="DF98" i="9"/>
  <c r="CZ38" i="11"/>
  <c r="DA35" i="11"/>
  <c r="CZ24" i="11"/>
  <c r="DH75" i="11"/>
  <c r="DE76" i="11"/>
  <c r="DG68" i="11"/>
  <c r="DA68" i="11"/>
  <c r="DH73" i="11"/>
  <c r="DB79" i="12"/>
  <c r="DA31" i="12"/>
  <c r="DE68" i="12"/>
  <c r="CZ70" i="12"/>
  <c r="DA74" i="12"/>
  <c r="DF76" i="12"/>
  <c r="CY76" i="12"/>
  <c r="DB75" i="12"/>
  <c r="DE74" i="12"/>
  <c r="DE67" i="12"/>
  <c r="DD38" i="12"/>
  <c r="CY35" i="12"/>
  <c r="CY64" i="12"/>
  <c r="DE52" i="12"/>
  <c r="DE54" i="12"/>
  <c r="CZ48" i="12"/>
  <c r="DE60" i="14"/>
  <c r="CZ58" i="14"/>
  <c r="DB63" i="14"/>
  <c r="DF61" i="14"/>
  <c r="CZ60" i="14"/>
  <c r="DC58" i="14"/>
  <c r="DD65" i="14"/>
  <c r="DG63" i="14"/>
  <c r="DA62" i="14"/>
  <c r="BH18" i="15" a="1"/>
  <c r="BH4" i="15" a="1"/>
  <c r="BH11" i="15" a="1"/>
  <c r="BH5" i="15" a="1"/>
  <c r="BH22" i="15" a="1"/>
  <c r="BH13" i="15" a="1"/>
  <c r="BH21" i="15" a="1"/>
  <c r="BH8" i="15" a="1"/>
  <c r="BH12" i="15" a="1"/>
  <c r="BH14" i="15" a="1"/>
  <c r="BH17" i="15" a="1"/>
  <c r="BH9" i="15" a="1"/>
  <c r="BH7" i="15" a="1"/>
  <c r="BH15" i="15" a="1"/>
  <c r="BH16" i="15" a="1"/>
  <c r="BH6" i="15" a="1"/>
  <c r="BH19" i="15" a="1"/>
  <c r="BH20" i="15" a="1"/>
  <c r="BH3" i="15" a="1"/>
  <c r="BH10" i="15" a="1"/>
  <c r="CY92" i="12"/>
  <c r="BH5" i="13" a="1"/>
  <c r="BK5" i="13" s="1"/>
  <c r="DC101" i="11"/>
  <c r="DA101" i="11"/>
  <c r="DD99" i="12"/>
  <c r="DG100" i="12"/>
  <c r="DH90" i="12"/>
  <c r="DE93" i="12"/>
  <c r="DI100" i="12"/>
  <c r="DB96" i="12"/>
  <c r="CY91" i="12"/>
  <c r="DC98" i="12"/>
  <c r="DH93" i="12"/>
  <c r="DD100" i="12"/>
  <c r="DI95" i="12"/>
  <c r="DB91" i="12"/>
  <c r="DJ97" i="12"/>
  <c r="CZ55" i="14"/>
  <c r="CZ54" i="14"/>
  <c r="CZ53" i="14"/>
  <c r="CZ52" i="14"/>
  <c r="CZ51" i="14"/>
  <c r="CZ50" i="14"/>
  <c r="CZ49" i="14"/>
  <c r="CZ48" i="14"/>
  <c r="CY55" i="14"/>
  <c r="CY54" i="14"/>
  <c r="CY53" i="14"/>
  <c r="CY52" i="14"/>
  <c r="CY51" i="14"/>
  <c r="CY50" i="14"/>
  <c r="CY49" i="14"/>
  <c r="CY48" i="14"/>
  <c r="DF55" i="14"/>
  <c r="DF54" i="14"/>
  <c r="DF53" i="14"/>
  <c r="DF52" i="14"/>
  <c r="DF51" i="14"/>
  <c r="DF50" i="14"/>
  <c r="DF49" i="14"/>
  <c r="DF48" i="14"/>
  <c r="DE55" i="14"/>
  <c r="DE54" i="14"/>
  <c r="DE53" i="14"/>
  <c r="DE52" i="14"/>
  <c r="DE51" i="14"/>
  <c r="DE50" i="14"/>
  <c r="DE49" i="14"/>
  <c r="DE48" i="14"/>
  <c r="DD55" i="14"/>
  <c r="DD54" i="14"/>
  <c r="DD53" i="14"/>
  <c r="DD52" i="14"/>
  <c r="DD51" i="14"/>
  <c r="DD50" i="14"/>
  <c r="DD49" i="14"/>
  <c r="DD48" i="14"/>
  <c r="DC55" i="14"/>
  <c r="DC54" i="14"/>
  <c r="DC53" i="14"/>
  <c r="DC52" i="14"/>
  <c r="DC51" i="14"/>
  <c r="DC50" i="14"/>
  <c r="DC49" i="14"/>
  <c r="DC48" i="14"/>
  <c r="DB55" i="14"/>
  <c r="DB51" i="14"/>
  <c r="DA55" i="14"/>
  <c r="DA51" i="14"/>
  <c r="DB54" i="14"/>
  <c r="DB50" i="14"/>
  <c r="DA54" i="14"/>
  <c r="DA50" i="14"/>
  <c r="DB53" i="14"/>
  <c r="DB49" i="14"/>
  <c r="DA53" i="14"/>
  <c r="DB52" i="14"/>
  <c r="DA52" i="14"/>
  <c r="DA49" i="14"/>
  <c r="DB48" i="14"/>
  <c r="DA48" i="14"/>
  <c r="DC101" i="12"/>
  <c r="DE94" i="12"/>
  <c r="DH98" i="11"/>
  <c r="DI101" i="11"/>
  <c r="CZ94" i="12"/>
  <c r="CY94" i="12"/>
  <c r="DH92" i="12"/>
  <c r="DD93" i="12"/>
  <c r="DA94" i="12"/>
  <c r="DB90" i="12"/>
  <c r="DJ96" i="12"/>
  <c r="DG91" i="12"/>
  <c r="DG99" i="12"/>
  <c r="DD94" i="12"/>
  <c r="CZ101" i="12"/>
  <c r="DA97" i="12"/>
  <c r="DJ91" i="12"/>
  <c r="DF98" i="12"/>
  <c r="BH8" i="13" a="1"/>
  <c r="BL8" i="13" s="1"/>
  <c r="BH21" i="14" a="1"/>
  <c r="BH18" i="14" a="1"/>
  <c r="BH22" i="14" a="1"/>
  <c r="BH20" i="14" a="1"/>
  <c r="BH19" i="14" a="1"/>
  <c r="DC29" i="6"/>
  <c r="DB55" i="9"/>
  <c r="DC95" i="9"/>
  <c r="DG91" i="9"/>
  <c r="CZ76" i="9"/>
  <c r="DI94" i="11"/>
  <c r="CY93" i="11"/>
  <c r="DJ99" i="11"/>
  <c r="DE73" i="11"/>
  <c r="DD74" i="11"/>
  <c r="DA76" i="11"/>
  <c r="DA69" i="11"/>
  <c r="DA57" i="11"/>
  <c r="DC63" i="11"/>
  <c r="CZ61" i="11"/>
  <c r="DC60" i="11"/>
  <c r="DG65" i="11"/>
  <c r="DB86" i="12"/>
  <c r="DB84" i="12"/>
  <c r="DI85" i="12"/>
  <c r="CZ86" i="12"/>
  <c r="DG94" i="12"/>
  <c r="CZ92" i="12"/>
  <c r="DD95" i="12"/>
  <c r="CZ96" i="12"/>
  <c r="DE95" i="12"/>
  <c r="DJ90" i="12"/>
  <c r="DF97" i="12"/>
  <c r="CY93" i="12"/>
  <c r="DC100" i="12"/>
  <c r="CZ95" i="12"/>
  <c r="DE90" i="12"/>
  <c r="DI97" i="12"/>
  <c r="DF92" i="12"/>
  <c r="DJ99" i="12"/>
  <c r="DB65" i="12"/>
  <c r="DB59" i="12"/>
  <c r="DD60" i="12"/>
  <c r="DC49" i="12"/>
  <c r="DC52" i="12"/>
  <c r="DB48" i="12"/>
  <c r="DB53" i="12"/>
  <c r="DA54" i="12"/>
  <c r="DF49" i="12"/>
  <c r="CY49" i="12"/>
  <c r="CZ49" i="12"/>
  <c r="DE91" i="11"/>
  <c r="DI92" i="12"/>
  <c r="DF95" i="12"/>
  <c r="CY97" i="12"/>
  <c r="DH99" i="12"/>
  <c r="DB97" i="12"/>
  <c r="DE55" i="9"/>
  <c r="DE95" i="9"/>
  <c r="DC98" i="9"/>
  <c r="DG96" i="11"/>
  <c r="DG93" i="11"/>
  <c r="DF100" i="11"/>
  <c r="DG61" i="11"/>
  <c r="CZ59" i="11"/>
  <c r="DF63" i="11"/>
  <c r="DB61" i="11"/>
  <c r="CZ84" i="12"/>
  <c r="DE78" i="12"/>
  <c r="DD79" i="12"/>
  <c r="DG96" i="12"/>
  <c r="DD97" i="12"/>
  <c r="CZ98" i="12"/>
  <c r="DH98" i="12"/>
  <c r="DI96" i="12"/>
  <c r="DF91" i="12"/>
  <c r="DB98" i="12"/>
  <c r="DC94" i="12"/>
  <c r="CY101" i="12"/>
  <c r="DH95" i="12"/>
  <c r="DI91" i="12"/>
  <c r="DE98" i="12"/>
  <c r="DB93" i="12"/>
  <c r="DB101" i="12"/>
  <c r="DE60" i="12"/>
  <c r="DA60" i="12"/>
  <c r="DC61" i="12"/>
  <c r="DB54" i="12"/>
  <c r="DA49" i="12"/>
  <c r="DE49" i="12"/>
  <c r="DD48" i="12"/>
  <c r="DD53" i="12"/>
  <c r="DF50" i="12"/>
  <c r="CY50" i="12"/>
  <c r="CZ50" i="12"/>
  <c r="DC95" i="12"/>
  <c r="DE99" i="12"/>
  <c r="DC90" i="12"/>
  <c r="CZ93" i="12"/>
  <c r="DF90" i="12"/>
  <c r="DG90" i="2"/>
  <c r="DI92" i="9"/>
  <c r="DD94" i="9"/>
  <c r="DH96" i="11"/>
  <c r="DH91" i="11"/>
  <c r="CY30" i="11"/>
  <c r="DC91" i="12"/>
  <c r="CZ100" i="12"/>
  <c r="DH100" i="12"/>
  <c r="DA90" i="12"/>
  <c r="DE97" i="12"/>
  <c r="DB92" i="12"/>
  <c r="DF99" i="12"/>
  <c r="CY95" i="12"/>
  <c r="DG101" i="12"/>
  <c r="CZ97" i="12"/>
  <c r="DE92" i="12"/>
  <c r="DA99" i="12"/>
  <c r="DF94" i="12"/>
  <c r="DJ101" i="12"/>
  <c r="CZ57" i="12"/>
  <c r="DE57" i="12"/>
  <c r="CZ41" i="12"/>
  <c r="DC54" i="12"/>
  <c r="DD52" i="12"/>
  <c r="DC51" i="12"/>
  <c r="DB50" i="12"/>
  <c r="DD54" i="12"/>
  <c r="DF51" i="12"/>
  <c r="CY51" i="12"/>
  <c r="CZ51" i="12"/>
  <c r="CY55" i="9"/>
  <c r="CY94" i="9"/>
  <c r="CZ101" i="9"/>
  <c r="DB35" i="11"/>
  <c r="CY36" i="11"/>
  <c r="DB38" i="11"/>
  <c r="DD38" i="11"/>
  <c r="DD95" i="11"/>
  <c r="DD92" i="11"/>
  <c r="CY28" i="11"/>
  <c r="DG58" i="11"/>
  <c r="CZ65" i="11"/>
  <c r="DE62" i="11"/>
  <c r="DE57" i="11"/>
  <c r="DG64" i="11"/>
  <c r="DF79" i="12"/>
  <c r="DG82" i="12"/>
  <c r="DC84" i="12"/>
  <c r="DB85" i="12"/>
  <c r="DD91" i="12"/>
  <c r="CY90" i="12"/>
  <c r="DG90" i="12"/>
  <c r="DE91" i="12"/>
  <c r="DA98" i="12"/>
  <c r="DJ92" i="12"/>
  <c r="DJ100" i="12"/>
  <c r="DG95" i="12"/>
  <c r="DD90" i="12"/>
  <c r="DD98" i="12"/>
  <c r="DA93" i="12"/>
  <c r="DI99" i="12"/>
  <c r="DJ95" i="12"/>
  <c r="CY38" i="12"/>
  <c r="DC38" i="12"/>
  <c r="CZ59" i="12"/>
  <c r="DD58" i="12"/>
  <c r="DC45" i="12"/>
  <c r="DD50" i="12"/>
  <c r="DA48" i="12"/>
  <c r="DA53" i="12"/>
  <c r="DE51" i="12"/>
  <c r="DD55" i="12"/>
  <c r="DF52" i="12"/>
  <c r="CY52" i="12"/>
  <c r="CZ52" i="12"/>
  <c r="BH12" i="13" a="1"/>
  <c r="BN12" i="13" s="1"/>
  <c r="DE94" i="11"/>
  <c r="CZ30" i="6"/>
  <c r="CZ55" i="9"/>
  <c r="DJ96" i="9"/>
  <c r="DI95" i="9"/>
  <c r="DD37" i="11"/>
  <c r="DA38" i="11"/>
  <c r="DA33" i="11"/>
  <c r="DC33" i="11"/>
  <c r="DA90" i="11"/>
  <c r="DE90" i="11"/>
  <c r="CY29" i="11"/>
  <c r="DF71" i="11"/>
  <c r="DE72" i="11"/>
  <c r="DH71" i="11"/>
  <c r="DH68" i="11"/>
  <c r="DE70" i="11"/>
  <c r="DB72" i="11"/>
  <c r="DG74" i="11"/>
  <c r="DD61" i="11"/>
  <c r="CZ58" i="11"/>
  <c r="DA59" i="11"/>
  <c r="CZ62" i="11"/>
  <c r="DG57" i="11"/>
  <c r="DG87" i="12"/>
  <c r="DD83" i="12"/>
  <c r="CZ85" i="12"/>
  <c r="CY86" i="12"/>
  <c r="CZ31" i="12"/>
  <c r="DB31" i="12"/>
  <c r="DB69" i="12"/>
  <c r="CY67" i="12"/>
  <c r="DG67" i="12"/>
  <c r="DD73" i="12"/>
  <c r="CY72" i="12"/>
  <c r="DD70" i="12"/>
  <c r="DA68" i="12"/>
  <c r="DD67" i="12"/>
  <c r="DC68" i="12"/>
  <c r="DC99" i="12"/>
  <c r="DG92" i="12"/>
  <c r="CY96" i="12"/>
  <c r="DA92" i="12"/>
  <c r="DI98" i="12"/>
  <c r="DB94" i="12"/>
  <c r="DF101" i="12"/>
  <c r="DC96" i="12"/>
  <c r="DH91" i="12"/>
  <c r="CZ99" i="12"/>
  <c r="DI93" i="12"/>
  <c r="DA101" i="12"/>
  <c r="DF96" i="12"/>
  <c r="CZ36" i="12"/>
  <c r="DB33" i="12"/>
  <c r="DC33" i="12"/>
  <c r="DB57" i="12"/>
  <c r="DF64" i="12"/>
  <c r="DD44" i="12"/>
  <c r="DA55" i="12"/>
  <c r="DD49" i="12"/>
  <c r="DC55" i="12"/>
  <c r="DC53" i="12"/>
  <c r="DE53" i="12"/>
  <c r="DF53" i="12"/>
  <c r="CY53" i="12"/>
  <c r="BH17" i="13" a="1"/>
  <c r="BM17" i="13" s="1"/>
  <c r="BH3" i="13" a="1"/>
  <c r="BP3" i="13" s="1"/>
  <c r="BH4" i="13" a="1"/>
  <c r="BQ4" i="13" s="1"/>
  <c r="BH15" i="13" a="1"/>
  <c r="BJ15" i="13" s="1"/>
  <c r="BH7" i="13" a="1"/>
  <c r="BH13" i="13" a="1"/>
  <c r="BH6" i="13" a="1"/>
  <c r="BH11" i="13" a="1"/>
  <c r="BH9" i="13" a="1"/>
  <c r="BH22" i="13" a="1"/>
  <c r="BH14" i="13" a="1"/>
  <c r="BH18" i="13" a="1"/>
  <c r="BH21" i="13" a="1"/>
  <c r="BH10" i="13" a="1"/>
  <c r="BH20" i="13" a="1"/>
  <c r="BH19" i="13" a="1"/>
  <c r="BH16" i="13" a="1"/>
  <c r="BO16" i="13" s="1"/>
  <c r="CZ95" i="7"/>
  <c r="DG92" i="9"/>
  <c r="CZ90" i="9"/>
  <c r="DF95" i="9"/>
  <c r="DC97" i="9"/>
  <c r="DH98" i="9"/>
  <c r="DJ90" i="9"/>
  <c r="CY91" i="9"/>
  <c r="DG97" i="9"/>
  <c r="DH93" i="9"/>
  <c r="DD100" i="9"/>
  <c r="DA95" i="9"/>
  <c r="DB91" i="9"/>
  <c r="DJ97" i="9"/>
  <c r="DA94" i="9"/>
  <c r="DD99" i="9"/>
  <c r="DA90" i="9"/>
  <c r="DB98" i="9"/>
  <c r="CY100" i="9"/>
  <c r="DA92" i="9"/>
  <c r="DF93" i="9"/>
  <c r="DC92" i="9"/>
  <c r="DC100" i="9"/>
  <c r="CZ95" i="9"/>
  <c r="DH101" i="9"/>
  <c r="DI97" i="9"/>
  <c r="DF92" i="9"/>
  <c r="DB99" i="9"/>
  <c r="DA18" i="9"/>
  <c r="CZ61" i="9"/>
  <c r="DA24" i="11"/>
  <c r="DB53" i="11"/>
  <c r="DH81" i="12"/>
  <c r="DE85" i="12"/>
  <c r="DA78" i="12"/>
  <c r="DC78" i="12"/>
  <c r="DA84" i="12"/>
  <c r="DA79" i="12"/>
  <c r="CY85" i="12"/>
  <c r="CY80" i="12"/>
  <c r="DH85" i="12"/>
  <c r="DH80" i="12"/>
  <c r="DF86" i="12"/>
  <c r="DI80" i="12"/>
  <c r="DG86" i="12"/>
  <c r="CY81" i="12"/>
  <c r="DH86" i="12"/>
  <c r="DB63" i="12"/>
  <c r="DG58" i="12"/>
  <c r="DE61" i="12"/>
  <c r="DC62" i="12"/>
  <c r="DF62" i="12"/>
  <c r="CZ61" i="12"/>
  <c r="DC59" i="12"/>
  <c r="DF57" i="12"/>
  <c r="DG64" i="12"/>
  <c r="DB62" i="12"/>
  <c r="DE46" i="12"/>
  <c r="DB43" i="12"/>
  <c r="CZ98" i="9"/>
  <c r="DH92" i="9"/>
  <c r="CZ94" i="9"/>
  <c r="DF99" i="9"/>
  <c r="DC101" i="9"/>
  <c r="DE93" i="9"/>
  <c r="DJ94" i="9"/>
  <c r="CY93" i="9"/>
  <c r="CY101" i="9"/>
  <c r="DH95" i="9"/>
  <c r="DE90" i="9"/>
  <c r="DE98" i="9"/>
  <c r="DB93" i="9"/>
  <c r="DJ99" i="9"/>
  <c r="CY19" i="9"/>
  <c r="DC59" i="9"/>
  <c r="DB22" i="11"/>
  <c r="DC88" i="12"/>
  <c r="DD88" i="12"/>
  <c r="CZ81" i="12"/>
  <c r="CZ79" i="12"/>
  <c r="DI84" i="12"/>
  <c r="DI79" i="12"/>
  <c r="DG85" i="12"/>
  <c r="DG80" i="12"/>
  <c r="DE86" i="12"/>
  <c r="DE81" i="12"/>
  <c r="DC87" i="12"/>
  <c r="DF81" i="12"/>
  <c r="DD87" i="12"/>
  <c r="DG81" i="12"/>
  <c r="DE87" i="12"/>
  <c r="CZ58" i="12"/>
  <c r="DG60" i="12"/>
  <c r="DA64" i="12"/>
  <c r="DC64" i="12"/>
  <c r="DE63" i="12"/>
  <c r="CY62" i="12"/>
  <c r="DB60" i="12"/>
  <c r="DE58" i="12"/>
  <c r="DF65" i="12"/>
  <c r="DA63" i="12"/>
  <c r="DE43" i="12"/>
  <c r="CZ42" i="12"/>
  <c r="DC41" i="9"/>
  <c r="DA35" i="9"/>
  <c r="DB30" i="9"/>
  <c r="CZ29" i="9"/>
  <c r="DD91" i="9"/>
  <c r="CY90" i="9"/>
  <c r="CY98" i="9"/>
  <c r="DJ100" i="9"/>
  <c r="DD93" i="9"/>
  <c r="DI94" i="9"/>
  <c r="DB96" i="9"/>
  <c r="CY95" i="9"/>
  <c r="DG101" i="9"/>
  <c r="DD96" i="9"/>
  <c r="DE92" i="9"/>
  <c r="DA99" i="9"/>
  <c r="DJ93" i="9"/>
  <c r="DJ101" i="9"/>
  <c r="CZ19" i="9"/>
  <c r="DF57" i="9"/>
  <c r="CY94" i="11"/>
  <c r="CY97" i="11"/>
  <c r="DB93" i="11"/>
  <c r="CY23" i="11"/>
  <c r="DF67" i="11"/>
  <c r="DH67" i="11"/>
  <c r="DD68" i="11"/>
  <c r="DD73" i="11"/>
  <c r="DB67" i="11"/>
  <c r="DB75" i="11"/>
  <c r="DE74" i="11"/>
  <c r="CZ73" i="11"/>
  <c r="DE71" i="11"/>
  <c r="DA64" i="11"/>
  <c r="DE60" i="11"/>
  <c r="DC64" i="11"/>
  <c r="DE64" i="11"/>
  <c r="DF57" i="11"/>
  <c r="DE59" i="11"/>
  <c r="DI78" i="12"/>
  <c r="DI81" i="12"/>
  <c r="DC80" i="12"/>
  <c r="CY84" i="12"/>
  <c r="DH79" i="12"/>
  <c r="DF85" i="12"/>
  <c r="DF80" i="12"/>
  <c r="DD86" i="12"/>
  <c r="DD81" i="12"/>
  <c r="DB87" i="12"/>
  <c r="DB82" i="12"/>
  <c r="CZ88" i="12"/>
  <c r="DC82" i="12"/>
  <c r="DA88" i="12"/>
  <c r="DD82" i="12"/>
  <c r="DB88" i="12"/>
  <c r="CZ29" i="12"/>
  <c r="DC29" i="12"/>
  <c r="DB30" i="12"/>
  <c r="DG71" i="12"/>
  <c r="DG75" i="12"/>
  <c r="DE76" i="12"/>
  <c r="DF68" i="12"/>
  <c r="CZ75" i="12"/>
  <c r="DA71" i="12"/>
  <c r="DB67" i="12"/>
  <c r="DF73" i="12"/>
  <c r="DG69" i="12"/>
  <c r="DA76" i="12"/>
  <c r="CZ73" i="12"/>
  <c r="CY70" i="12"/>
  <c r="DC76" i="12"/>
  <c r="DH96" i="12"/>
  <c r="CY100" i="12"/>
  <c r="CY98" i="12"/>
  <c r="DC93" i="12"/>
  <c r="DD101" i="12"/>
  <c r="DI94" i="12"/>
  <c r="DA100" i="12"/>
  <c r="DF93" i="12"/>
  <c r="DJ98" i="12"/>
  <c r="DC92" i="12"/>
  <c r="DG97" i="12"/>
  <c r="CZ91" i="12"/>
  <c r="DD96" i="12"/>
  <c r="DH101" i="12"/>
  <c r="DA95" i="12"/>
  <c r="DE100" i="12"/>
  <c r="DJ93" i="12"/>
  <c r="DB99" i="12"/>
  <c r="CY33" i="12"/>
  <c r="DC34" i="12"/>
  <c r="DC36" i="12"/>
  <c r="CY37" i="12"/>
  <c r="DA36" i="12"/>
  <c r="CZ65" i="12"/>
  <c r="DC63" i="12"/>
  <c r="DA57" i="12"/>
  <c r="DC57" i="12"/>
  <c r="DD64" i="12"/>
  <c r="DG62" i="12"/>
  <c r="DA61" i="12"/>
  <c r="DD59" i="12"/>
  <c r="CY57" i="12"/>
  <c r="CZ64" i="12"/>
  <c r="DA41" i="12"/>
  <c r="DD46" i="12"/>
  <c r="DI100" i="9"/>
  <c r="DG90" i="9"/>
  <c r="DH94" i="9"/>
  <c r="DA96" i="9"/>
  <c r="DF97" i="9"/>
  <c r="DG95" i="9"/>
  <c r="DD90" i="9"/>
  <c r="CZ97" i="9"/>
  <c r="DA93" i="9"/>
  <c r="DI99" i="9"/>
  <c r="DF94" i="9"/>
  <c r="CY79" i="12"/>
  <c r="DE82" i="12"/>
  <c r="DB83" i="12"/>
  <c r="DI86" i="12"/>
  <c r="DE80" i="12"/>
  <c r="DC86" i="12"/>
  <c r="DC81" i="12"/>
  <c r="DA87" i="12"/>
  <c r="DA82" i="12"/>
  <c r="CY88" i="12"/>
  <c r="CY83" i="12"/>
  <c r="DH88" i="12"/>
  <c r="CZ83" i="12"/>
  <c r="DI88" i="12"/>
  <c r="DA83" i="12"/>
  <c r="DA37" i="12"/>
  <c r="DD35" i="12"/>
  <c r="CZ38" i="12"/>
  <c r="DB38" i="12"/>
  <c r="DC37" i="12"/>
  <c r="DA58" i="12"/>
  <c r="CY59" i="12"/>
  <c r="DF59" i="12"/>
  <c r="DB58" i="12"/>
  <c r="DC65" i="12"/>
  <c r="DF63" i="12"/>
  <c r="CZ62" i="12"/>
  <c r="DC60" i="12"/>
  <c r="DG57" i="12"/>
  <c r="CY65" i="12"/>
  <c r="CY40" i="12"/>
  <c r="DC40" i="12"/>
  <c r="DD95" i="9"/>
  <c r="DH96" i="9"/>
  <c r="DB90" i="9"/>
  <c r="DG94" i="9"/>
  <c r="CZ96" i="9"/>
  <c r="DE97" i="9"/>
  <c r="DF101" i="9"/>
  <c r="DC96" i="9"/>
  <c r="CZ91" i="9"/>
  <c r="CZ99" i="9"/>
  <c r="DI93" i="9"/>
  <c r="DE100" i="9"/>
  <c r="DF96" i="9"/>
  <c r="DD85" i="12"/>
  <c r="DG84" i="12"/>
  <c r="DA86" i="12"/>
  <c r="DB78" i="12"/>
  <c r="DB81" i="12"/>
  <c r="CZ87" i="12"/>
  <c r="CZ82" i="12"/>
  <c r="DI87" i="12"/>
  <c r="DI82" i="12"/>
  <c r="DG88" i="12"/>
  <c r="DG83" i="12"/>
  <c r="CY78" i="12"/>
  <c r="DH83" i="12"/>
  <c r="CZ78" i="12"/>
  <c r="DI83" i="12"/>
  <c r="DC30" i="12"/>
  <c r="CZ28" i="12"/>
  <c r="DC28" i="12"/>
  <c r="DB68" i="12"/>
  <c r="DF74" i="12"/>
  <c r="DE71" i="12"/>
  <c r="DC97" i="12"/>
  <c r="DH94" i="12"/>
  <c r="CZ90" i="12"/>
  <c r="DG98" i="12"/>
  <c r="DI90" i="12"/>
  <c r="DA96" i="12"/>
  <c r="DE101" i="12"/>
  <c r="DJ94" i="12"/>
  <c r="DB100" i="12"/>
  <c r="DG93" i="12"/>
  <c r="CY99" i="12"/>
  <c r="DD92" i="12"/>
  <c r="DH97" i="12"/>
  <c r="DA91" i="12"/>
  <c r="DE96" i="12"/>
  <c r="DI101" i="12"/>
  <c r="DB95" i="12"/>
  <c r="CZ33" i="12"/>
  <c r="DA33" i="12"/>
  <c r="DD33" i="12"/>
  <c r="CZ34" i="12"/>
  <c r="DF60" i="12"/>
  <c r="DA65" i="12"/>
  <c r="DD61" i="12"/>
  <c r="DF61" i="12"/>
  <c r="DA59" i="12"/>
  <c r="DD57" i="12"/>
  <c r="DE64" i="12"/>
  <c r="CY63" i="12"/>
  <c r="DB61" i="12"/>
  <c r="DF58" i="12"/>
  <c r="DG65" i="12"/>
  <c r="DC44" i="12"/>
  <c r="CZ45" i="12"/>
  <c r="CZ30" i="2"/>
  <c r="DD55" i="9"/>
  <c r="DE45" i="9"/>
  <c r="DE42" i="9"/>
  <c r="DD33" i="9"/>
  <c r="CZ37" i="9"/>
  <c r="CZ30" i="9"/>
  <c r="CY27" i="9"/>
  <c r="DC99" i="9"/>
  <c r="DG100" i="9"/>
  <c r="DF91" i="9"/>
  <c r="CY96" i="9"/>
  <c r="DD97" i="9"/>
  <c r="DI98" i="9"/>
  <c r="DC90" i="9"/>
  <c r="CY97" i="9"/>
  <c r="DH91" i="9"/>
  <c r="DH99" i="9"/>
  <c r="DE94" i="9"/>
  <c r="DA101" i="9"/>
  <c r="DB97" i="9"/>
  <c r="CY20" i="9"/>
  <c r="CY58" i="9"/>
  <c r="DH94" i="11"/>
  <c r="DA98" i="11"/>
  <c r="DH95" i="11"/>
  <c r="DF75" i="11"/>
  <c r="CZ74" i="11"/>
  <c r="CY68" i="11"/>
  <c r="CY71" i="11"/>
  <c r="DA67" i="11"/>
  <c r="DB71" i="11"/>
  <c r="CY69" i="11"/>
  <c r="DD67" i="11"/>
  <c r="DE67" i="11"/>
  <c r="DE75" i="11"/>
  <c r="CY59" i="11"/>
  <c r="CY60" i="11"/>
  <c r="DB58" i="11"/>
  <c r="DD57" i="11"/>
  <c r="DC59" i="11"/>
  <c r="DA62" i="11"/>
  <c r="CY65" i="11"/>
  <c r="DF87" i="12"/>
  <c r="DH84" i="12"/>
  <c r="DD80" i="12"/>
  <c r="DA81" i="12"/>
  <c r="CY82" i="12"/>
  <c r="DH87" i="12"/>
  <c r="DH82" i="12"/>
  <c r="DF88" i="12"/>
  <c r="DF83" i="12"/>
  <c r="DF78" i="12"/>
  <c r="DD84" i="12"/>
  <c r="DG78" i="12"/>
  <c r="DE84" i="12"/>
  <c r="DH78" i="12"/>
  <c r="CY27" i="12"/>
  <c r="CY31" i="12"/>
  <c r="CY30" i="12"/>
  <c r="CY75" i="12"/>
  <c r="DB73" i="12"/>
  <c r="CZ74" i="12"/>
  <c r="CZ71" i="12"/>
  <c r="DA67" i="12"/>
  <c r="DE73" i="12"/>
  <c r="DF69" i="12"/>
  <c r="CZ76" i="12"/>
  <c r="DA72" i="12"/>
  <c r="CZ69" i="12"/>
  <c r="DD75" i="12"/>
  <c r="DB37" i="12"/>
  <c r="DD34" i="12"/>
  <c r="DA35" i="12"/>
  <c r="DD62" i="12"/>
  <c r="CY60" i="12"/>
  <c r="DD63" i="12"/>
  <c r="DB64" i="12"/>
  <c r="CZ60" i="12"/>
  <c r="DC58" i="12"/>
  <c r="DD65" i="12"/>
  <c r="DG63" i="12"/>
  <c r="DA62" i="12"/>
  <c r="CY41" i="12"/>
  <c r="CY46" i="12"/>
  <c r="DE41" i="12"/>
  <c r="DA42" i="12"/>
  <c r="DD42" i="12"/>
  <c r="CZ40" i="12"/>
  <c r="DE44" i="12"/>
  <c r="DD41" i="12"/>
  <c r="CZ44" i="12"/>
  <c r="DD45" i="12"/>
  <c r="DB44" i="12"/>
  <c r="DC41" i="12"/>
  <c r="DC46" i="12"/>
  <c r="DE42" i="12"/>
  <c r="DA45" i="12"/>
  <c r="DE40" i="12"/>
  <c r="DB42" i="12"/>
  <c r="DE45" i="12"/>
  <c r="DA43" i="12"/>
  <c r="DB40" i="12"/>
  <c r="CY44" i="12"/>
  <c r="DB46" i="12"/>
  <c r="DA44" i="12"/>
  <c r="DC42" i="12"/>
  <c r="DB41" i="12"/>
  <c r="CZ46" i="12"/>
  <c r="DC43" i="12"/>
  <c r="DA46" i="12"/>
  <c r="DB45" i="12"/>
  <c r="DD43" i="12"/>
  <c r="CZ43" i="12"/>
  <c r="DA40" i="12"/>
  <c r="CY45" i="12"/>
  <c r="DB49" i="11"/>
  <c r="DE52" i="11"/>
  <c r="CZ50" i="11"/>
  <c r="DB50" i="9"/>
  <c r="DC49" i="9"/>
  <c r="DE48" i="9"/>
  <c r="CY48" i="9"/>
  <c r="CZ48" i="9"/>
  <c r="DC64" i="9"/>
  <c r="DF59" i="9"/>
  <c r="DG61" i="9"/>
  <c r="DB60" i="9"/>
  <c r="DF65" i="9"/>
  <c r="DA48" i="11"/>
  <c r="DD51" i="11"/>
  <c r="DC52" i="11"/>
  <c r="DE54" i="11"/>
  <c r="CY48" i="11"/>
  <c r="CZ51" i="11"/>
  <c r="DF92" i="7"/>
  <c r="DC52" i="9"/>
  <c r="DC50" i="9"/>
  <c r="DA51" i="9"/>
  <c r="DC51" i="9"/>
  <c r="DE49" i="9"/>
  <c r="DF49" i="9"/>
  <c r="CY49" i="9"/>
  <c r="CZ49" i="9"/>
  <c r="DA44" i="9"/>
  <c r="CZ46" i="9"/>
  <c r="CZ43" i="9"/>
  <c r="DB43" i="9"/>
  <c r="DC42" i="9"/>
  <c r="CZ45" i="9"/>
  <c r="DF60" i="9"/>
  <c r="DE62" i="9"/>
  <c r="DD61" i="9"/>
  <c r="DA58" i="9"/>
  <c r="DE63" i="9"/>
  <c r="DG62" i="9"/>
  <c r="DA61" i="9"/>
  <c r="DD59" i="9"/>
  <c r="CY57" i="9"/>
  <c r="CZ64" i="9"/>
  <c r="DC45" i="10"/>
  <c r="CY22" i="11"/>
  <c r="CY24" i="11"/>
  <c r="DA51" i="11"/>
  <c r="DB54" i="11"/>
  <c r="DD48" i="11"/>
  <c r="DE55" i="11"/>
  <c r="CY49" i="11"/>
  <c r="CZ53" i="11"/>
  <c r="DC50" i="11"/>
  <c r="DF55" i="11"/>
  <c r="DA48" i="9"/>
  <c r="DA49" i="9"/>
  <c r="DF48" i="9"/>
  <c r="DG58" i="9"/>
  <c r="DA65" i="9"/>
  <c r="CY62" i="9"/>
  <c r="DE58" i="9"/>
  <c r="DA63" i="9"/>
  <c r="DB48" i="9"/>
  <c r="DA52" i="9"/>
  <c r="DA53" i="9"/>
  <c r="DC53" i="9"/>
  <c r="DE50" i="9"/>
  <c r="DF50" i="9"/>
  <c r="CY50" i="9"/>
  <c r="CZ50" i="9"/>
  <c r="CZ40" i="9"/>
  <c r="DA42" i="9"/>
  <c r="DD44" i="9"/>
  <c r="DB45" i="9"/>
  <c r="DD43" i="9"/>
  <c r="DA46" i="9"/>
  <c r="CZ57" i="9"/>
  <c r="DC57" i="9"/>
  <c r="DB63" i="9"/>
  <c r="CY60" i="9"/>
  <c r="DC65" i="9"/>
  <c r="DF63" i="9"/>
  <c r="CZ62" i="9"/>
  <c r="DC60" i="9"/>
  <c r="DG57" i="9"/>
  <c r="CY65" i="9"/>
  <c r="DC42" i="10"/>
  <c r="DB24" i="11"/>
  <c r="CZ23" i="11"/>
  <c r="DC55" i="11"/>
  <c r="DC53" i="11"/>
  <c r="DC49" i="11"/>
  <c r="DD52" i="11"/>
  <c r="DF48" i="11"/>
  <c r="CY50" i="11"/>
  <c r="DA54" i="9"/>
  <c r="DB52" i="9"/>
  <c r="DA55" i="9"/>
  <c r="DC55" i="9"/>
  <c r="DE51" i="9"/>
  <c r="DF51" i="9"/>
  <c r="CY51" i="9"/>
  <c r="CZ51" i="9"/>
  <c r="DB44" i="9"/>
  <c r="DB42" i="9"/>
  <c r="DD46" i="9"/>
  <c r="CY40" i="9"/>
  <c r="DE44" i="9"/>
  <c r="DD40" i="9"/>
  <c r="CY59" i="9"/>
  <c r="DG60" i="9"/>
  <c r="DA59" i="9"/>
  <c r="CZ65" i="9"/>
  <c r="DF61" i="9"/>
  <c r="DD57" i="9"/>
  <c r="DE64" i="9"/>
  <c r="CY63" i="9"/>
  <c r="DB61" i="9"/>
  <c r="DF58" i="9"/>
  <c r="DG65" i="9"/>
  <c r="CZ22" i="11"/>
  <c r="DA23" i="11"/>
  <c r="DE61" i="11"/>
  <c r="DG59" i="11"/>
  <c r="CZ60" i="11"/>
  <c r="DF60" i="11"/>
  <c r="DC57" i="11"/>
  <c r="DA60" i="11"/>
  <c r="DD58" i="11"/>
  <c r="DE65" i="11"/>
  <c r="CY64" i="11"/>
  <c r="DC61" i="11"/>
  <c r="DD55" i="11"/>
  <c r="DB48" i="11"/>
  <c r="DA55" i="11"/>
  <c r="DD54" i="11"/>
  <c r="DF49" i="11"/>
  <c r="CY52" i="11"/>
  <c r="CZ19" i="2"/>
  <c r="DC48" i="9"/>
  <c r="DD48" i="9"/>
  <c r="DB49" i="9"/>
  <c r="DD49" i="9"/>
  <c r="DE52" i="9"/>
  <c r="DF52" i="9"/>
  <c r="CY52" i="9"/>
  <c r="CZ52" i="9"/>
  <c r="DB40" i="9"/>
  <c r="CY41" i="9"/>
  <c r="DA41" i="9"/>
  <c r="CY42" i="9"/>
  <c r="CY46" i="9"/>
  <c r="DE41" i="9"/>
  <c r="DA64" i="9"/>
  <c r="DA57" i="9"/>
  <c r="CY61" i="9"/>
  <c r="CZ58" i="9"/>
  <c r="DD63" i="9"/>
  <c r="DC58" i="9"/>
  <c r="DD65" i="9"/>
  <c r="DG63" i="9"/>
  <c r="DA62" i="9"/>
  <c r="DE59" i="9"/>
  <c r="CY25" i="11"/>
  <c r="DA25" i="11"/>
  <c r="DA50" i="11"/>
  <c r="DB51" i="11"/>
  <c r="DB52" i="11"/>
  <c r="DE48" i="11"/>
  <c r="DF50" i="11"/>
  <c r="CY54" i="11"/>
  <c r="DB54" i="9"/>
  <c r="DD50" i="9"/>
  <c r="DB51" i="9"/>
  <c r="DD51" i="9"/>
  <c r="DE53" i="9"/>
  <c r="DF53" i="9"/>
  <c r="CY53" i="9"/>
  <c r="CZ53" i="9"/>
  <c r="DD45" i="9"/>
  <c r="DD42" i="9"/>
  <c r="DA43" i="9"/>
  <c r="DC43" i="9"/>
  <c r="DC40" i="9"/>
  <c r="CY43" i="9"/>
  <c r="DA28" i="9"/>
  <c r="DA31" i="9"/>
  <c r="DA29" i="9"/>
  <c r="DA98" i="9"/>
  <c r="DG96" i="9"/>
  <c r="DI96" i="9"/>
  <c r="DJ92" i="9"/>
  <c r="CY92" i="9"/>
  <c r="DH90" i="9"/>
  <c r="DD101" i="9"/>
  <c r="DA100" i="9"/>
  <c r="DJ98" i="9"/>
  <c r="DG93" i="9"/>
  <c r="CY99" i="9"/>
  <c r="DD92" i="9"/>
  <c r="DH97" i="9"/>
  <c r="DA91" i="9"/>
  <c r="DE96" i="9"/>
  <c r="DI101" i="9"/>
  <c r="DB95" i="9"/>
  <c r="DF100" i="9"/>
  <c r="CY18" i="9"/>
  <c r="CZ59" i="9"/>
  <c r="DC62" i="9"/>
  <c r="DF62" i="9"/>
  <c r="DG59" i="9"/>
  <c r="DB65" i="9"/>
  <c r="DB59" i="9"/>
  <c r="DE57" i="9"/>
  <c r="DF64" i="9"/>
  <c r="CZ63" i="9"/>
  <c r="DD60" i="9"/>
  <c r="DB54" i="10"/>
  <c r="DD54" i="10"/>
  <c r="DB55" i="10"/>
  <c r="DD55" i="10"/>
  <c r="DE55" i="10"/>
  <c r="DF55" i="10"/>
  <c r="CY55" i="10"/>
  <c r="CZ55" i="10"/>
  <c r="DA22" i="11"/>
  <c r="DB23" i="11"/>
  <c r="DA71" i="11"/>
  <c r="DG67" i="11"/>
  <c r="DB74" i="11"/>
  <c r="DH70" i="11"/>
  <c r="DF68" i="11"/>
  <c r="DC70" i="11"/>
  <c r="DF69" i="11"/>
  <c r="CZ76" i="11"/>
  <c r="DA72" i="11"/>
  <c r="CZ69" i="11"/>
  <c r="DD75" i="11"/>
  <c r="DC72" i="11"/>
  <c r="DE63" i="11"/>
  <c r="DB64" i="11"/>
  <c r="DA65" i="11"/>
  <c r="DC65" i="11"/>
  <c r="CY61" i="11"/>
  <c r="CY62" i="11"/>
  <c r="DB60" i="11"/>
  <c r="DE58" i="11"/>
  <c r="DF65" i="11"/>
  <c r="DA63" i="11"/>
  <c r="DB50" i="11"/>
  <c r="DA49" i="11"/>
  <c r="DB55" i="11"/>
  <c r="DE49" i="11"/>
  <c r="DF52" i="11"/>
  <c r="CY55" i="11"/>
  <c r="DD35" i="2"/>
  <c r="CZ18" i="2"/>
  <c r="DB28" i="6"/>
  <c r="DA50" i="9"/>
  <c r="DD52" i="9"/>
  <c r="DB53" i="9"/>
  <c r="DD53" i="9"/>
  <c r="DE54" i="9"/>
  <c r="DF54" i="9"/>
  <c r="CY54" i="9"/>
  <c r="DE40" i="9"/>
  <c r="DC44" i="9"/>
  <c r="CY45" i="9"/>
  <c r="DC45" i="9"/>
  <c r="DD41" i="9"/>
  <c r="CZ28" i="9"/>
  <c r="DA30" i="9"/>
  <c r="CZ27" i="9"/>
  <c r="DE91" i="9"/>
  <c r="DE99" i="9"/>
  <c r="DH100" i="9"/>
  <c r="DB94" i="9"/>
  <c r="DC93" i="9"/>
  <c r="CZ92" i="9"/>
  <c r="DI90" i="9"/>
  <c r="DE101" i="9"/>
  <c r="DB100" i="9"/>
  <c r="DC94" i="9"/>
  <c r="DG99" i="9"/>
  <c r="CZ93" i="9"/>
  <c r="DD98" i="9"/>
  <c r="DI91" i="9"/>
  <c r="DA97" i="9"/>
  <c r="DF90" i="9"/>
  <c r="DJ95" i="9"/>
  <c r="DA19" i="9"/>
  <c r="DB64" i="9"/>
  <c r="DB57" i="9"/>
  <c r="DD64" i="9"/>
  <c r="DE61" i="9"/>
  <c r="DB58" i="9"/>
  <c r="DA60" i="9"/>
  <c r="DD58" i="9"/>
  <c r="DE65" i="9"/>
  <c r="CY64" i="9"/>
  <c r="DB86" i="9"/>
  <c r="DD83" i="9"/>
  <c r="DI84" i="9"/>
  <c r="DD86" i="9"/>
  <c r="DI86" i="9"/>
  <c r="CY87" i="9"/>
  <c r="CZ87" i="9"/>
  <c r="DA87" i="9"/>
  <c r="DI82" i="9"/>
  <c r="DG88" i="9"/>
  <c r="DG83" i="9"/>
  <c r="CY78" i="9"/>
  <c r="DH83" i="9"/>
  <c r="CZ78" i="9"/>
  <c r="DA48" i="10"/>
  <c r="DC48" i="10"/>
  <c r="DA49" i="10"/>
  <c r="DC49" i="10"/>
  <c r="DE48" i="10"/>
  <c r="DF48" i="10"/>
  <c r="CY48" i="10"/>
  <c r="DA37" i="11"/>
  <c r="DD33" i="11"/>
  <c r="DA34" i="11"/>
  <c r="CY37" i="11"/>
  <c r="DF93" i="11"/>
  <c r="DE101" i="11"/>
  <c r="DA91" i="11"/>
  <c r="CZ25" i="11"/>
  <c r="DB73" i="11"/>
  <c r="DE69" i="11"/>
  <c r="DD76" i="11"/>
  <c r="DF72" i="11"/>
  <c r="DB70" i="11"/>
  <c r="CY72" i="11"/>
  <c r="DD70" i="11"/>
  <c r="DH76" i="11"/>
  <c r="CY73" i="11"/>
  <c r="DH69" i="11"/>
  <c r="DB76" i="11"/>
  <c r="CZ57" i="11"/>
  <c r="CY58" i="11"/>
  <c r="DA58" i="11"/>
  <c r="DB57" i="11"/>
  <c r="DF62" i="11"/>
  <c r="DG62" i="11"/>
  <c r="DA61" i="11"/>
  <c r="DD59" i="11"/>
  <c r="CY57" i="11"/>
  <c r="DA53" i="11"/>
  <c r="DA54" i="11"/>
  <c r="DC48" i="11"/>
  <c r="DE50" i="11"/>
  <c r="DF54" i="11"/>
  <c r="CZ49" i="11"/>
  <c r="BH20" i="12" a="1"/>
  <c r="BH19" i="12" a="1"/>
  <c r="BH22" i="12" a="1"/>
  <c r="BH18" i="12" a="1"/>
  <c r="BH21" i="12" a="1"/>
  <c r="DA86" i="11"/>
  <c r="CZ87" i="11"/>
  <c r="DC86" i="11"/>
  <c r="DG88" i="11"/>
  <c r="DD79" i="11"/>
  <c r="DF84" i="11"/>
  <c r="DH87" i="11"/>
  <c r="DE40" i="11"/>
  <c r="DI78" i="11"/>
  <c r="DH79" i="11"/>
  <c r="DD86" i="11"/>
  <c r="DC79" i="11"/>
  <c r="DE84" i="11"/>
  <c r="DH83" i="11"/>
  <c r="DA40" i="11"/>
  <c r="DA96" i="11"/>
  <c r="DI98" i="11"/>
  <c r="CY96" i="11"/>
  <c r="DG100" i="11"/>
  <c r="DJ98" i="11"/>
  <c r="DG97" i="11"/>
  <c r="DD96" i="11"/>
  <c r="DA95" i="11"/>
  <c r="DJ93" i="11"/>
  <c r="CY79" i="11"/>
  <c r="DH81" i="11"/>
  <c r="DI87" i="11"/>
  <c r="DG83" i="11"/>
  <c r="DB85" i="11"/>
  <c r="DE42" i="11"/>
  <c r="DB96" i="11"/>
  <c r="CY90" i="11"/>
  <c r="DE97" i="11"/>
  <c r="DB90" i="11"/>
  <c r="DF99" i="11"/>
  <c r="DC98" i="11"/>
  <c r="CZ97" i="11"/>
  <c r="DI95" i="11"/>
  <c r="DF94" i="11"/>
  <c r="DA30" i="11"/>
  <c r="CZ29" i="11"/>
  <c r="DA81" i="11"/>
  <c r="DI81" i="11"/>
  <c r="DE78" i="11"/>
  <c r="DD84" i="11"/>
  <c r="CZ78" i="11"/>
  <c r="DF82" i="11"/>
  <c r="DF78" i="11"/>
  <c r="DA45" i="11"/>
  <c r="DG94" i="11"/>
  <c r="CY92" i="11"/>
  <c r="CY100" i="11"/>
  <c r="DF91" i="11"/>
  <c r="DB100" i="11"/>
  <c r="CY99" i="11"/>
  <c r="DH97" i="11"/>
  <c r="DE96" i="11"/>
  <c r="DB95" i="11"/>
  <c r="CZ28" i="11"/>
  <c r="DC30" i="11"/>
  <c r="DD78" i="11"/>
  <c r="DH82" i="11"/>
  <c r="CZ84" i="11"/>
  <c r="DI82" i="11"/>
  <c r="DA85" i="11"/>
  <c r="DH78" i="11"/>
  <c r="DD53" i="11"/>
  <c r="DA52" i="11"/>
  <c r="DC54" i="11"/>
  <c r="DE51" i="11"/>
  <c r="DF51" i="11"/>
  <c r="CY51" i="11"/>
  <c r="CZ52" i="11"/>
  <c r="DC91" i="11"/>
  <c r="CZ90" i="11"/>
  <c r="DF97" i="11"/>
  <c r="DB98" i="11"/>
  <c r="DG91" i="11"/>
  <c r="DD90" i="11"/>
  <c r="CZ101" i="11"/>
  <c r="DI99" i="11"/>
  <c r="DF98" i="11"/>
  <c r="DA31" i="11"/>
  <c r="DB86" i="11"/>
  <c r="DB83" i="11"/>
  <c r="DG85" i="11"/>
  <c r="DF83" i="11"/>
  <c r="CY78" i="11"/>
  <c r="DE79" i="11"/>
  <c r="DA78" i="11"/>
  <c r="DC85" i="11"/>
  <c r="DC93" i="11"/>
  <c r="CZ92" i="11"/>
  <c r="DA100" i="11"/>
  <c r="DI100" i="11"/>
  <c r="DC92" i="11"/>
  <c r="CZ91" i="11"/>
  <c r="DH101" i="11"/>
  <c r="DE100" i="11"/>
  <c r="DB99" i="11"/>
  <c r="DC28" i="11"/>
  <c r="DC80" i="11"/>
  <c r="DD85" i="11"/>
  <c r="DI84" i="11"/>
  <c r="DC84" i="11"/>
  <c r="DG78" i="11"/>
  <c r="DI83" i="11"/>
  <c r="DC51" i="11"/>
  <c r="DD49" i="11"/>
  <c r="DD50" i="11"/>
  <c r="DE53" i="11"/>
  <c r="DF53" i="11"/>
  <c r="CY53" i="11"/>
  <c r="CY45" i="11"/>
  <c r="DB40" i="11"/>
  <c r="DE45" i="11"/>
  <c r="DB42" i="11"/>
  <c r="DB41" i="11"/>
  <c r="CY44" i="11"/>
  <c r="DB46" i="11"/>
  <c r="DD44" i="11"/>
  <c r="DA43" i="11"/>
  <c r="DC41" i="11"/>
  <c r="DB44" i="11"/>
  <c r="DC42" i="11"/>
  <c r="CZ45" i="11"/>
  <c r="CY40" i="11"/>
  <c r="DC45" i="11"/>
  <c r="DE43" i="11"/>
  <c r="CZ46" i="11"/>
  <c r="DD43" i="11"/>
  <c r="DA46" i="11"/>
  <c r="DC88" i="11"/>
  <c r="CZ81" i="11"/>
  <c r="DH84" i="11"/>
  <c r="DG79" i="11"/>
  <c r="CY84" i="11"/>
  <c r="DG87" i="11"/>
  <c r="DA79" i="11"/>
  <c r="DB79" i="11"/>
  <c r="CZ85" i="11"/>
  <c r="CZ80" i="11"/>
  <c r="DI85" i="11"/>
  <c r="DA80" i="11"/>
  <c r="CY86" i="11"/>
  <c r="DB80" i="11"/>
  <c r="CZ86" i="11"/>
  <c r="CZ42" i="11"/>
  <c r="CZ41" i="11"/>
  <c r="DD46" i="11"/>
  <c r="CY41" i="11"/>
  <c r="DE44" i="11"/>
  <c r="DD40" i="11"/>
  <c r="DI90" i="11"/>
  <c r="DG98" i="11"/>
  <c r="DE93" i="11"/>
  <c r="DD97" i="11"/>
  <c r="DH90" i="11"/>
  <c r="DI92" i="11"/>
  <c r="DJ92" i="11"/>
  <c r="DD99" i="11"/>
  <c r="DJ100" i="11"/>
  <c r="DC94" i="11"/>
  <c r="DG99" i="11"/>
  <c r="CZ93" i="11"/>
  <c r="DD98" i="11"/>
  <c r="DI91" i="11"/>
  <c r="DA97" i="11"/>
  <c r="DF90" i="11"/>
  <c r="DJ95" i="11"/>
  <c r="DB101" i="11"/>
  <c r="DB30" i="11"/>
  <c r="DB29" i="11"/>
  <c r="DC27" i="11"/>
  <c r="DC78" i="11"/>
  <c r="DG82" i="11"/>
  <c r="CY87" i="11"/>
  <c r="DC81" i="11"/>
  <c r="DF85" i="11"/>
  <c r="CZ79" i="11"/>
  <c r="DF80" i="11"/>
  <c r="CY80" i="11"/>
  <c r="DH85" i="11"/>
  <c r="DH80" i="11"/>
  <c r="DF86" i="11"/>
  <c r="DI80" i="11"/>
  <c r="DG86" i="11"/>
  <c r="CY81" i="11"/>
  <c r="DH86" i="11"/>
  <c r="DA42" i="11"/>
  <c r="DB43" i="11"/>
  <c r="CY42" i="11"/>
  <c r="DD42" i="11"/>
  <c r="CY46" i="11"/>
  <c r="DE41" i="11"/>
  <c r="CY98" i="11"/>
  <c r="DD91" i="11"/>
  <c r="DC95" i="11"/>
  <c r="DE99" i="11"/>
  <c r="DB92" i="11"/>
  <c r="DA94" i="11"/>
  <c r="DB94" i="11"/>
  <c r="CZ100" i="11"/>
  <c r="DF101" i="11"/>
  <c r="CY95" i="11"/>
  <c r="DC100" i="11"/>
  <c r="DH93" i="11"/>
  <c r="CZ99" i="11"/>
  <c r="DE92" i="11"/>
  <c r="DI97" i="11"/>
  <c r="DB91" i="11"/>
  <c r="DF96" i="11"/>
  <c r="DJ101" i="11"/>
  <c r="DA28" i="11"/>
  <c r="DB31" i="11"/>
  <c r="DA29" i="11"/>
  <c r="DD80" i="11"/>
  <c r="DG84" i="11"/>
  <c r="DF88" i="11"/>
  <c r="DC83" i="11"/>
  <c r="DF87" i="11"/>
  <c r="DE80" i="11"/>
  <c r="CZ82" i="11"/>
  <c r="DG80" i="11"/>
  <c r="DE86" i="11"/>
  <c r="DE81" i="11"/>
  <c r="DC87" i="11"/>
  <c r="DF81" i="11"/>
  <c r="DD87" i="11"/>
  <c r="DG81" i="11"/>
  <c r="DE87" i="11"/>
  <c r="CZ54" i="11"/>
  <c r="CZ40" i="11"/>
  <c r="DD45" i="11"/>
  <c r="DA44" i="11"/>
  <c r="DC44" i="11"/>
  <c r="DC40" i="11"/>
  <c r="CY43" i="11"/>
  <c r="DG92" i="11"/>
  <c r="DJ90" i="11"/>
  <c r="DD93" i="11"/>
  <c r="DC97" i="11"/>
  <c r="DG90" i="11"/>
  <c r="CZ94" i="11"/>
  <c r="DE95" i="11"/>
  <c r="DF95" i="11"/>
  <c r="DH100" i="11"/>
  <c r="DC90" i="11"/>
  <c r="DG95" i="11"/>
  <c r="CY101" i="11"/>
  <c r="DD94" i="11"/>
  <c r="DH99" i="11"/>
  <c r="DA93" i="11"/>
  <c r="DE98" i="11"/>
  <c r="DJ91" i="11"/>
  <c r="DB97" i="11"/>
  <c r="CY27" i="11"/>
  <c r="CZ31" i="11"/>
  <c r="DA27" i="11"/>
  <c r="CY31" i="11"/>
  <c r="DA84" i="11"/>
  <c r="DD88" i="11"/>
  <c r="DI86" i="11"/>
  <c r="DF79" i="11"/>
  <c r="DE85" i="11"/>
  <c r="DB78" i="11"/>
  <c r="CY82" i="11"/>
  <c r="DE83" i="11"/>
  <c r="DD81" i="11"/>
  <c r="DB87" i="11"/>
  <c r="DB82" i="11"/>
  <c r="CZ88" i="11"/>
  <c r="DC82" i="11"/>
  <c r="DA88" i="11"/>
  <c r="DD82" i="11"/>
  <c r="DB88" i="11"/>
  <c r="CZ55" i="11"/>
  <c r="CZ43" i="11"/>
  <c r="DA41" i="11"/>
  <c r="DE46" i="11"/>
  <c r="DC46" i="11"/>
  <c r="DD41" i="11"/>
  <c r="DH92" i="11"/>
  <c r="CZ98" i="11"/>
  <c r="DJ94" i="11"/>
  <c r="DC99" i="11"/>
  <c r="DA92" i="11"/>
  <c r="CZ96" i="11"/>
  <c r="DI96" i="11"/>
  <c r="DJ96" i="11"/>
  <c r="DD101" i="11"/>
  <c r="CY91" i="11"/>
  <c r="DC96" i="11"/>
  <c r="DG101" i="11"/>
  <c r="CZ95" i="11"/>
  <c r="DD100" i="11"/>
  <c r="DI93" i="11"/>
  <c r="DA99" i="11"/>
  <c r="DF92" i="11"/>
  <c r="CZ30" i="11"/>
  <c r="DB28" i="11"/>
  <c r="DB84" i="11"/>
  <c r="DE82" i="11"/>
  <c r="DE88" i="11"/>
  <c r="DB81" i="11"/>
  <c r="DA87" i="11"/>
  <c r="DI79" i="11"/>
  <c r="DD83" i="11"/>
  <c r="CY85" i="11"/>
  <c r="DA82" i="11"/>
  <c r="CY88" i="11"/>
  <c r="CY83" i="11"/>
  <c r="DH88" i="11"/>
  <c r="CZ83" i="11"/>
  <c r="DI88" i="11"/>
  <c r="DB64" i="2"/>
  <c r="DB97" i="6"/>
  <c r="DJ100" i="6"/>
  <c r="DD98" i="6"/>
  <c r="DB101" i="6"/>
  <c r="DF95" i="6"/>
  <c r="DG94" i="6"/>
  <c r="DF92" i="6"/>
  <c r="DI98" i="6"/>
  <c r="DE100" i="6"/>
  <c r="DA92" i="6"/>
  <c r="DH92" i="6"/>
  <c r="DE92" i="6"/>
  <c r="DG90" i="6"/>
  <c r="DG101" i="6"/>
  <c r="CZ64" i="2"/>
  <c r="DG63" i="2"/>
  <c r="DA65" i="2"/>
  <c r="DA57" i="2"/>
  <c r="DG60" i="2"/>
  <c r="CY63" i="2"/>
  <c r="DC63" i="2"/>
  <c r="DA64" i="2"/>
  <c r="DB57" i="2"/>
  <c r="DB62" i="2"/>
  <c r="DD65" i="2"/>
  <c r="DF59" i="2"/>
  <c r="DC61" i="2"/>
  <c r="DE64" i="2"/>
  <c r="CY58" i="2"/>
  <c r="CY64" i="2"/>
  <c r="DD57" i="2"/>
  <c r="DD60" i="2"/>
  <c r="DF63" i="2"/>
  <c r="DD64" i="2"/>
  <c r="CZ63" i="2"/>
  <c r="DC65" i="2"/>
  <c r="DA25" i="2"/>
  <c r="DB22" i="2"/>
  <c r="DD68" i="9"/>
  <c r="DC70" i="9"/>
  <c r="DD72" i="9"/>
  <c r="DG75" i="9"/>
  <c r="DE69" i="9"/>
  <c r="DF69" i="9"/>
  <c r="DA72" i="9"/>
  <c r="CZ69" i="9"/>
  <c r="DD75" i="9"/>
  <c r="DC72" i="9"/>
  <c r="CZ38" i="10"/>
  <c r="DA35" i="10"/>
  <c r="DD35" i="10"/>
  <c r="DC33" i="10"/>
  <c r="CY67" i="9"/>
  <c r="DG72" i="9"/>
  <c r="DF70" i="9"/>
  <c r="DB38" i="10"/>
  <c r="DB37" i="2"/>
  <c r="DB29" i="2"/>
  <c r="DC28" i="2"/>
  <c r="DC35" i="9"/>
  <c r="DC36" i="9"/>
  <c r="DA37" i="9"/>
  <c r="DB38" i="9"/>
  <c r="DA36" i="9"/>
  <c r="DC73" i="9"/>
  <c r="DF71" i="9"/>
  <c r="DE68" i="9"/>
  <c r="DA75" i="9"/>
  <c r="DG67" i="9"/>
  <c r="CZ71" i="9"/>
  <c r="DC74" i="9"/>
  <c r="CZ72" i="9"/>
  <c r="DA68" i="9"/>
  <c r="DE74" i="9"/>
  <c r="DD71" i="9"/>
  <c r="DC68" i="9"/>
  <c r="DG74" i="9"/>
  <c r="DC34" i="10"/>
  <c r="DD37" i="10"/>
  <c r="DC38" i="10"/>
  <c r="DC37" i="10"/>
  <c r="CZ42" i="10"/>
  <c r="CY45" i="10"/>
  <c r="BH10" i="11" a="1"/>
  <c r="BH6" i="11" a="1"/>
  <c r="BH14" i="11" a="1"/>
  <c r="BH17" i="11" a="1"/>
  <c r="BH5" i="11" a="1"/>
  <c r="BH15" i="11" a="1"/>
  <c r="BH21" i="11" a="1"/>
  <c r="BH9" i="11" a="1"/>
  <c r="BH20" i="11" a="1"/>
  <c r="BH19" i="11" a="1"/>
  <c r="BH18" i="11" a="1"/>
  <c r="BH22" i="11" a="1"/>
  <c r="BH13" i="11" a="1"/>
  <c r="BH7" i="11" a="1"/>
  <c r="BH12" i="11" a="1"/>
  <c r="BH4" i="11" a="1"/>
  <c r="BH3" i="11" a="1"/>
  <c r="BH11" i="11" a="1"/>
  <c r="BH16" i="11" a="1"/>
  <c r="BH8" i="11" a="1"/>
  <c r="CY75" i="9"/>
  <c r="DH71" i="9"/>
  <c r="CY72" i="9"/>
  <c r="CZ74" i="9"/>
  <c r="DH67" i="9"/>
  <c r="DA71" i="9"/>
  <c r="DD70" i="9"/>
  <c r="DH76" i="9"/>
  <c r="CY73" i="9"/>
  <c r="DH69" i="9"/>
  <c r="DB76" i="9"/>
  <c r="DA73" i="9"/>
  <c r="DA38" i="10"/>
  <c r="DA33" i="10"/>
  <c r="CZ37" i="10"/>
  <c r="CY35" i="10"/>
  <c r="DA44" i="10"/>
  <c r="DD43" i="10"/>
  <c r="DD34" i="2"/>
  <c r="CZ27" i="2"/>
  <c r="DF68" i="9"/>
  <c r="DF75" i="9"/>
  <c r="DC67" i="9"/>
  <c r="DA36" i="10"/>
  <c r="DB35" i="2"/>
  <c r="CZ28" i="2"/>
  <c r="DC31" i="2"/>
  <c r="DA30" i="2"/>
  <c r="DC91" i="7"/>
  <c r="CY36" i="9"/>
  <c r="DC38" i="9"/>
  <c r="DA33" i="9"/>
  <c r="DB33" i="9"/>
  <c r="DC37" i="9"/>
  <c r="CZ70" i="9"/>
  <c r="CZ75" i="9"/>
  <c r="DB73" i="9"/>
  <c r="DG76" i="9"/>
  <c r="DC69" i="9"/>
  <c r="DF72" i="9"/>
  <c r="CY76" i="9"/>
  <c r="DH72" i="9"/>
  <c r="CY69" i="9"/>
  <c r="DC75" i="9"/>
  <c r="DB72" i="9"/>
  <c r="DA69" i="9"/>
  <c r="DE75" i="9"/>
  <c r="CY34" i="10"/>
  <c r="DD36" i="10"/>
  <c r="DD33" i="10"/>
  <c r="DB33" i="10"/>
  <c r="DE46" i="10"/>
  <c r="CZ46" i="10"/>
  <c r="DE76" i="9"/>
  <c r="DG73" i="9"/>
  <c r="DB35" i="10"/>
  <c r="DC46" i="10"/>
  <c r="DE43" i="10"/>
  <c r="DC35" i="2"/>
  <c r="DA28" i="2"/>
  <c r="CY27" i="2"/>
  <c r="DB27" i="2"/>
  <c r="DJ96" i="7"/>
  <c r="DB36" i="9"/>
  <c r="DC34" i="9"/>
  <c r="DB35" i="9"/>
  <c r="DD34" i="9"/>
  <c r="DD73" i="9"/>
  <c r="CZ67" i="9"/>
  <c r="DF76" i="9"/>
  <c r="DF67" i="9"/>
  <c r="CY71" i="9"/>
  <c r="DB74" i="9"/>
  <c r="DB67" i="9"/>
  <c r="DF73" i="9"/>
  <c r="DG69" i="9"/>
  <c r="DA76" i="9"/>
  <c r="CZ73" i="9"/>
  <c r="CY70" i="9"/>
  <c r="DC76" i="9"/>
  <c r="CZ34" i="10"/>
  <c r="CZ35" i="10"/>
  <c r="DC35" i="10"/>
  <c r="DD34" i="10"/>
  <c r="CZ40" i="10"/>
  <c r="DA46" i="10"/>
  <c r="DD36" i="2"/>
  <c r="DB30" i="2"/>
  <c r="DC29" i="2"/>
  <c r="CZ29" i="2"/>
  <c r="DA55" i="2"/>
  <c r="CZ96" i="7"/>
  <c r="CY38" i="9"/>
  <c r="DD36" i="9"/>
  <c r="DD37" i="9"/>
  <c r="CZ36" i="9"/>
  <c r="DA70" i="9"/>
  <c r="DG71" i="9"/>
  <c r="DA67" i="9"/>
  <c r="DB69" i="9"/>
  <c r="DE72" i="9"/>
  <c r="DH75" i="9"/>
  <c r="CZ68" i="9"/>
  <c r="DD74" i="9"/>
  <c r="DE70" i="9"/>
  <c r="DD67" i="9"/>
  <c r="DH73" i="9"/>
  <c r="DG70" i="9"/>
  <c r="CY36" i="10"/>
  <c r="CY37" i="10"/>
  <c r="CY38" i="10"/>
  <c r="CZ36" i="10"/>
  <c r="DA43" i="10"/>
  <c r="DB42" i="10"/>
  <c r="DD40" i="10"/>
  <c r="DB31" i="2"/>
  <c r="DE73" i="9"/>
  <c r="DD69" i="9"/>
  <c r="DB71" i="9"/>
  <c r="DE67" i="9"/>
  <c r="CY74" i="9"/>
  <c r="DC36" i="10"/>
  <c r="DA34" i="2"/>
  <c r="CZ31" i="2"/>
  <c r="DA27" i="2"/>
  <c r="DC30" i="2"/>
  <c r="CY51" i="2"/>
  <c r="DA31" i="6"/>
  <c r="DC96" i="7"/>
  <c r="CZ38" i="9"/>
  <c r="CZ35" i="9"/>
  <c r="CZ33" i="9"/>
  <c r="DH74" i="9"/>
  <c r="DD76" i="9"/>
  <c r="DG68" i="9"/>
  <c r="DH70" i="9"/>
  <c r="DA74" i="9"/>
  <c r="CY68" i="9"/>
  <c r="DH68" i="9"/>
  <c r="DB75" i="9"/>
  <c r="DC71" i="9"/>
  <c r="DB68" i="9"/>
  <c r="DF74" i="9"/>
  <c r="DB36" i="10"/>
  <c r="CY33" i="10"/>
  <c r="CZ33" i="10"/>
  <c r="DD38" i="10"/>
  <c r="DB43" i="10"/>
  <c r="DB41" i="10"/>
  <c r="DE41" i="10"/>
  <c r="DD45" i="10"/>
  <c r="DB44" i="10"/>
  <c r="DD44" i="10"/>
  <c r="DE44" i="10"/>
  <c r="DC40" i="10"/>
  <c r="CY43" i="10"/>
  <c r="DA41" i="10"/>
  <c r="DD46" i="10"/>
  <c r="DE40" i="10"/>
  <c r="CY46" i="10"/>
  <c r="DD41" i="10"/>
  <c r="CZ44" i="10"/>
  <c r="DC43" i="10"/>
  <c r="CY40" i="10"/>
  <c r="CZ43" i="10"/>
  <c r="DB40" i="10"/>
  <c r="DE42" i="10"/>
  <c r="DA45" i="10"/>
  <c r="DA34" i="10"/>
  <c r="DA37" i="10"/>
  <c r="DB34" i="10"/>
  <c r="CY41" i="10"/>
  <c r="DE45" i="10"/>
  <c r="DA42" i="10"/>
  <c r="DB45" i="10"/>
  <c r="DC41" i="10"/>
  <c r="CY44" i="10"/>
  <c r="DB46" i="10"/>
  <c r="CZ41" i="10"/>
  <c r="CY42" i="10"/>
  <c r="DC44" i="10"/>
  <c r="DA40" i="10"/>
  <c r="DD42" i="10"/>
  <c r="DC97" i="6"/>
  <c r="DH90" i="6"/>
  <c r="DE99" i="6"/>
  <c r="CY91" i="6"/>
  <c r="DD90" i="6"/>
  <c r="DI93" i="6"/>
  <c r="DJ95" i="6"/>
  <c r="CZ18" i="6"/>
  <c r="DG92" i="7"/>
  <c r="DI94" i="7"/>
  <c r="DH99" i="7"/>
  <c r="CY100" i="6"/>
  <c r="DH98" i="6"/>
  <c r="DA100" i="6"/>
  <c r="DG91" i="6"/>
  <c r="DH93" i="6"/>
  <c r="DE94" i="6"/>
  <c r="DJ97" i="6"/>
  <c r="DA20" i="6"/>
  <c r="DG100" i="7"/>
  <c r="DB92" i="7"/>
  <c r="DI93" i="7"/>
  <c r="DD97" i="6"/>
  <c r="DD101" i="6"/>
  <c r="DB92" i="6"/>
  <c r="DC92" i="6"/>
  <c r="DH95" i="6"/>
  <c r="DA95" i="6"/>
  <c r="DF98" i="6"/>
  <c r="DH100" i="7"/>
  <c r="DF93" i="7"/>
  <c r="DA99" i="7"/>
  <c r="CY25" i="2"/>
  <c r="CZ59" i="2"/>
  <c r="DG61" i="2"/>
  <c r="DF64" i="2"/>
  <c r="DC95" i="6"/>
  <c r="DE91" i="6"/>
  <c r="DF93" i="6"/>
  <c r="DC94" i="6"/>
  <c r="DD96" i="6"/>
  <c r="DA99" i="6"/>
  <c r="DB99" i="6"/>
  <c r="CY18" i="6"/>
  <c r="DE99" i="7"/>
  <c r="DC90" i="7"/>
  <c r="DJ91" i="7"/>
  <c r="DJ101" i="10"/>
  <c r="DB101" i="10"/>
  <c r="DF100" i="10"/>
  <c r="DJ99" i="10"/>
  <c r="DB99" i="10"/>
  <c r="DF98" i="10"/>
  <c r="DJ97" i="10"/>
  <c r="DB97" i="10"/>
  <c r="DF96" i="10"/>
  <c r="DJ95" i="10"/>
  <c r="DB95" i="10"/>
  <c r="DF94" i="10"/>
  <c r="DJ93" i="10"/>
  <c r="DB93" i="10"/>
  <c r="DF92" i="10"/>
  <c r="DJ91" i="10"/>
  <c r="DB91" i="10"/>
  <c r="DF90" i="10"/>
  <c r="DI101" i="10"/>
  <c r="DA101" i="10"/>
  <c r="DE100" i="10"/>
  <c r="DI99" i="10"/>
  <c r="DA99" i="10"/>
  <c r="DE98" i="10"/>
  <c r="DI97" i="10"/>
  <c r="DA97" i="10"/>
  <c r="DE96" i="10"/>
  <c r="DI95" i="10"/>
  <c r="DA95" i="10"/>
  <c r="DE94" i="10"/>
  <c r="DI93" i="10"/>
  <c r="DA93" i="10"/>
  <c r="DE92" i="10"/>
  <c r="DI91" i="10"/>
  <c r="DA91" i="10"/>
  <c r="DE90" i="10"/>
  <c r="DH101" i="10"/>
  <c r="CZ101" i="10"/>
  <c r="DD100" i="10"/>
  <c r="DH99" i="10"/>
  <c r="CZ99" i="10"/>
  <c r="DD98" i="10"/>
  <c r="DH97" i="10"/>
  <c r="CZ97" i="10"/>
  <c r="DD96" i="10"/>
  <c r="DH95" i="10"/>
  <c r="CZ95" i="10"/>
  <c r="DD94" i="10"/>
  <c r="DH93" i="10"/>
  <c r="CZ93" i="10"/>
  <c r="DD92" i="10"/>
  <c r="DH91" i="10"/>
  <c r="CZ91" i="10"/>
  <c r="DD90" i="10"/>
  <c r="DG101" i="10"/>
  <c r="CY101" i="10"/>
  <c r="DC100" i="10"/>
  <c r="DG99" i="10"/>
  <c r="CY99" i="10"/>
  <c r="DC98" i="10"/>
  <c r="DG97" i="10"/>
  <c r="CY97" i="10"/>
  <c r="DC96" i="10"/>
  <c r="DG95" i="10"/>
  <c r="CY95" i="10"/>
  <c r="DC94" i="10"/>
  <c r="DG93" i="10"/>
  <c r="CY93" i="10"/>
  <c r="DC92" i="10"/>
  <c r="DG91" i="10"/>
  <c r="CY91" i="10"/>
  <c r="DC90" i="10"/>
  <c r="DF101" i="10"/>
  <c r="DB100" i="10"/>
  <c r="DJ98" i="10"/>
  <c r="DF97" i="10"/>
  <c r="DB96" i="10"/>
  <c r="DJ94" i="10"/>
  <c r="DF93" i="10"/>
  <c r="DB92" i="10"/>
  <c r="DJ90" i="10"/>
  <c r="DE101" i="10"/>
  <c r="DA100" i="10"/>
  <c r="DI98" i="10"/>
  <c r="DE97" i="10"/>
  <c r="DA96" i="10"/>
  <c r="DI94" i="10"/>
  <c r="DE93" i="10"/>
  <c r="DA92" i="10"/>
  <c r="DI90" i="10"/>
  <c r="DD101" i="10"/>
  <c r="CZ100" i="10"/>
  <c r="DH98" i="10"/>
  <c r="DD97" i="10"/>
  <c r="CZ96" i="10"/>
  <c r="DH94" i="10"/>
  <c r="DD93" i="10"/>
  <c r="CZ92" i="10"/>
  <c r="DH90" i="10"/>
  <c r="DC101" i="10"/>
  <c r="CY100" i="10"/>
  <c r="DG98" i="10"/>
  <c r="DC97" i="10"/>
  <c r="CY96" i="10"/>
  <c r="DG94" i="10"/>
  <c r="DC93" i="10"/>
  <c r="CY92" i="10"/>
  <c r="DG90" i="10"/>
  <c r="DJ100" i="10"/>
  <c r="DF99" i="10"/>
  <c r="DB98" i="10"/>
  <c r="DJ96" i="10"/>
  <c r="DF95" i="10"/>
  <c r="DB94" i="10"/>
  <c r="DJ92" i="10"/>
  <c r="DF91" i="10"/>
  <c r="DB90" i="10"/>
  <c r="DI100" i="10"/>
  <c r="DE99" i="10"/>
  <c r="DA98" i="10"/>
  <c r="DI96" i="10"/>
  <c r="DE95" i="10"/>
  <c r="DA94" i="10"/>
  <c r="DI92" i="10"/>
  <c r="DE91" i="10"/>
  <c r="DA90" i="10"/>
  <c r="DH100" i="10"/>
  <c r="DD95" i="10"/>
  <c r="CZ90" i="10"/>
  <c r="DG100" i="10"/>
  <c r="DC95" i="10"/>
  <c r="CY90" i="10"/>
  <c r="DD99" i="10"/>
  <c r="CZ94" i="10"/>
  <c r="DC99" i="10"/>
  <c r="CY94" i="10"/>
  <c r="CZ98" i="10"/>
  <c r="DH92" i="10"/>
  <c r="CY98" i="10"/>
  <c r="DG92" i="10"/>
  <c r="DH96" i="10"/>
  <c r="DD91" i="10"/>
  <c r="DG96" i="10"/>
  <c r="DC91" i="10"/>
  <c r="DG65" i="10"/>
  <c r="CY65" i="10"/>
  <c r="CZ64" i="10"/>
  <c r="DA63" i="10"/>
  <c r="DB62" i="10"/>
  <c r="DC61" i="10"/>
  <c r="DD60" i="10"/>
  <c r="DE59" i="10"/>
  <c r="DF58" i="10"/>
  <c r="DG57" i="10"/>
  <c r="CY57" i="10"/>
  <c r="DF65" i="10"/>
  <c r="DG64" i="10"/>
  <c r="CY64" i="10"/>
  <c r="CZ63" i="10"/>
  <c r="DA62" i="10"/>
  <c r="DB61" i="10"/>
  <c r="DC60" i="10"/>
  <c r="DD59" i="10"/>
  <c r="DE58" i="10"/>
  <c r="DF57" i="10"/>
  <c r="DE65" i="10"/>
  <c r="DF64" i="10"/>
  <c r="DG63" i="10"/>
  <c r="CY63" i="10"/>
  <c r="CZ62" i="10"/>
  <c r="DA61" i="10"/>
  <c r="DB60" i="10"/>
  <c r="DC59" i="10"/>
  <c r="DD58" i="10"/>
  <c r="DE57" i="10"/>
  <c r="DD65" i="10"/>
  <c r="DE64" i="10"/>
  <c r="DF63" i="10"/>
  <c r="DG62" i="10"/>
  <c r="CY62" i="10"/>
  <c r="CZ61" i="10"/>
  <c r="DA60" i="10"/>
  <c r="DB59" i="10"/>
  <c r="DC58" i="10"/>
  <c r="DD57" i="10"/>
  <c r="DC65" i="10"/>
  <c r="DE63" i="10"/>
  <c r="DG61" i="10"/>
  <c r="CZ60" i="10"/>
  <c r="DB58" i="10"/>
  <c r="DB65" i="10"/>
  <c r="DD63" i="10"/>
  <c r="DF61" i="10"/>
  <c r="CY60" i="10"/>
  <c r="DA58" i="10"/>
  <c r="DA65" i="10"/>
  <c r="DC63" i="10"/>
  <c r="DE61" i="10"/>
  <c r="DG59" i="10"/>
  <c r="CZ58" i="10"/>
  <c r="CZ65" i="10"/>
  <c r="DB63" i="10"/>
  <c r="DD61" i="10"/>
  <c r="DF59" i="10"/>
  <c r="CY58" i="10"/>
  <c r="DD64" i="10"/>
  <c r="DF62" i="10"/>
  <c r="CY61" i="10"/>
  <c r="DA59" i="10"/>
  <c r="DC57" i="10"/>
  <c r="DC64" i="10"/>
  <c r="DE62" i="10"/>
  <c r="DG60" i="10"/>
  <c r="CZ59" i="10"/>
  <c r="DB57" i="10"/>
  <c r="DD62" i="10"/>
  <c r="DC62" i="10"/>
  <c r="DF60" i="10"/>
  <c r="DE60" i="10"/>
  <c r="CY59" i="10"/>
  <c r="DG58" i="10"/>
  <c r="DB64" i="10"/>
  <c r="DA57" i="10"/>
  <c r="DA64" i="10"/>
  <c r="CZ57" i="10"/>
  <c r="CY94" i="6"/>
  <c r="DD95" i="6"/>
  <c r="DI94" i="6"/>
  <c r="DB96" i="6"/>
  <c r="DG99" i="6"/>
  <c r="CZ99" i="6"/>
  <c r="DF90" i="6"/>
  <c r="DA18" i="6"/>
  <c r="DB98" i="7"/>
  <c r="DG101" i="7"/>
  <c r="DB97" i="7"/>
  <c r="DC76" i="10"/>
  <c r="DE75" i="10"/>
  <c r="DG74" i="10"/>
  <c r="CY74" i="10"/>
  <c r="DA73" i="10"/>
  <c r="DC72" i="10"/>
  <c r="DE71" i="10"/>
  <c r="DG70" i="10"/>
  <c r="CY70" i="10"/>
  <c r="DA69" i="10"/>
  <c r="DC68" i="10"/>
  <c r="DE67" i="10"/>
  <c r="DB76" i="10"/>
  <c r="DD75" i="10"/>
  <c r="DF74" i="10"/>
  <c r="DH73" i="10"/>
  <c r="CZ73" i="10"/>
  <c r="DB72" i="10"/>
  <c r="DD71" i="10"/>
  <c r="DF70" i="10"/>
  <c r="DH69" i="10"/>
  <c r="CZ69" i="10"/>
  <c r="DB68" i="10"/>
  <c r="DD67" i="10"/>
  <c r="DA76" i="10"/>
  <c r="DC75" i="10"/>
  <c r="DE74" i="10"/>
  <c r="DG73" i="10"/>
  <c r="CY73" i="10"/>
  <c r="DA72" i="10"/>
  <c r="DC71" i="10"/>
  <c r="DE70" i="10"/>
  <c r="DG69" i="10"/>
  <c r="CY69" i="10"/>
  <c r="DA68" i="10"/>
  <c r="DC67" i="10"/>
  <c r="DH76" i="10"/>
  <c r="CZ76" i="10"/>
  <c r="DB75" i="10"/>
  <c r="DD74" i="10"/>
  <c r="DF73" i="10"/>
  <c r="DH72" i="10"/>
  <c r="CZ72" i="10"/>
  <c r="DB71" i="10"/>
  <c r="DD70" i="10"/>
  <c r="DF69" i="10"/>
  <c r="DH68" i="10"/>
  <c r="CZ68" i="10"/>
  <c r="DB67" i="10"/>
  <c r="CY76" i="10"/>
  <c r="DC74" i="10"/>
  <c r="DG72" i="10"/>
  <c r="DA71" i="10"/>
  <c r="DE69" i="10"/>
  <c r="CY68" i="10"/>
  <c r="DH75" i="10"/>
  <c r="DB74" i="10"/>
  <c r="DF72" i="10"/>
  <c r="CZ71" i="10"/>
  <c r="DD69" i="10"/>
  <c r="DH67" i="10"/>
  <c r="DG75" i="10"/>
  <c r="DA74" i="10"/>
  <c r="DE72" i="10"/>
  <c r="CY71" i="10"/>
  <c r="DC69" i="10"/>
  <c r="DG67" i="10"/>
  <c r="DF75" i="10"/>
  <c r="CZ74" i="10"/>
  <c r="DD72" i="10"/>
  <c r="DH70" i="10"/>
  <c r="DB69" i="10"/>
  <c r="DF67" i="10"/>
  <c r="DG76" i="10"/>
  <c r="DA75" i="10"/>
  <c r="DE73" i="10"/>
  <c r="CY72" i="10"/>
  <c r="DC70" i="10"/>
  <c r="DG68" i="10"/>
  <c r="DA67" i="10"/>
  <c r="DF76" i="10"/>
  <c r="CZ75" i="10"/>
  <c r="DD73" i="10"/>
  <c r="DH71" i="10"/>
  <c r="DB70" i="10"/>
  <c r="DF68" i="10"/>
  <c r="CZ67" i="10"/>
  <c r="DE76" i="10"/>
  <c r="DA70" i="10"/>
  <c r="DD76" i="10"/>
  <c r="CZ70" i="10"/>
  <c r="CY75" i="10"/>
  <c r="DE68" i="10"/>
  <c r="DH74" i="10"/>
  <c r="DD68" i="10"/>
  <c r="DC73" i="10"/>
  <c r="CY67" i="10"/>
  <c r="DB73" i="10"/>
  <c r="DG71" i="10"/>
  <c r="DF71" i="10"/>
  <c r="DB88" i="10"/>
  <c r="DE87" i="10"/>
  <c r="DH86" i="10"/>
  <c r="CZ86" i="10"/>
  <c r="DC85" i="10"/>
  <c r="DF84" i="10"/>
  <c r="DI83" i="10"/>
  <c r="DA83" i="10"/>
  <c r="DD82" i="10"/>
  <c r="DG81" i="10"/>
  <c r="CY81" i="10"/>
  <c r="DB80" i="10"/>
  <c r="DE79" i="10"/>
  <c r="DH78" i="10"/>
  <c r="CZ78" i="10"/>
  <c r="DI88" i="10"/>
  <c r="DA88" i="10"/>
  <c r="DD87" i="10"/>
  <c r="DG86" i="10"/>
  <c r="CY86" i="10"/>
  <c r="DB85" i="10"/>
  <c r="DE84" i="10"/>
  <c r="DH83" i="10"/>
  <c r="CZ83" i="10"/>
  <c r="DC82" i="10"/>
  <c r="DF81" i="10"/>
  <c r="DI80" i="10"/>
  <c r="DA80" i="10"/>
  <c r="DD79" i="10"/>
  <c r="DG78" i="10"/>
  <c r="CY78" i="10"/>
  <c r="DH88" i="10"/>
  <c r="CZ88" i="10"/>
  <c r="DC87" i="10"/>
  <c r="DF86" i="10"/>
  <c r="DI85" i="10"/>
  <c r="DA85" i="10"/>
  <c r="DD84" i="10"/>
  <c r="DG83" i="10"/>
  <c r="CY83" i="10"/>
  <c r="DB82" i="10"/>
  <c r="DE81" i="10"/>
  <c r="DH80" i="10"/>
  <c r="CZ80" i="10"/>
  <c r="DC79" i="10"/>
  <c r="DF78" i="10"/>
  <c r="DG88" i="10"/>
  <c r="CY88" i="10"/>
  <c r="DB87" i="10"/>
  <c r="DE86" i="10"/>
  <c r="DH85" i="10"/>
  <c r="CZ85" i="10"/>
  <c r="DC84" i="10"/>
  <c r="DF83" i="10"/>
  <c r="DI82" i="10"/>
  <c r="DA82" i="10"/>
  <c r="DD81" i="10"/>
  <c r="DG80" i="10"/>
  <c r="CY80" i="10"/>
  <c r="DB79" i="10"/>
  <c r="DE78" i="10"/>
  <c r="DF88" i="10"/>
  <c r="DA87" i="10"/>
  <c r="DG85" i="10"/>
  <c r="DB84" i="10"/>
  <c r="DH82" i="10"/>
  <c r="DC81" i="10"/>
  <c r="DI79" i="10"/>
  <c r="DD78" i="10"/>
  <c r="DE88" i="10"/>
  <c r="CZ87" i="10"/>
  <c r="DF85" i="10"/>
  <c r="DA84" i="10"/>
  <c r="DG82" i="10"/>
  <c r="DB81" i="10"/>
  <c r="DH79" i="10"/>
  <c r="DC78" i="10"/>
  <c r="DD88" i="10"/>
  <c r="CY87" i="10"/>
  <c r="DE85" i="10"/>
  <c r="CZ84" i="10"/>
  <c r="DF82" i="10"/>
  <c r="DA81" i="10"/>
  <c r="DG79" i="10"/>
  <c r="DB78" i="10"/>
  <c r="DC88" i="10"/>
  <c r="DI86" i="10"/>
  <c r="DD85" i="10"/>
  <c r="CY84" i="10"/>
  <c r="DE82" i="10"/>
  <c r="CZ81" i="10"/>
  <c r="DF79" i="10"/>
  <c r="DA78" i="10"/>
  <c r="DI87" i="10"/>
  <c r="DD86" i="10"/>
  <c r="CY85" i="10"/>
  <c r="DE83" i="10"/>
  <c r="CZ82" i="10"/>
  <c r="DF80" i="10"/>
  <c r="DA79" i="10"/>
  <c r="DH87" i="10"/>
  <c r="DC86" i="10"/>
  <c r="DI84" i="10"/>
  <c r="DD83" i="10"/>
  <c r="CY82" i="10"/>
  <c r="DE80" i="10"/>
  <c r="CZ79" i="10"/>
  <c r="DC83" i="10"/>
  <c r="DB83" i="10"/>
  <c r="DG87" i="10"/>
  <c r="DI81" i="10"/>
  <c r="DF87" i="10"/>
  <c r="DH81" i="10"/>
  <c r="DB86" i="10"/>
  <c r="DD80" i="10"/>
  <c r="DA86" i="10"/>
  <c r="DC80" i="10"/>
  <c r="DH84" i="10"/>
  <c r="CY79" i="10"/>
  <c r="DG84" i="10"/>
  <c r="DI78" i="10"/>
  <c r="BH21" i="10" a="1"/>
  <c r="BH22" i="10" a="1"/>
  <c r="BH20" i="10" a="1"/>
  <c r="BH19" i="10" a="1"/>
  <c r="BH18" i="10" a="1"/>
  <c r="DH96" i="6"/>
  <c r="DH100" i="6"/>
  <c r="DE97" i="6"/>
  <c r="DF97" i="6"/>
  <c r="DC100" i="6"/>
  <c r="DH101" i="6"/>
  <c r="DB91" i="6"/>
  <c r="CZ20" i="6"/>
  <c r="CY96" i="7"/>
  <c r="DD94" i="7"/>
  <c r="DB48" i="7"/>
  <c r="DB49" i="7"/>
  <c r="DE52" i="7"/>
  <c r="CY52" i="7"/>
  <c r="CZ38" i="2"/>
  <c r="CY37" i="2"/>
  <c r="DA33" i="2"/>
  <c r="DD38" i="2"/>
  <c r="CY24" i="2"/>
  <c r="DB23" i="2"/>
  <c r="DB50" i="7"/>
  <c r="DB51" i="7"/>
  <c r="DE53" i="7"/>
  <c r="CY53" i="7"/>
  <c r="CZ71" i="2"/>
  <c r="DA38" i="2"/>
  <c r="DD37" i="2"/>
  <c r="DC34" i="2"/>
  <c r="DC33" i="2"/>
  <c r="CZ24" i="2"/>
  <c r="DB25" i="2"/>
  <c r="DG58" i="2"/>
  <c r="DE62" i="2"/>
  <c r="DB63" i="2"/>
  <c r="DF61" i="2"/>
  <c r="DC58" i="2"/>
  <c r="DE57" i="2"/>
  <c r="DE65" i="2"/>
  <c r="DG64" i="2"/>
  <c r="DA63" i="2"/>
  <c r="DB27" i="6"/>
  <c r="CY30" i="6"/>
  <c r="DC30" i="6"/>
  <c r="DB52" i="7"/>
  <c r="DD52" i="7"/>
  <c r="DB53" i="7"/>
  <c r="DD53" i="7"/>
  <c r="DE54" i="7"/>
  <c r="DF54" i="7"/>
  <c r="CY54" i="7"/>
  <c r="CZ54" i="7"/>
  <c r="DC54" i="7"/>
  <c r="DE51" i="7"/>
  <c r="DF51" i="7"/>
  <c r="CZ51" i="7"/>
  <c r="DA23" i="2"/>
  <c r="DD48" i="7"/>
  <c r="DD49" i="7"/>
  <c r="CZ52" i="7"/>
  <c r="DB31" i="6"/>
  <c r="DA27" i="6"/>
  <c r="CZ29" i="6"/>
  <c r="DD50" i="7"/>
  <c r="DD51" i="7"/>
  <c r="DF53" i="7"/>
  <c r="CZ53" i="7"/>
  <c r="CY76" i="2"/>
  <c r="DB36" i="2"/>
  <c r="DA35" i="2"/>
  <c r="CY36" i="2"/>
  <c r="CY35" i="2"/>
  <c r="CY22" i="2"/>
  <c r="CY59" i="2"/>
  <c r="DC57" i="2"/>
  <c r="CZ65" i="2"/>
  <c r="DD63" i="2"/>
  <c r="DB59" i="2"/>
  <c r="DD58" i="2"/>
  <c r="DF57" i="2"/>
  <c r="DF65" i="2"/>
  <c r="CY65" i="2"/>
  <c r="DC28" i="6"/>
  <c r="DC27" i="6"/>
  <c r="CY28" i="6"/>
  <c r="DG96" i="6"/>
  <c r="CZ100" i="6"/>
  <c r="DC93" i="6"/>
  <c r="DE93" i="6"/>
  <c r="DB90" i="6"/>
  <c r="DB98" i="6"/>
  <c r="CY95" i="6"/>
  <c r="CZ91" i="6"/>
  <c r="DD100" i="6"/>
  <c r="DA97" i="6"/>
  <c r="DB93" i="6"/>
  <c r="DJ101" i="6"/>
  <c r="CZ90" i="7"/>
  <c r="DC97" i="7"/>
  <c r="CY91" i="7"/>
  <c r="DD100" i="7"/>
  <c r="DJ97" i="7"/>
  <c r="DB54" i="7"/>
  <c r="DD54" i="7"/>
  <c r="DB55" i="7"/>
  <c r="DD55" i="7"/>
  <c r="DE55" i="7"/>
  <c r="DF55" i="7"/>
  <c r="CY55" i="7"/>
  <c r="CZ55" i="7"/>
  <c r="BH18" i="9" a="1"/>
  <c r="BH21" i="9" a="1"/>
  <c r="BH22" i="9" a="1"/>
  <c r="BH19" i="9" a="1"/>
  <c r="BH20" i="9" a="1"/>
  <c r="DA54" i="7"/>
  <c r="DA55" i="7"/>
  <c r="CY51" i="7"/>
  <c r="CZ23" i="2"/>
  <c r="DF52" i="7"/>
  <c r="DF73" i="2"/>
  <c r="CY34" i="2"/>
  <c r="CY38" i="2"/>
  <c r="DA37" i="2"/>
  <c r="DA36" i="2"/>
  <c r="CY29" i="2"/>
  <c r="CY28" i="2"/>
  <c r="DB24" i="2"/>
  <c r="DF60" i="2"/>
  <c r="DA59" i="2"/>
  <c r="CZ58" i="2"/>
  <c r="DB65" i="2"/>
  <c r="DA60" i="2"/>
  <c r="DC59" i="2"/>
  <c r="DE58" i="2"/>
  <c r="DG57" i="2"/>
  <c r="DG65" i="2"/>
  <c r="CY27" i="6"/>
  <c r="DA30" i="6"/>
  <c r="DB29" i="6"/>
  <c r="DC99" i="6"/>
  <c r="DG92" i="6"/>
  <c r="DC101" i="6"/>
  <c r="DA94" i="6"/>
  <c r="DJ90" i="6"/>
  <c r="DJ98" i="6"/>
  <c r="DC96" i="6"/>
  <c r="CZ93" i="6"/>
  <c r="CZ101" i="6"/>
  <c r="DI97" i="6"/>
  <c r="DJ93" i="6"/>
  <c r="CY19" i="6"/>
  <c r="DD99" i="7"/>
  <c r="DH94" i="7"/>
  <c r="DG95" i="7"/>
  <c r="DA93" i="7"/>
  <c r="DA50" i="7"/>
  <c r="DC48" i="7"/>
  <c r="DA49" i="7"/>
  <c r="DC49" i="7"/>
  <c r="DE48" i="7"/>
  <c r="DF48" i="7"/>
  <c r="CY48" i="7"/>
  <c r="CZ48" i="7"/>
  <c r="DC55" i="7"/>
  <c r="DC36" i="2"/>
  <c r="CZ33" i="2"/>
  <c r="DC38" i="2"/>
  <c r="DC37" i="2"/>
  <c r="CZ22" i="2"/>
  <c r="DC62" i="2"/>
  <c r="CY61" i="2"/>
  <c r="DG59" i="2"/>
  <c r="DB58" i="2"/>
  <c r="CZ61" i="2"/>
  <c r="DB60" i="2"/>
  <c r="DC60" i="2"/>
  <c r="DF58" i="2"/>
  <c r="CY29" i="6"/>
  <c r="DA28" i="6"/>
  <c r="CZ31" i="6"/>
  <c r="DA48" i="7"/>
  <c r="DC50" i="7"/>
  <c r="DA51" i="7"/>
  <c r="DC51" i="7"/>
  <c r="DE49" i="7"/>
  <c r="DF49" i="7"/>
  <c r="CY49" i="7"/>
  <c r="CZ49" i="7"/>
  <c r="CY33" i="2"/>
  <c r="CZ34" i="2"/>
  <c r="DB34" i="2"/>
  <c r="DB33" i="2"/>
  <c r="CY23" i="2"/>
  <c r="CZ57" i="2"/>
  <c r="DD62" i="2"/>
  <c r="DF62" i="2"/>
  <c r="DE61" i="2"/>
  <c r="CZ60" i="2"/>
  <c r="CY62" i="2"/>
  <c r="CZ62" i="2"/>
  <c r="DB61" i="2"/>
  <c r="DE59" i="2"/>
  <c r="DC31" i="6"/>
  <c r="DB30" i="6"/>
  <c r="DD99" i="6"/>
  <c r="CY98" i="6"/>
  <c r="CZ96" i="6"/>
  <c r="DI96" i="6"/>
  <c r="DJ92" i="6"/>
  <c r="DF101" i="6"/>
  <c r="DG97" i="6"/>
  <c r="CZ95" i="6"/>
  <c r="DI91" i="6"/>
  <c r="DI99" i="6"/>
  <c r="DF96" i="6"/>
  <c r="DA98" i="7"/>
  <c r="DE93" i="7"/>
  <c r="CY101" i="7"/>
  <c r="DE98" i="7"/>
  <c r="DA52" i="7"/>
  <c r="DC52" i="7"/>
  <c r="DA53" i="7"/>
  <c r="DC53" i="7"/>
  <c r="DE50" i="7"/>
  <c r="DF50" i="7"/>
  <c r="CY50" i="7"/>
  <c r="DF94" i="2"/>
  <c r="DD99" i="2"/>
  <c r="CY100" i="2"/>
  <c r="DC92" i="2"/>
  <c r="DH101" i="2"/>
  <c r="DB99" i="2"/>
  <c r="DB49" i="2"/>
  <c r="CY52" i="2"/>
  <c r="CZ41" i="7"/>
  <c r="DA40" i="7"/>
  <c r="CZ44" i="7"/>
  <c r="CY44" i="7"/>
  <c r="CY90" i="2"/>
  <c r="DC101" i="2"/>
  <c r="CY93" i="2"/>
  <c r="DE90" i="2"/>
  <c r="DJ99" i="2"/>
  <c r="DC55" i="2"/>
  <c r="CZ51" i="2"/>
  <c r="CY42" i="7"/>
  <c r="DC42" i="7"/>
  <c r="DB46" i="7"/>
  <c r="CY94" i="7"/>
  <c r="DD91" i="7"/>
  <c r="DA90" i="7"/>
  <c r="DI100" i="7"/>
  <c r="DF99" i="7"/>
  <c r="DG98" i="7"/>
  <c r="DD97" i="7"/>
  <c r="DA96" i="7"/>
  <c r="DJ94" i="7"/>
  <c r="DG91" i="7"/>
  <c r="CY97" i="7"/>
  <c r="DD90" i="7"/>
  <c r="DH95" i="7"/>
  <c r="CZ101" i="7"/>
  <c r="DE94" i="7"/>
  <c r="DI99" i="7"/>
  <c r="DB93" i="7"/>
  <c r="DF98" i="7"/>
  <c r="DG92" i="2"/>
  <c r="DF97" i="2"/>
  <c r="CZ97" i="2"/>
  <c r="DC43" i="7"/>
  <c r="DE70" i="2"/>
  <c r="DE91" i="2"/>
  <c r="DH98" i="2"/>
  <c r="DG97" i="2"/>
  <c r="DA95" i="2"/>
  <c r="DA19" i="2"/>
  <c r="DA78" i="2"/>
  <c r="DD49" i="2"/>
  <c r="CZ52" i="2"/>
  <c r="DD91" i="6"/>
  <c r="CZ92" i="6"/>
  <c r="DG100" i="6"/>
  <c r="CY96" i="6"/>
  <c r="DA90" i="6"/>
  <c r="DE95" i="6"/>
  <c r="DI100" i="6"/>
  <c r="DB94" i="6"/>
  <c r="DF99" i="6"/>
  <c r="CY93" i="6"/>
  <c r="DC98" i="6"/>
  <c r="DH91" i="6"/>
  <c r="CZ97" i="6"/>
  <c r="DE90" i="6"/>
  <c r="DI95" i="6"/>
  <c r="DA101" i="6"/>
  <c r="DF94" i="6"/>
  <c r="DJ99" i="6"/>
  <c r="DA44" i="7"/>
  <c r="DE44" i="7"/>
  <c r="DC95" i="7"/>
  <c r="DH92" i="7"/>
  <c r="DE91" i="7"/>
  <c r="DB90" i="7"/>
  <c r="DJ100" i="7"/>
  <c r="CY100" i="7"/>
  <c r="DH98" i="7"/>
  <c r="DE97" i="7"/>
  <c r="DB96" i="7"/>
  <c r="DC92" i="7"/>
  <c r="DG97" i="7"/>
  <c r="CZ91" i="7"/>
  <c r="DD96" i="7"/>
  <c r="DH101" i="7"/>
  <c r="DA95" i="7"/>
  <c r="DE100" i="7"/>
  <c r="DJ93" i="7"/>
  <c r="DB99" i="7"/>
  <c r="DC73" i="2"/>
  <c r="DB68" i="2"/>
  <c r="DI92" i="2"/>
  <c r="CZ100" i="2"/>
  <c r="DC98" i="2"/>
  <c r="DI95" i="2"/>
  <c r="DB50" i="2"/>
  <c r="DE51" i="2"/>
  <c r="CZ94" i="6"/>
  <c r="DH94" i="6"/>
  <c r="CZ90" i="6"/>
  <c r="DG98" i="6"/>
  <c r="DI90" i="6"/>
  <c r="DA96" i="6"/>
  <c r="DE101" i="6"/>
  <c r="DJ94" i="6"/>
  <c r="DB100" i="6"/>
  <c r="DG93" i="6"/>
  <c r="CY99" i="6"/>
  <c r="DD92" i="6"/>
  <c r="DH97" i="6"/>
  <c r="DA91" i="6"/>
  <c r="DE96" i="6"/>
  <c r="DI101" i="6"/>
  <c r="DB95" i="6"/>
  <c r="DF100" i="6"/>
  <c r="DC46" i="7"/>
  <c r="CY46" i="7"/>
  <c r="DG96" i="7"/>
  <c r="CZ94" i="7"/>
  <c r="DI92" i="7"/>
  <c r="DF91" i="7"/>
  <c r="DG90" i="7"/>
  <c r="DC101" i="7"/>
  <c r="CZ100" i="7"/>
  <c r="DI98" i="7"/>
  <c r="DF97" i="7"/>
  <c r="CY93" i="7"/>
  <c r="DC98" i="7"/>
  <c r="DH91" i="7"/>
  <c r="CZ97" i="7"/>
  <c r="DE90" i="7"/>
  <c r="DI95" i="7"/>
  <c r="DA101" i="7"/>
  <c r="DF94" i="7"/>
  <c r="DJ99" i="7"/>
  <c r="CZ67" i="2"/>
  <c r="DB76" i="2"/>
  <c r="DB90" i="2"/>
  <c r="DE97" i="2"/>
  <c r="CZ91" i="2"/>
  <c r="DE100" i="2"/>
  <c r="DA52" i="2"/>
  <c r="DE52" i="2"/>
  <c r="DA42" i="7"/>
  <c r="CY45" i="7"/>
  <c r="CY98" i="7"/>
  <c r="DD95" i="7"/>
  <c r="DA94" i="7"/>
  <c r="DJ92" i="7"/>
  <c r="CY92" i="7"/>
  <c r="DH90" i="7"/>
  <c r="DD101" i="7"/>
  <c r="DA100" i="7"/>
  <c r="DJ98" i="7"/>
  <c r="DG93" i="7"/>
  <c r="CY99" i="7"/>
  <c r="DD92" i="7"/>
  <c r="DH97" i="7"/>
  <c r="DA91" i="7"/>
  <c r="DE96" i="7"/>
  <c r="DI101" i="7"/>
  <c r="DB95" i="7"/>
  <c r="DF100" i="7"/>
  <c r="DD44" i="7"/>
  <c r="CY72" i="2"/>
  <c r="CY74" i="2"/>
  <c r="DF91" i="2"/>
  <c r="DI98" i="2"/>
  <c r="DH91" i="2"/>
  <c r="DA101" i="2"/>
  <c r="DC54" i="2"/>
  <c r="DF51" i="2"/>
  <c r="DA43" i="7"/>
  <c r="DE46" i="7"/>
  <c r="DD41" i="7"/>
  <c r="DC99" i="7"/>
  <c r="DH96" i="7"/>
  <c r="DE95" i="7"/>
  <c r="DB94" i="7"/>
  <c r="DC93" i="7"/>
  <c r="CZ92" i="7"/>
  <c r="DI90" i="7"/>
  <c r="DE101" i="7"/>
  <c r="DB100" i="7"/>
  <c r="DC94" i="7"/>
  <c r="DG99" i="7"/>
  <c r="CZ93" i="7"/>
  <c r="DD98" i="7"/>
  <c r="DI91" i="7"/>
  <c r="DA97" i="7"/>
  <c r="DF90" i="7"/>
  <c r="DJ95" i="7"/>
  <c r="DB101" i="7"/>
  <c r="CZ19" i="6"/>
  <c r="DA19" i="6"/>
  <c r="DF75" i="2"/>
  <c r="DH96" i="2"/>
  <c r="DJ100" i="2"/>
  <c r="DB96" i="2"/>
  <c r="DD96" i="2"/>
  <c r="DJ93" i="2"/>
  <c r="DD48" i="2"/>
  <c r="DF52" i="2"/>
  <c r="DC91" i="6"/>
  <c r="CY92" i="6"/>
  <c r="CY90" i="6"/>
  <c r="CZ98" i="6"/>
  <c r="DD93" i="6"/>
  <c r="DI92" i="6"/>
  <c r="DA98" i="6"/>
  <c r="DF91" i="6"/>
  <c r="DJ96" i="6"/>
  <c r="DC90" i="6"/>
  <c r="DG95" i="6"/>
  <c r="CY101" i="6"/>
  <c r="DD94" i="6"/>
  <c r="DH99" i="6"/>
  <c r="DA93" i="6"/>
  <c r="DE98" i="6"/>
  <c r="DJ91" i="6"/>
  <c r="DB43" i="7"/>
  <c r="CZ40" i="7"/>
  <c r="DE42" i="7"/>
  <c r="CY90" i="7"/>
  <c r="CZ98" i="7"/>
  <c r="DI96" i="7"/>
  <c r="DF95" i="7"/>
  <c r="DG94" i="7"/>
  <c r="DD93" i="7"/>
  <c r="DA92" i="7"/>
  <c r="DJ90" i="7"/>
  <c r="DF101" i="7"/>
  <c r="CY95" i="7"/>
  <c r="DC100" i="7"/>
  <c r="DH93" i="7"/>
  <c r="CZ99" i="7"/>
  <c r="DE92" i="7"/>
  <c r="DI97" i="7"/>
  <c r="DB91" i="7"/>
  <c r="DF96" i="7"/>
  <c r="CZ60" i="7"/>
  <c r="CZ61" i="7"/>
  <c r="DC45" i="7"/>
  <c r="DB44" i="7"/>
  <c r="DE40" i="7"/>
  <c r="DB40" i="7"/>
  <c r="CZ45" i="7"/>
  <c r="DC65" i="7"/>
  <c r="DE63" i="7"/>
  <c r="DD57" i="7"/>
  <c r="CY61" i="7"/>
  <c r="DG58" i="7"/>
  <c r="CZ63" i="7"/>
  <c r="CZ59" i="7"/>
  <c r="DC61" i="7"/>
  <c r="DF57" i="7"/>
  <c r="CY62" i="7"/>
  <c r="CY41" i="7"/>
  <c r="DD46" i="7"/>
  <c r="CZ43" i="7"/>
  <c r="DC41" i="7"/>
  <c r="DD40" i="7"/>
  <c r="DF63" i="7"/>
  <c r="DA61" i="7"/>
  <c r="DE64" i="7"/>
  <c r="CZ58" i="7"/>
  <c r="DB57" i="7"/>
  <c r="DD60" i="7"/>
  <c r="DD64" i="7"/>
  <c r="DC62" i="7"/>
  <c r="DG64" i="7"/>
  <c r="DB60" i="7"/>
  <c r="DC57" i="7"/>
  <c r="DA59" i="7"/>
  <c r="DG63" i="7"/>
  <c r="DD59" i="7"/>
  <c r="DC64" i="7"/>
  <c r="CZ57" i="7"/>
  <c r="DE57" i="7"/>
  <c r="DE65" i="7"/>
  <c r="CY60" i="7"/>
  <c r="DF61" i="7"/>
  <c r="DE59" i="7"/>
  <c r="CY64" i="7"/>
  <c r="DE45" i="7"/>
  <c r="CY40" i="7"/>
  <c r="DB45" i="7"/>
  <c r="DD42" i="7"/>
  <c r="CY43" i="7"/>
  <c r="CZ62" i="7"/>
  <c r="CZ64" i="7"/>
  <c r="CY63" i="7"/>
  <c r="DD63" i="7"/>
  <c r="DF62" i="7"/>
  <c r="CY59" i="7"/>
  <c r="DE61" i="7"/>
  <c r="DG60" i="7"/>
  <c r="DB62" i="7"/>
  <c r="DE58" i="7"/>
  <c r="CY65" i="7"/>
  <c r="DG65" i="7"/>
  <c r="DB59" i="7"/>
  <c r="DD58" i="7"/>
  <c r="DB63" i="7"/>
  <c r="CZ65" i="7"/>
  <c r="DA62" i="7"/>
  <c r="CY57" i="7"/>
  <c r="DD61" i="7"/>
  <c r="DB64" i="7"/>
  <c r="DF64" i="7"/>
  <c r="DE60" i="7"/>
  <c r="DG61" i="7"/>
  <c r="DC60" i="7"/>
  <c r="DA64" i="7"/>
  <c r="DB61" i="7"/>
  <c r="DC58" i="7"/>
  <c r="DG59" i="7"/>
  <c r="DA58" i="7"/>
  <c r="DB58" i="7"/>
  <c r="CY58" i="7"/>
  <c r="DA57" i="7"/>
  <c r="DF65" i="7"/>
  <c r="DF59" i="7"/>
  <c r="DA65" i="7"/>
  <c r="DC59" i="7"/>
  <c r="DA41" i="7"/>
  <c r="DC44" i="7"/>
  <c r="DB41" i="7"/>
  <c r="DC40" i="7"/>
  <c r="DA45" i="7"/>
  <c r="DF60" i="7"/>
  <c r="DG57" i="7"/>
  <c r="DD62" i="7"/>
  <c r="DF58" i="7"/>
  <c r="DD65" i="7"/>
  <c r="DB65" i="7"/>
  <c r="DG62" i="7"/>
  <c r="DA60" i="7"/>
  <c r="DC63" i="7"/>
  <c r="DE62" i="7"/>
  <c r="DA27" i="7"/>
  <c r="DB31" i="7"/>
  <c r="DC30" i="7"/>
  <c r="CZ30" i="7"/>
  <c r="DB28" i="7"/>
  <c r="DA30" i="7"/>
  <c r="CY27" i="7"/>
  <c r="DB27" i="7"/>
  <c r="CZ29" i="7"/>
  <c r="CZ31" i="7"/>
  <c r="DB29" i="7"/>
  <c r="DC27" i="7"/>
  <c r="DE43" i="7"/>
  <c r="DA46" i="7"/>
  <c r="CY28" i="7"/>
  <c r="DC31" i="7"/>
  <c r="DA29" i="7"/>
  <c r="DA31" i="7"/>
  <c r="DB30" i="7"/>
  <c r="CY29" i="7"/>
  <c r="DC29" i="7"/>
  <c r="CZ28" i="7"/>
  <c r="CZ27" i="7"/>
  <c r="CY31" i="7"/>
  <c r="DD45" i="7"/>
  <c r="CZ42" i="7"/>
  <c r="DB42" i="7"/>
  <c r="DD43" i="7"/>
  <c r="CZ46" i="7"/>
  <c r="CY30" i="7"/>
  <c r="DA28" i="7"/>
  <c r="CZ36" i="7"/>
  <c r="CZ38" i="7"/>
  <c r="DA33" i="7"/>
  <c r="DC38" i="7"/>
  <c r="DD34" i="7"/>
  <c r="CY36" i="7"/>
  <c r="CY37" i="7"/>
  <c r="DA34" i="7"/>
  <c r="DC37" i="7"/>
  <c r="DB33" i="7"/>
  <c r="CY34" i="7"/>
  <c r="CZ35" i="7"/>
  <c r="CZ34" i="7"/>
  <c r="DB37" i="7"/>
  <c r="DB35" i="7"/>
  <c r="DA36" i="7"/>
  <c r="DB38" i="7"/>
  <c r="CY38" i="7"/>
  <c r="DD36" i="7"/>
  <c r="DA37" i="7"/>
  <c r="DC34" i="7"/>
  <c r="CY35" i="7"/>
  <c r="CZ37" i="7"/>
  <c r="DC35" i="7"/>
  <c r="DC36" i="7"/>
  <c r="CY33" i="7"/>
  <c r="DC33" i="7"/>
  <c r="DD35" i="7"/>
  <c r="DD33" i="7"/>
  <c r="DB36" i="7"/>
  <c r="DA38" i="7"/>
  <c r="DD38" i="7"/>
  <c r="DB34" i="7"/>
  <c r="DD37" i="7"/>
  <c r="DA35" i="7"/>
  <c r="CZ33" i="7"/>
  <c r="DA25" i="7"/>
  <c r="DA22" i="7"/>
  <c r="DA23" i="7"/>
  <c r="CZ22" i="7"/>
  <c r="DA24" i="7"/>
  <c r="CZ25" i="7"/>
  <c r="DB22" i="7"/>
  <c r="CY22" i="7"/>
  <c r="CY25" i="7"/>
  <c r="CZ24" i="7"/>
  <c r="CZ23" i="7"/>
  <c r="CY24" i="7"/>
  <c r="DB24" i="7"/>
  <c r="DB23" i="7"/>
  <c r="DB25" i="7"/>
  <c r="CY23" i="7"/>
  <c r="DG74" i="7"/>
  <c r="DC68" i="7"/>
  <c r="DD71" i="7"/>
  <c r="DE74" i="7"/>
  <c r="DA68" i="7"/>
  <c r="CZ72" i="7"/>
  <c r="DC74" i="7"/>
  <c r="CZ71" i="7"/>
  <c r="DG67" i="7"/>
  <c r="DA75" i="7"/>
  <c r="DD73" i="7"/>
  <c r="DG71" i="7"/>
  <c r="CZ70" i="7"/>
  <c r="DG76" i="7"/>
  <c r="CY74" i="7"/>
  <c r="DE67" i="7"/>
  <c r="DF70" i="7"/>
  <c r="DG73" i="7"/>
  <c r="DC67" i="7"/>
  <c r="DB71" i="7"/>
  <c r="DG72" i="7"/>
  <c r="DD69" i="7"/>
  <c r="DF75" i="7"/>
  <c r="DE73" i="7"/>
  <c r="DH71" i="7"/>
  <c r="DA70" i="7"/>
  <c r="DD68" i="7"/>
  <c r="DA73" i="7"/>
  <c r="DB76" i="7"/>
  <c r="DH69" i="7"/>
  <c r="CY73" i="7"/>
  <c r="DH76" i="7"/>
  <c r="DD70" i="7"/>
  <c r="DA71" i="7"/>
  <c r="DH67" i="7"/>
  <c r="CZ74" i="7"/>
  <c r="CY72" i="7"/>
  <c r="DB70" i="7"/>
  <c r="DE68" i="7"/>
  <c r="DA69" i="7"/>
  <c r="DB72" i="7"/>
  <c r="CY69" i="7"/>
  <c r="CY76" i="7"/>
  <c r="DC69" i="7"/>
  <c r="DC73" i="7"/>
  <c r="DC72" i="7"/>
  <c r="DD75" i="7"/>
  <c r="CZ69" i="7"/>
  <c r="DA72" i="7"/>
  <c r="CZ76" i="7"/>
  <c r="DF69" i="7"/>
  <c r="DE69" i="7"/>
  <c r="DG75" i="7"/>
  <c r="DD72" i="7"/>
  <c r="DC70" i="7"/>
  <c r="DF68" i="7"/>
  <c r="CY67" i="7"/>
  <c r="DE71" i="7"/>
  <c r="DF74" i="7"/>
  <c r="DB68" i="7"/>
  <c r="DC71" i="7"/>
  <c r="DB75" i="7"/>
  <c r="DH68" i="7"/>
  <c r="CY68" i="7"/>
  <c r="DA74" i="7"/>
  <c r="DH70" i="7"/>
  <c r="DG68" i="7"/>
  <c r="CZ67" i="7"/>
  <c r="DD76" i="7"/>
  <c r="DF71" i="7"/>
  <c r="DG70" i="7"/>
  <c r="DH73" i="7"/>
  <c r="DD67" i="7"/>
  <c r="DE70" i="7"/>
  <c r="DD74" i="7"/>
  <c r="CZ68" i="7"/>
  <c r="DH75" i="7"/>
  <c r="DE72" i="7"/>
  <c r="DB69" i="7"/>
  <c r="DA67" i="7"/>
  <c r="DE76" i="7"/>
  <c r="DH74" i="7"/>
  <c r="DE75" i="7"/>
  <c r="DC75" i="7"/>
  <c r="DH72" i="7"/>
  <c r="DF72" i="7"/>
  <c r="CZ75" i="7"/>
  <c r="DC76" i="7"/>
  <c r="CY70" i="7"/>
  <c r="CZ73" i="7"/>
  <c r="DA76" i="7"/>
  <c r="DG69" i="7"/>
  <c r="DF73" i="7"/>
  <c r="DB67" i="7"/>
  <c r="DB74" i="7"/>
  <c r="CY71" i="7"/>
  <c r="DF67" i="7"/>
  <c r="DF76" i="7"/>
  <c r="CY75" i="7"/>
  <c r="DB73" i="7"/>
  <c r="DD68" i="2"/>
  <c r="DB70" i="2"/>
  <c r="DE73" i="2"/>
  <c r="DG67" i="2"/>
  <c r="DF72" i="2"/>
  <c r="DB67" i="2"/>
  <c r="DD74" i="2"/>
  <c r="DC71" i="2"/>
  <c r="DH69" i="2"/>
  <c r="DE67" i="2"/>
  <c r="DG74" i="2"/>
  <c r="DG84" i="2"/>
  <c r="DI81" i="2"/>
  <c r="DH87" i="2"/>
  <c r="DF79" i="2"/>
  <c r="DA81" i="2"/>
  <c r="DG82" i="2"/>
  <c r="DB84" i="2"/>
  <c r="DA82" i="2"/>
  <c r="DG88" i="2"/>
  <c r="DA85" i="2"/>
  <c r="DA80" i="2"/>
  <c r="DG86" i="2"/>
  <c r="DG81" i="2"/>
  <c r="DB88" i="2"/>
  <c r="DE68" i="2"/>
  <c r="DH71" i="2"/>
  <c r="DA75" i="2"/>
  <c r="DC69" i="2"/>
  <c r="DB74" i="2"/>
  <c r="CZ68" i="2"/>
  <c r="DB75" i="2"/>
  <c r="CY73" i="2"/>
  <c r="DF70" i="2"/>
  <c r="DC68" i="2"/>
  <c r="DE75" i="2"/>
  <c r="CY79" i="2"/>
  <c r="DB83" i="2"/>
  <c r="DA79" i="2"/>
  <c r="CZ81" i="2"/>
  <c r="DF82" i="2"/>
  <c r="DA84" i="2"/>
  <c r="DG85" i="2"/>
  <c r="DI82" i="2"/>
  <c r="DC79" i="2"/>
  <c r="DI85" i="2"/>
  <c r="DI80" i="2"/>
  <c r="DD87" i="2"/>
  <c r="DD82" i="2"/>
  <c r="DI78" i="2"/>
  <c r="DF87" i="2"/>
  <c r="DI84" i="2"/>
  <c r="DG79" i="2"/>
  <c r="DB81" i="2"/>
  <c r="DH82" i="2"/>
  <c r="DD81" i="2"/>
  <c r="CY88" i="2"/>
  <c r="DG83" i="2"/>
  <c r="DD79" i="2"/>
  <c r="CY86" i="2"/>
  <c r="CY81" i="2"/>
  <c r="DE87" i="2"/>
  <c r="CY75" i="2"/>
  <c r="DD73" i="2"/>
  <c r="DG76" i="2"/>
  <c r="CY71" i="2"/>
  <c r="DH75" i="2"/>
  <c r="DH68" i="2"/>
  <c r="DH76" i="2"/>
  <c r="DG73" i="2"/>
  <c r="DD71" i="2"/>
  <c r="DA69" i="2"/>
  <c r="DC76" i="2"/>
  <c r="DC80" i="2"/>
  <c r="DC83" i="2"/>
  <c r="DF80" i="2"/>
  <c r="DE82" i="2"/>
  <c r="CZ84" i="2"/>
  <c r="DF85" i="2"/>
  <c r="DA87" i="2"/>
  <c r="DC84" i="2"/>
  <c r="CZ80" i="2"/>
  <c r="DF86" i="2"/>
  <c r="DF81" i="2"/>
  <c r="DA88" i="2"/>
  <c r="DA83" i="2"/>
  <c r="DF71" i="2"/>
  <c r="CZ70" i="2"/>
  <c r="CZ75" i="2"/>
  <c r="DF67" i="2"/>
  <c r="DE72" i="2"/>
  <c r="CY68" i="2"/>
  <c r="DD70" i="2"/>
  <c r="DC67" i="2"/>
  <c r="DE74" i="2"/>
  <c r="DB72" i="2"/>
  <c r="CY70" i="2"/>
  <c r="DA86" i="2"/>
  <c r="CZ79" i="2"/>
  <c r="CZ82" i="2"/>
  <c r="CY84" i="2"/>
  <c r="DE85" i="2"/>
  <c r="CZ87" i="2"/>
  <c r="DE78" i="2"/>
  <c r="CZ85" i="2"/>
  <c r="DH80" i="2"/>
  <c r="DC87" i="2"/>
  <c r="DC82" i="2"/>
  <c r="DI88" i="2"/>
  <c r="DI83" i="2"/>
  <c r="DG71" i="2"/>
  <c r="DD76" i="2"/>
  <c r="DF76" i="2"/>
  <c r="DB69" i="2"/>
  <c r="DA74" i="2"/>
  <c r="DA71" i="2"/>
  <c r="DB71" i="2"/>
  <c r="DA68" i="2"/>
  <c r="DC75" i="2"/>
  <c r="CZ73" i="2"/>
  <c r="DG70" i="2"/>
  <c r="DD33" i="2"/>
  <c r="CZ35" i="2"/>
  <c r="DB38" i="2"/>
  <c r="DA22" i="2"/>
  <c r="CZ25" i="2"/>
  <c r="DE60" i="2"/>
  <c r="DC64" i="2"/>
  <c r="DD61" i="2"/>
  <c r="DA58" i="2"/>
  <c r="DE63" i="2"/>
  <c r="DG62" i="2"/>
  <c r="DA61" i="2"/>
  <c r="DD59" i="2"/>
  <c r="CY57" i="2"/>
  <c r="DD80" i="2"/>
  <c r="DE80" i="2"/>
  <c r="DE83" i="2"/>
  <c r="DD85" i="2"/>
  <c r="CY87" i="2"/>
  <c r="DD78" i="2"/>
  <c r="DB79" i="2"/>
  <c r="DH85" i="2"/>
  <c r="DE81" i="2"/>
  <c r="CZ88" i="2"/>
  <c r="CZ83" i="2"/>
  <c r="CZ78" i="2"/>
  <c r="DC85" i="2"/>
  <c r="DB73" i="2"/>
  <c r="DA70" i="2"/>
  <c r="DA67" i="2"/>
  <c r="DH70" i="2"/>
  <c r="DH67" i="2"/>
  <c r="DG72" i="2"/>
  <c r="CZ72" i="2"/>
  <c r="CY69" i="2"/>
  <c r="DA76" i="2"/>
  <c r="DH73" i="2"/>
  <c r="DE71" i="2"/>
  <c r="DB86" i="2"/>
  <c r="CY82" i="2"/>
  <c r="CY85" i="2"/>
  <c r="DI86" i="2"/>
  <c r="DC78" i="2"/>
  <c r="DI79" i="2"/>
  <c r="CY80" i="2"/>
  <c r="DE86" i="2"/>
  <c r="DB82" i="2"/>
  <c r="DH88" i="2"/>
  <c r="DH83" i="2"/>
  <c r="DE79" i="2"/>
  <c r="CZ86" i="2"/>
  <c r="CY67" i="2"/>
  <c r="DE76" i="2"/>
  <c r="DG68" i="2"/>
  <c r="CZ74" i="2"/>
  <c r="DD69" i="2"/>
  <c r="DC74" i="2"/>
  <c r="DH72" i="2"/>
  <c r="DG69" i="2"/>
  <c r="DD67" i="2"/>
  <c r="DF74" i="2"/>
  <c r="DA73" i="2"/>
  <c r="DH81" i="2"/>
  <c r="DD83" i="2"/>
  <c r="DD86" i="2"/>
  <c r="DB78" i="2"/>
  <c r="DH79" i="2"/>
  <c r="DC81" i="2"/>
  <c r="DG80" i="2"/>
  <c r="DB87" i="2"/>
  <c r="CY83" i="2"/>
  <c r="CY78" i="2"/>
  <c r="DB85" i="2"/>
  <c r="DB80" i="2"/>
  <c r="DH86" i="2"/>
  <c r="DB25" i="6"/>
  <c r="DB24" i="6"/>
  <c r="DB23" i="6"/>
  <c r="CY23" i="6"/>
  <c r="CZ22" i="6"/>
  <c r="DA22" i="6"/>
  <c r="DA25" i="6"/>
  <c r="DA24" i="6"/>
  <c r="CY24" i="6"/>
  <c r="CY25" i="6"/>
  <c r="DA23" i="6"/>
  <c r="CY22" i="6"/>
  <c r="CZ25" i="6"/>
  <c r="DB22" i="6"/>
  <c r="CZ23" i="6"/>
  <c r="CZ24" i="6"/>
  <c r="DC76" i="6"/>
  <c r="DE75" i="6"/>
  <c r="DG74" i="6"/>
  <c r="CY74" i="6"/>
  <c r="DA73" i="6"/>
  <c r="DC72" i="6"/>
  <c r="DE71" i="6"/>
  <c r="DG70" i="6"/>
  <c r="CY70" i="6"/>
  <c r="DA69" i="6"/>
  <c r="DC68" i="6"/>
  <c r="DE67" i="6"/>
  <c r="DB76" i="6"/>
  <c r="DD75" i="6"/>
  <c r="DF74" i="6"/>
  <c r="DH73" i="6"/>
  <c r="CZ73" i="6"/>
  <c r="DB72" i="6"/>
  <c r="DD71" i="6"/>
  <c r="DF70" i="6"/>
  <c r="DH69" i="6"/>
  <c r="CZ69" i="6"/>
  <c r="DB68" i="6"/>
  <c r="DD67" i="6"/>
  <c r="DA76" i="6"/>
  <c r="DC75" i="6"/>
  <c r="DE74" i="6"/>
  <c r="DG73" i="6"/>
  <c r="CY73" i="6"/>
  <c r="DA72" i="6"/>
  <c r="DC71" i="6"/>
  <c r="DE70" i="6"/>
  <c r="DG69" i="6"/>
  <c r="CY69" i="6"/>
  <c r="DA68" i="6"/>
  <c r="DC67" i="6"/>
  <c r="DH76" i="6"/>
  <c r="CZ76" i="6"/>
  <c r="DB75" i="6"/>
  <c r="DD74" i="6"/>
  <c r="DF73" i="6"/>
  <c r="DH72" i="6"/>
  <c r="CZ72" i="6"/>
  <c r="DB71" i="6"/>
  <c r="DD70" i="6"/>
  <c r="DF69" i="6"/>
  <c r="DH68" i="6"/>
  <c r="CZ68" i="6"/>
  <c r="DB67" i="6"/>
  <c r="DG76" i="6"/>
  <c r="CY76" i="6"/>
  <c r="DA75" i="6"/>
  <c r="DC74" i="6"/>
  <c r="DE73" i="6"/>
  <c r="DG72" i="6"/>
  <c r="CY72" i="6"/>
  <c r="DA71" i="6"/>
  <c r="DC70" i="6"/>
  <c r="DE69" i="6"/>
  <c r="DG68" i="6"/>
  <c r="CY68" i="6"/>
  <c r="DA67" i="6"/>
  <c r="DF76" i="6"/>
  <c r="DH75" i="6"/>
  <c r="CZ75" i="6"/>
  <c r="DB74" i="6"/>
  <c r="DD73" i="6"/>
  <c r="DF72" i="6"/>
  <c r="DH71" i="6"/>
  <c r="CZ71" i="6"/>
  <c r="DB70" i="6"/>
  <c r="DD69" i="6"/>
  <c r="DF68" i="6"/>
  <c r="DH67" i="6"/>
  <c r="CZ67" i="6"/>
  <c r="DA74" i="6"/>
  <c r="CY71" i="6"/>
  <c r="DG67" i="6"/>
  <c r="CZ74" i="6"/>
  <c r="DH70" i="6"/>
  <c r="DF67" i="6"/>
  <c r="DE76" i="6"/>
  <c r="DC73" i="6"/>
  <c r="DA70" i="6"/>
  <c r="CY67" i="6"/>
  <c r="DD76" i="6"/>
  <c r="DB73" i="6"/>
  <c r="CZ70" i="6"/>
  <c r="DG75" i="6"/>
  <c r="DE72" i="6"/>
  <c r="DC69" i="6"/>
  <c r="DF75" i="6"/>
  <c r="DD72" i="6"/>
  <c r="DB69" i="6"/>
  <c r="CY75" i="6"/>
  <c r="DG71" i="6"/>
  <c r="DE68" i="6"/>
  <c r="DH74" i="6"/>
  <c r="DF71" i="6"/>
  <c r="DD68" i="6"/>
  <c r="DA94" i="2"/>
  <c r="DH90" i="2"/>
  <c r="DJ98" i="2"/>
  <c r="CY99" i="2"/>
  <c r="DA91" i="2"/>
  <c r="DI101" i="2"/>
  <c r="DF100" i="2"/>
  <c r="DD50" i="2"/>
  <c r="DB51" i="2"/>
  <c r="DE53" i="2"/>
  <c r="CY53" i="2"/>
  <c r="DH92" i="2"/>
  <c r="DG100" i="2"/>
  <c r="DE95" i="2"/>
  <c r="DB94" i="2"/>
  <c r="DC93" i="2"/>
  <c r="CZ92" i="2"/>
  <c r="DI90" i="2"/>
  <c r="DE101" i="2"/>
  <c r="DB100" i="2"/>
  <c r="DC94" i="2"/>
  <c r="DG99" i="2"/>
  <c r="CZ93" i="2"/>
  <c r="DD98" i="2"/>
  <c r="DI91" i="2"/>
  <c r="DA97" i="2"/>
  <c r="DF90" i="2"/>
  <c r="DJ95" i="2"/>
  <c r="DB101" i="2"/>
  <c r="DA18" i="2"/>
  <c r="DA54" i="2"/>
  <c r="DD52" i="2"/>
  <c r="DB53" i="2"/>
  <c r="DD53" i="2"/>
  <c r="DE54" i="2"/>
  <c r="DF54" i="2"/>
  <c r="CY54" i="2"/>
  <c r="CZ54" i="2"/>
  <c r="DB46" i="6"/>
  <c r="DA45" i="6"/>
  <c r="CZ44" i="6"/>
  <c r="CY43" i="6"/>
  <c r="DE41" i="6"/>
  <c r="DD40" i="6"/>
  <c r="DA46" i="6"/>
  <c r="CZ45" i="6"/>
  <c r="CY44" i="6"/>
  <c r="DE42" i="6"/>
  <c r="DD41" i="6"/>
  <c r="DC40" i="6"/>
  <c r="CZ46" i="6"/>
  <c r="CY45" i="6"/>
  <c r="DE43" i="6"/>
  <c r="DD42" i="6"/>
  <c r="DC41" i="6"/>
  <c r="DB40" i="6"/>
  <c r="CY46" i="6"/>
  <c r="DE44" i="6"/>
  <c r="DD43" i="6"/>
  <c r="DC42" i="6"/>
  <c r="DB41" i="6"/>
  <c r="DA40" i="6"/>
  <c r="DE45" i="6"/>
  <c r="DD44" i="6"/>
  <c r="DC43" i="6"/>
  <c r="DB42" i="6"/>
  <c r="DA41" i="6"/>
  <c r="CZ40" i="6"/>
  <c r="DE46" i="6"/>
  <c r="DD45" i="6"/>
  <c r="DC44" i="6"/>
  <c r="DB43" i="6"/>
  <c r="DA42" i="6"/>
  <c r="CZ41" i="6"/>
  <c r="CY40" i="6"/>
  <c r="DA43" i="6"/>
  <c r="CZ43" i="6"/>
  <c r="DD46" i="6"/>
  <c r="CZ42" i="6"/>
  <c r="DC45" i="6"/>
  <c r="CY41" i="6"/>
  <c r="DB45" i="6"/>
  <c r="DE40" i="6"/>
  <c r="DB44" i="6"/>
  <c r="CY42" i="6"/>
  <c r="DC46" i="6"/>
  <c r="DA44" i="6"/>
  <c r="CZ55" i="6"/>
  <c r="CZ54" i="6"/>
  <c r="CZ53" i="6"/>
  <c r="CZ52" i="6"/>
  <c r="CZ51" i="6"/>
  <c r="CZ50" i="6"/>
  <c r="CZ49" i="6"/>
  <c r="CZ48" i="6"/>
  <c r="CY55" i="6"/>
  <c r="CY54" i="6"/>
  <c r="CY53" i="6"/>
  <c r="CY52" i="6"/>
  <c r="CY51" i="6"/>
  <c r="CY50" i="6"/>
  <c r="CY49" i="6"/>
  <c r="CY48" i="6"/>
  <c r="DF55" i="6"/>
  <c r="DF54" i="6"/>
  <c r="DF53" i="6"/>
  <c r="DF52" i="6"/>
  <c r="DF51" i="6"/>
  <c r="DF50" i="6"/>
  <c r="DF49" i="6"/>
  <c r="DF48" i="6"/>
  <c r="DE55" i="6"/>
  <c r="DE54" i="6"/>
  <c r="DE53" i="6"/>
  <c r="DE52" i="6"/>
  <c r="DE51" i="6"/>
  <c r="DE50" i="6"/>
  <c r="DE49" i="6"/>
  <c r="DE48" i="6"/>
  <c r="DD55" i="6"/>
  <c r="DD54" i="6"/>
  <c r="DD53" i="6"/>
  <c r="DD52" i="6"/>
  <c r="DD51" i="6"/>
  <c r="DD50" i="6"/>
  <c r="DD49" i="6"/>
  <c r="DD48" i="6"/>
  <c r="DC55" i="6"/>
  <c r="DC54" i="6"/>
  <c r="DC53" i="6"/>
  <c r="DC52" i="6"/>
  <c r="DC51" i="6"/>
  <c r="DC50" i="6"/>
  <c r="DC49" i="6"/>
  <c r="DC48" i="6"/>
  <c r="DB55" i="6"/>
  <c r="DB51" i="6"/>
  <c r="DA55" i="6"/>
  <c r="DA51" i="6"/>
  <c r="DB54" i="6"/>
  <c r="DB50" i="6"/>
  <c r="DB53" i="6"/>
  <c r="DB49" i="6"/>
  <c r="DA53" i="6"/>
  <c r="DA49" i="6"/>
  <c r="DB52" i="6"/>
  <c r="DB48" i="6"/>
  <c r="DA54" i="6"/>
  <c r="DA52" i="6"/>
  <c r="DA50" i="6"/>
  <c r="DA48" i="6"/>
  <c r="DC37" i="6"/>
  <c r="DA36" i="6"/>
  <c r="CY35" i="6"/>
  <c r="DC33" i="6"/>
  <c r="DD38" i="6"/>
  <c r="DB37" i="6"/>
  <c r="CZ36" i="6"/>
  <c r="DD34" i="6"/>
  <c r="DB33" i="6"/>
  <c r="DC38" i="6"/>
  <c r="DA37" i="6"/>
  <c r="CY36" i="6"/>
  <c r="DC34" i="6"/>
  <c r="DA33" i="6"/>
  <c r="DB38" i="6"/>
  <c r="CZ37" i="6"/>
  <c r="DD35" i="6"/>
  <c r="DB34" i="6"/>
  <c r="CZ33" i="6"/>
  <c r="DA38" i="6"/>
  <c r="CY37" i="6"/>
  <c r="DC35" i="6"/>
  <c r="DA34" i="6"/>
  <c r="CY33" i="6"/>
  <c r="CZ38" i="6"/>
  <c r="DD36" i="6"/>
  <c r="DB35" i="6"/>
  <c r="CZ34" i="6"/>
  <c r="DD33" i="6"/>
  <c r="CY38" i="6"/>
  <c r="DD37" i="6"/>
  <c r="DB36" i="6"/>
  <c r="DA35" i="6"/>
  <c r="CZ35" i="6"/>
  <c r="DC36" i="6"/>
  <c r="CY34" i="6"/>
  <c r="CZ98" i="2"/>
  <c r="CZ90" i="2"/>
  <c r="DI96" i="2"/>
  <c r="DF95" i="2"/>
  <c r="DG94" i="2"/>
  <c r="DD93" i="2"/>
  <c r="DA92" i="2"/>
  <c r="DJ90" i="2"/>
  <c r="DF101" i="2"/>
  <c r="CY95" i="2"/>
  <c r="DC100" i="2"/>
  <c r="DH93" i="2"/>
  <c r="CZ99" i="2"/>
  <c r="DE92" i="2"/>
  <c r="DI97" i="2"/>
  <c r="DB91" i="2"/>
  <c r="DF96" i="2"/>
  <c r="DJ101" i="2"/>
  <c r="CY20" i="2"/>
  <c r="DB54" i="2"/>
  <c r="DD54" i="2"/>
  <c r="DB55" i="2"/>
  <c r="DD55" i="2"/>
  <c r="DE55" i="2"/>
  <c r="DF55" i="2"/>
  <c r="CY55" i="2"/>
  <c r="CZ55" i="2"/>
  <c r="DB88" i="6"/>
  <c r="DE87" i="6"/>
  <c r="DH86" i="6"/>
  <c r="CZ86" i="6"/>
  <c r="DC85" i="6"/>
  <c r="DF84" i="6"/>
  <c r="DI83" i="6"/>
  <c r="DA83" i="6"/>
  <c r="DD82" i="6"/>
  <c r="DG81" i="6"/>
  <c r="CY81" i="6"/>
  <c r="DB80" i="6"/>
  <c r="DE79" i="6"/>
  <c r="DH78" i="6"/>
  <c r="CZ78" i="6"/>
  <c r="DI88" i="6"/>
  <c r="DA88" i="6"/>
  <c r="DD87" i="6"/>
  <c r="DG86" i="6"/>
  <c r="CY86" i="6"/>
  <c r="DB85" i="6"/>
  <c r="DE84" i="6"/>
  <c r="DH83" i="6"/>
  <c r="CZ83" i="6"/>
  <c r="DC82" i="6"/>
  <c r="DF81" i="6"/>
  <c r="DI80" i="6"/>
  <c r="DA80" i="6"/>
  <c r="DD79" i="6"/>
  <c r="DG78" i="6"/>
  <c r="CY78" i="6"/>
  <c r="DH88" i="6"/>
  <c r="CZ88" i="6"/>
  <c r="DC87" i="6"/>
  <c r="DF86" i="6"/>
  <c r="DI85" i="6"/>
  <c r="DA85" i="6"/>
  <c r="DD84" i="6"/>
  <c r="DG83" i="6"/>
  <c r="CY83" i="6"/>
  <c r="DB82" i="6"/>
  <c r="DE81" i="6"/>
  <c r="DH80" i="6"/>
  <c r="CZ80" i="6"/>
  <c r="DC79" i="6"/>
  <c r="DF78" i="6"/>
  <c r="DG88" i="6"/>
  <c r="CY88" i="6"/>
  <c r="DB87" i="6"/>
  <c r="DE86" i="6"/>
  <c r="DH85" i="6"/>
  <c r="CZ85" i="6"/>
  <c r="DC84" i="6"/>
  <c r="DF83" i="6"/>
  <c r="DI82" i="6"/>
  <c r="DA82" i="6"/>
  <c r="DD81" i="6"/>
  <c r="DG80" i="6"/>
  <c r="CY80" i="6"/>
  <c r="DB79" i="6"/>
  <c r="DE78" i="6"/>
  <c r="DF88" i="6"/>
  <c r="DI87" i="6"/>
  <c r="DA87" i="6"/>
  <c r="DD86" i="6"/>
  <c r="DG85" i="6"/>
  <c r="CY85" i="6"/>
  <c r="DB84" i="6"/>
  <c r="DE83" i="6"/>
  <c r="DH82" i="6"/>
  <c r="CZ82" i="6"/>
  <c r="DC81" i="6"/>
  <c r="DF80" i="6"/>
  <c r="DI79" i="6"/>
  <c r="DA79" i="6"/>
  <c r="DD78" i="6"/>
  <c r="DE88" i="6"/>
  <c r="DH87" i="6"/>
  <c r="CZ87" i="6"/>
  <c r="DC86" i="6"/>
  <c r="DF85" i="6"/>
  <c r="DI84" i="6"/>
  <c r="DA84" i="6"/>
  <c r="DD83" i="6"/>
  <c r="DG82" i="6"/>
  <c r="CY82" i="6"/>
  <c r="DB81" i="6"/>
  <c r="DE80" i="6"/>
  <c r="DH79" i="6"/>
  <c r="CZ79" i="6"/>
  <c r="DC78" i="6"/>
  <c r="CY87" i="6"/>
  <c r="CZ84" i="6"/>
  <c r="DA81" i="6"/>
  <c r="DB78" i="6"/>
  <c r="DI86" i="6"/>
  <c r="CY84" i="6"/>
  <c r="CZ81" i="6"/>
  <c r="DA78" i="6"/>
  <c r="DB86" i="6"/>
  <c r="DC83" i="6"/>
  <c r="DD80" i="6"/>
  <c r="DA86" i="6"/>
  <c r="DB83" i="6"/>
  <c r="DC80" i="6"/>
  <c r="DD88" i="6"/>
  <c r="DE85" i="6"/>
  <c r="DF82" i="6"/>
  <c r="DG79" i="6"/>
  <c r="DC88" i="6"/>
  <c r="DD85" i="6"/>
  <c r="DE82" i="6"/>
  <c r="DF79" i="6"/>
  <c r="DG87" i="6"/>
  <c r="DH84" i="6"/>
  <c r="DI81" i="6"/>
  <c r="CY79" i="6"/>
  <c r="DF87" i="6"/>
  <c r="DG84" i="6"/>
  <c r="DH81" i="6"/>
  <c r="DI78" i="6"/>
  <c r="CY98" i="2"/>
  <c r="DJ92" i="2"/>
  <c r="DD101" i="2"/>
  <c r="DH97" i="2"/>
  <c r="DF53" i="2"/>
  <c r="DC91" i="2"/>
  <c r="CY94" i="2"/>
  <c r="DD95" i="2"/>
  <c r="DA98" i="2"/>
  <c r="DJ96" i="2"/>
  <c r="CY96" i="2"/>
  <c r="DH94" i="2"/>
  <c r="DE93" i="2"/>
  <c r="DB92" i="2"/>
  <c r="DC90" i="2"/>
  <c r="DG95" i="2"/>
  <c r="CY101" i="2"/>
  <c r="DD94" i="2"/>
  <c r="DH99" i="2"/>
  <c r="DA93" i="2"/>
  <c r="DE98" i="2"/>
  <c r="DJ91" i="2"/>
  <c r="DB97" i="2"/>
  <c r="CZ20" i="2"/>
  <c r="DA48" i="2"/>
  <c r="DC48" i="2"/>
  <c r="DA49" i="2"/>
  <c r="DC49" i="2"/>
  <c r="DE48" i="2"/>
  <c r="DF48" i="2"/>
  <c r="CY48" i="2"/>
  <c r="CZ48" i="2"/>
  <c r="DG65" i="6"/>
  <c r="CY65" i="6"/>
  <c r="CZ64" i="6"/>
  <c r="DA63" i="6"/>
  <c r="DB62" i="6"/>
  <c r="DC61" i="6"/>
  <c r="DD60" i="6"/>
  <c r="DE59" i="6"/>
  <c r="DF58" i="6"/>
  <c r="DG57" i="6"/>
  <c r="CY57" i="6"/>
  <c r="DF65" i="6"/>
  <c r="DG64" i="6"/>
  <c r="CY64" i="6"/>
  <c r="CZ63" i="6"/>
  <c r="DA62" i="6"/>
  <c r="DB61" i="6"/>
  <c r="DC60" i="6"/>
  <c r="DD59" i="6"/>
  <c r="DE58" i="6"/>
  <c r="DF57" i="6"/>
  <c r="DE65" i="6"/>
  <c r="DF64" i="6"/>
  <c r="DG63" i="6"/>
  <c r="CY63" i="6"/>
  <c r="CZ62" i="6"/>
  <c r="DA61" i="6"/>
  <c r="DB60" i="6"/>
  <c r="DC59" i="6"/>
  <c r="DD58" i="6"/>
  <c r="DE57" i="6"/>
  <c r="DD65" i="6"/>
  <c r="DE64" i="6"/>
  <c r="DF63" i="6"/>
  <c r="DG62" i="6"/>
  <c r="CY62" i="6"/>
  <c r="CZ61" i="6"/>
  <c r="DA60" i="6"/>
  <c r="DB59" i="6"/>
  <c r="DC58" i="6"/>
  <c r="DD57" i="6"/>
  <c r="DC65" i="6"/>
  <c r="DD64" i="6"/>
  <c r="DE63" i="6"/>
  <c r="DF62" i="6"/>
  <c r="DG61" i="6"/>
  <c r="CY61" i="6"/>
  <c r="CZ60" i="6"/>
  <c r="DA59" i="6"/>
  <c r="DB58" i="6"/>
  <c r="DC57" i="6"/>
  <c r="DB65" i="6"/>
  <c r="DC64" i="6"/>
  <c r="DD63" i="6"/>
  <c r="DE62" i="6"/>
  <c r="DF61" i="6"/>
  <c r="DG60" i="6"/>
  <c r="CY60" i="6"/>
  <c r="CZ59" i="6"/>
  <c r="DA58" i="6"/>
  <c r="DB57" i="6"/>
  <c r="DC63" i="6"/>
  <c r="DG59" i="6"/>
  <c r="DB63" i="6"/>
  <c r="DF59" i="6"/>
  <c r="DD62" i="6"/>
  <c r="CY59" i="6"/>
  <c r="DA65" i="6"/>
  <c r="DE61" i="6"/>
  <c r="CZ58" i="6"/>
  <c r="CZ65" i="6"/>
  <c r="DD61" i="6"/>
  <c r="CY58" i="6"/>
  <c r="DB64" i="6"/>
  <c r="DF60" i="6"/>
  <c r="DA57" i="6"/>
  <c r="DA64" i="6"/>
  <c r="DC62" i="6"/>
  <c r="DE60" i="6"/>
  <c r="DG58" i="6"/>
  <c r="CZ57" i="6"/>
  <c r="DC95" i="2"/>
  <c r="CY92" i="2"/>
  <c r="DA100" i="2"/>
  <c r="DG93" i="2"/>
  <c r="DD92" i="2"/>
  <c r="DE96" i="2"/>
  <c r="DB95" i="2"/>
  <c r="DB52" i="2"/>
  <c r="DD51" i="2"/>
  <c r="CZ53" i="2"/>
  <c r="DG96" i="2"/>
  <c r="DC99" i="2"/>
  <c r="DH100" i="2"/>
  <c r="DE99" i="2"/>
  <c r="DB98" i="2"/>
  <c r="DC97" i="2"/>
  <c r="CZ96" i="2"/>
  <c r="DI94" i="2"/>
  <c r="DF93" i="2"/>
  <c r="CY91" i="2"/>
  <c r="DC96" i="2"/>
  <c r="DG101" i="2"/>
  <c r="CZ95" i="2"/>
  <c r="DD100" i="2"/>
  <c r="DI93" i="2"/>
  <c r="DA99" i="2"/>
  <c r="DF92" i="2"/>
  <c r="DJ97" i="2"/>
  <c r="CY18" i="2"/>
  <c r="DB48" i="2"/>
  <c r="DC50" i="2"/>
  <c r="DA51" i="2"/>
  <c r="DC51" i="2"/>
  <c r="DE49" i="2"/>
  <c r="DF49" i="2"/>
  <c r="CY49" i="2"/>
  <c r="CZ49" i="2"/>
  <c r="DH74" i="2"/>
  <c r="DF68" i="2"/>
  <c r="DC70" i="2"/>
  <c r="DD72" i="2"/>
  <c r="DG75" i="2"/>
  <c r="DE69" i="2"/>
  <c r="DF69" i="2"/>
  <c r="CZ76" i="2"/>
  <c r="DA72" i="2"/>
  <c r="CZ69" i="2"/>
  <c r="DD75" i="2"/>
  <c r="DD91" i="2"/>
  <c r="CZ94" i="2"/>
  <c r="DA90" i="2"/>
  <c r="DI100" i="2"/>
  <c r="DF99" i="2"/>
  <c r="DG98" i="2"/>
  <c r="DD97" i="2"/>
  <c r="DA96" i="2"/>
  <c r="DJ94" i="2"/>
  <c r="DG91" i="2"/>
  <c r="CY97" i="2"/>
  <c r="DD90" i="2"/>
  <c r="DH95" i="2"/>
  <c r="CZ101" i="2"/>
  <c r="DE94" i="2"/>
  <c r="DI99" i="2"/>
  <c r="DB93" i="2"/>
  <c r="DA24" i="2"/>
  <c r="DH84" i="2"/>
  <c r="DG87" i="2"/>
  <c r="DC86" i="2"/>
  <c r="DI87" i="2"/>
  <c r="DC88" i="2"/>
  <c r="DD88" i="2"/>
  <c r="DE88" i="2"/>
  <c r="DF88" i="2"/>
  <c r="DF83" i="2"/>
  <c r="DF78" i="2"/>
  <c r="DD84" i="2"/>
  <c r="DG78" i="2"/>
  <c r="DE84" i="2"/>
  <c r="DH78" i="2"/>
  <c r="DA50" i="2"/>
  <c r="DC52" i="2"/>
  <c r="DA53" i="2"/>
  <c r="DC53" i="2"/>
  <c r="DE50" i="2"/>
  <c r="DF50" i="2"/>
  <c r="CY50" i="2"/>
  <c r="CZ55" i="5"/>
  <c r="CZ54" i="5"/>
  <c r="CZ53" i="5"/>
  <c r="CZ52" i="5"/>
  <c r="CZ51" i="5"/>
  <c r="CZ50" i="5"/>
  <c r="CZ49" i="5"/>
  <c r="CZ48" i="5"/>
  <c r="DF55" i="5"/>
  <c r="DF54" i="5"/>
  <c r="DF53" i="5"/>
  <c r="DF52" i="5"/>
  <c r="DF51" i="5"/>
  <c r="DF50" i="5"/>
  <c r="DF49" i="5"/>
  <c r="DF48" i="5"/>
  <c r="DE55" i="5"/>
  <c r="DE54" i="5"/>
  <c r="DE53" i="5"/>
  <c r="DE52" i="5"/>
  <c r="DE51" i="5"/>
  <c r="DE50" i="5"/>
  <c r="DE49" i="5"/>
  <c r="DE48" i="5"/>
  <c r="DD55" i="5"/>
  <c r="DD54" i="5"/>
  <c r="DD53" i="5"/>
  <c r="DD52" i="5"/>
  <c r="DD51" i="5"/>
  <c r="DD50" i="5"/>
  <c r="DD49" i="5"/>
  <c r="DD48" i="5"/>
  <c r="DC55" i="5"/>
  <c r="DC54" i="5"/>
  <c r="DC53" i="5"/>
  <c r="DC52" i="5"/>
  <c r="DC51" i="5"/>
  <c r="DC50" i="5"/>
  <c r="DC49" i="5"/>
  <c r="DC48" i="5"/>
  <c r="DB55" i="5"/>
  <c r="DB54" i="5"/>
  <c r="DB53" i="5"/>
  <c r="DB52" i="5"/>
  <c r="DB51" i="5"/>
  <c r="DB50" i="5"/>
  <c r="DB49" i="5"/>
  <c r="DB48" i="5"/>
  <c r="DA55" i="5"/>
  <c r="DA54" i="5"/>
  <c r="DA53" i="5"/>
  <c r="DA52" i="5"/>
  <c r="DA51" i="5"/>
  <c r="DA50" i="5"/>
  <c r="DA49" i="5"/>
  <c r="DA48" i="5"/>
  <c r="CY48" i="5"/>
  <c r="CY55" i="5"/>
  <c r="CY54" i="5"/>
  <c r="CY53" i="5"/>
  <c r="CY52" i="5"/>
  <c r="CY51" i="5"/>
  <c r="CY50" i="5"/>
  <c r="CY49" i="5"/>
  <c r="DA20" i="5"/>
  <c r="CY18" i="5"/>
  <c r="CZ20" i="5"/>
  <c r="CY20" i="5"/>
  <c r="CZ18" i="5"/>
  <c r="DA19" i="5"/>
  <c r="CZ19" i="5"/>
  <c r="CY19" i="5"/>
  <c r="DA18" i="5"/>
  <c r="DB25" i="5"/>
  <c r="DB23" i="5"/>
  <c r="CZ25" i="5"/>
  <c r="CZ23" i="5"/>
  <c r="DA24" i="5"/>
  <c r="DA22" i="5"/>
  <c r="CZ24" i="5"/>
  <c r="DB24" i="5"/>
  <c r="CY24" i="5"/>
  <c r="DA23" i="5"/>
  <c r="CY23" i="5"/>
  <c r="DB22" i="5"/>
  <c r="DA25" i="5"/>
  <c r="CY25" i="5"/>
  <c r="CZ22" i="5"/>
  <c r="CY22" i="5"/>
  <c r="DG65" i="5"/>
  <c r="CY65" i="5"/>
  <c r="CZ64" i="5"/>
  <c r="DA63" i="5"/>
  <c r="DB62" i="5"/>
  <c r="DC61" i="5"/>
  <c r="DD60" i="5"/>
  <c r="DE59" i="5"/>
  <c r="DF58" i="5"/>
  <c r="DG57" i="5"/>
  <c r="CY57" i="5"/>
  <c r="DE65" i="5"/>
  <c r="DF64" i="5"/>
  <c r="DG63" i="5"/>
  <c r="CY63" i="5"/>
  <c r="CZ62" i="5"/>
  <c r="DA61" i="5"/>
  <c r="DB60" i="5"/>
  <c r="DC59" i="5"/>
  <c r="DD58" i="5"/>
  <c r="DE57" i="5"/>
  <c r="DD65" i="5"/>
  <c r="DE64" i="5"/>
  <c r="DF63" i="5"/>
  <c r="DG62" i="5"/>
  <c r="CY62" i="5"/>
  <c r="CZ61" i="5"/>
  <c r="DA60" i="5"/>
  <c r="DB59" i="5"/>
  <c r="DC58" i="5"/>
  <c r="DD57" i="5"/>
  <c r="DC65" i="5"/>
  <c r="DD64" i="5"/>
  <c r="DE63" i="5"/>
  <c r="DF62" i="5"/>
  <c r="DG61" i="5"/>
  <c r="CY61" i="5"/>
  <c r="CZ60" i="5"/>
  <c r="DA59" i="5"/>
  <c r="DB58" i="5"/>
  <c r="DC57" i="5"/>
  <c r="DB65" i="5"/>
  <c r="DC64" i="5"/>
  <c r="DD63" i="5"/>
  <c r="DE62" i="5"/>
  <c r="DF61" i="5"/>
  <c r="DG60" i="5"/>
  <c r="CY60" i="5"/>
  <c r="CZ59" i="5"/>
  <c r="DA58" i="5"/>
  <c r="DB57" i="5"/>
  <c r="DA65" i="5"/>
  <c r="DB64" i="5"/>
  <c r="DC63" i="5"/>
  <c r="DD62" i="5"/>
  <c r="DE61" i="5"/>
  <c r="DF60" i="5"/>
  <c r="DG59" i="5"/>
  <c r="CY59" i="5"/>
  <c r="CZ58" i="5"/>
  <c r="DA57" i="5"/>
  <c r="CZ65" i="5"/>
  <c r="DA64" i="5"/>
  <c r="DB63" i="5"/>
  <c r="DC62" i="5"/>
  <c r="DD61" i="5"/>
  <c r="DE60" i="5"/>
  <c r="DF59" i="5"/>
  <c r="DG58" i="5"/>
  <c r="CY58" i="5"/>
  <c r="CZ57" i="5"/>
  <c r="CY64" i="5"/>
  <c r="CZ63" i="5"/>
  <c r="DA62" i="5"/>
  <c r="DB61" i="5"/>
  <c r="DC60" i="5"/>
  <c r="DF65" i="5"/>
  <c r="DG64" i="5"/>
  <c r="DD59" i="5"/>
  <c r="DE58" i="5"/>
  <c r="DF57" i="5"/>
  <c r="DJ101" i="5"/>
  <c r="DB101" i="5"/>
  <c r="DF100" i="5"/>
  <c r="DJ99" i="5"/>
  <c r="DB99" i="5"/>
  <c r="DF98" i="5"/>
  <c r="DJ97" i="5"/>
  <c r="DB97" i="5"/>
  <c r="DF96" i="5"/>
  <c r="DJ95" i="5"/>
  <c r="DB95" i="5"/>
  <c r="DF94" i="5"/>
  <c r="DJ93" i="5"/>
  <c r="DB93" i="5"/>
  <c r="DF92" i="5"/>
  <c r="DJ91" i="5"/>
  <c r="DB91" i="5"/>
  <c r="DF90" i="5"/>
  <c r="DH101" i="5"/>
  <c r="CZ101" i="5"/>
  <c r="DD100" i="5"/>
  <c r="DH99" i="5"/>
  <c r="CZ99" i="5"/>
  <c r="DD98" i="5"/>
  <c r="DH97" i="5"/>
  <c r="CZ97" i="5"/>
  <c r="DD96" i="5"/>
  <c r="DH95" i="5"/>
  <c r="CZ95" i="5"/>
  <c r="DD94" i="5"/>
  <c r="DH93" i="5"/>
  <c r="CZ93" i="5"/>
  <c r="DD92" i="5"/>
  <c r="DH91" i="5"/>
  <c r="CZ91" i="5"/>
  <c r="DD90" i="5"/>
  <c r="DG101" i="5"/>
  <c r="CY101" i="5"/>
  <c r="DC100" i="5"/>
  <c r="DG99" i="5"/>
  <c r="CY99" i="5"/>
  <c r="DC98" i="5"/>
  <c r="DG97" i="5"/>
  <c r="CY97" i="5"/>
  <c r="DC96" i="5"/>
  <c r="DG95" i="5"/>
  <c r="CY95" i="5"/>
  <c r="DC94" i="5"/>
  <c r="DG93" i="5"/>
  <c r="CY93" i="5"/>
  <c r="DC92" i="5"/>
  <c r="DG91" i="5"/>
  <c r="CY91" i="5"/>
  <c r="DC90" i="5"/>
  <c r="DF101" i="5"/>
  <c r="DJ100" i="5"/>
  <c r="DB100" i="5"/>
  <c r="DF99" i="5"/>
  <c r="DJ98" i="5"/>
  <c r="DB98" i="5"/>
  <c r="DF97" i="5"/>
  <c r="DJ96" i="5"/>
  <c r="DB96" i="5"/>
  <c r="DF95" i="5"/>
  <c r="DJ94" i="5"/>
  <c r="DB94" i="5"/>
  <c r="DF93" i="5"/>
  <c r="DJ92" i="5"/>
  <c r="DB92" i="5"/>
  <c r="DF91" i="5"/>
  <c r="DJ90" i="5"/>
  <c r="DB90" i="5"/>
  <c r="DE101" i="5"/>
  <c r="DI100" i="5"/>
  <c r="DA100" i="5"/>
  <c r="DE99" i="5"/>
  <c r="DI98" i="5"/>
  <c r="DA98" i="5"/>
  <c r="DE97" i="5"/>
  <c r="DI96" i="5"/>
  <c r="DA96" i="5"/>
  <c r="DE95" i="5"/>
  <c r="DI94" i="5"/>
  <c r="DA94" i="5"/>
  <c r="DE93" i="5"/>
  <c r="DI92" i="5"/>
  <c r="DA92" i="5"/>
  <c r="DE91" i="5"/>
  <c r="DI90" i="5"/>
  <c r="DA90" i="5"/>
  <c r="DD101" i="5"/>
  <c r="DH100" i="5"/>
  <c r="CZ100" i="5"/>
  <c r="DD99" i="5"/>
  <c r="DH98" i="5"/>
  <c r="CZ98" i="5"/>
  <c r="DD97" i="5"/>
  <c r="DH96" i="5"/>
  <c r="CZ96" i="5"/>
  <c r="DD95" i="5"/>
  <c r="DH94" i="5"/>
  <c r="CZ94" i="5"/>
  <c r="DD93" i="5"/>
  <c r="DH92" i="5"/>
  <c r="CZ92" i="5"/>
  <c r="DD91" i="5"/>
  <c r="DH90" i="5"/>
  <c r="CZ90" i="5"/>
  <c r="DC101" i="5"/>
  <c r="DG100" i="5"/>
  <c r="CY100" i="5"/>
  <c r="DC99" i="5"/>
  <c r="DG98" i="5"/>
  <c r="CY98" i="5"/>
  <c r="DC97" i="5"/>
  <c r="DG96" i="5"/>
  <c r="CY96" i="5"/>
  <c r="DC95" i="5"/>
  <c r="DG94" i="5"/>
  <c r="CY94" i="5"/>
  <c r="DC93" i="5"/>
  <c r="DG92" i="5"/>
  <c r="CY92" i="5"/>
  <c r="DC91" i="5"/>
  <c r="DG90" i="5"/>
  <c r="CY90" i="5"/>
  <c r="DI101" i="5"/>
  <c r="DE96" i="5"/>
  <c r="DA91" i="5"/>
  <c r="DA101" i="5"/>
  <c r="DI95" i="5"/>
  <c r="DE90" i="5"/>
  <c r="DE100" i="5"/>
  <c r="DA95" i="5"/>
  <c r="DI99" i="5"/>
  <c r="DE94" i="5"/>
  <c r="DA99" i="5"/>
  <c r="DI93" i="5"/>
  <c r="DE98" i="5"/>
  <c r="DI97" i="5"/>
  <c r="DA97" i="5"/>
  <c r="DA93" i="5"/>
  <c r="DE92" i="5"/>
  <c r="DI91" i="5"/>
  <c r="DC76" i="5"/>
  <c r="DE75" i="5"/>
  <c r="DG74" i="5"/>
  <c r="CY74" i="5"/>
  <c r="DA73" i="5"/>
  <c r="DC72" i="5"/>
  <c r="DE71" i="5"/>
  <c r="DG70" i="5"/>
  <c r="CY70" i="5"/>
  <c r="DA69" i="5"/>
  <c r="DC68" i="5"/>
  <c r="DE67" i="5"/>
  <c r="DA76" i="5"/>
  <c r="DC75" i="5"/>
  <c r="DE74" i="5"/>
  <c r="DG73" i="5"/>
  <c r="CY73" i="5"/>
  <c r="DA72" i="5"/>
  <c r="DC71" i="5"/>
  <c r="DE70" i="5"/>
  <c r="DG69" i="5"/>
  <c r="CY69" i="5"/>
  <c r="DA68" i="5"/>
  <c r="DC67" i="5"/>
  <c r="DH76" i="5"/>
  <c r="CZ76" i="5"/>
  <c r="DB75" i="5"/>
  <c r="DD74" i="5"/>
  <c r="DF73" i="5"/>
  <c r="DH72" i="5"/>
  <c r="CZ72" i="5"/>
  <c r="DB71" i="5"/>
  <c r="DD70" i="5"/>
  <c r="DF69" i="5"/>
  <c r="DH68" i="5"/>
  <c r="CZ68" i="5"/>
  <c r="DB67" i="5"/>
  <c r="DG76" i="5"/>
  <c r="CY76" i="5"/>
  <c r="DA75" i="5"/>
  <c r="DC74" i="5"/>
  <c r="DE73" i="5"/>
  <c r="DG72" i="5"/>
  <c r="CY72" i="5"/>
  <c r="DA71" i="5"/>
  <c r="DC70" i="5"/>
  <c r="DE69" i="5"/>
  <c r="DG68" i="5"/>
  <c r="CY68" i="5"/>
  <c r="DA67" i="5"/>
  <c r="DF76" i="5"/>
  <c r="DH75" i="5"/>
  <c r="CZ75" i="5"/>
  <c r="DB74" i="5"/>
  <c r="DD73" i="5"/>
  <c r="DF72" i="5"/>
  <c r="DH71" i="5"/>
  <c r="CZ71" i="5"/>
  <c r="DB70" i="5"/>
  <c r="DD69" i="5"/>
  <c r="DF68" i="5"/>
  <c r="DH67" i="5"/>
  <c r="CZ67" i="5"/>
  <c r="DE76" i="5"/>
  <c r="DG75" i="5"/>
  <c r="CY75" i="5"/>
  <c r="DA74" i="5"/>
  <c r="DC73" i="5"/>
  <c r="DE72" i="5"/>
  <c r="DG71" i="5"/>
  <c r="CY71" i="5"/>
  <c r="DA70" i="5"/>
  <c r="DC69" i="5"/>
  <c r="DE68" i="5"/>
  <c r="DG67" i="5"/>
  <c r="CY67" i="5"/>
  <c r="DD76" i="5"/>
  <c r="DF75" i="5"/>
  <c r="DH74" i="5"/>
  <c r="CZ74" i="5"/>
  <c r="DB73" i="5"/>
  <c r="DD72" i="5"/>
  <c r="DF71" i="5"/>
  <c r="DH70" i="5"/>
  <c r="CZ70" i="5"/>
  <c r="DB69" i="5"/>
  <c r="DD68" i="5"/>
  <c r="DF67" i="5"/>
  <c r="DD71" i="5"/>
  <c r="DF70" i="5"/>
  <c r="DB76" i="5"/>
  <c r="DH69" i="5"/>
  <c r="DD75" i="5"/>
  <c r="CZ69" i="5"/>
  <c r="DF74" i="5"/>
  <c r="DB68" i="5"/>
  <c r="DH73" i="5"/>
  <c r="CZ73" i="5"/>
  <c r="DB72" i="5"/>
  <c r="DD67" i="5"/>
  <c r="DB46" i="5"/>
  <c r="DA45" i="5"/>
  <c r="CZ44" i="5"/>
  <c r="CY43" i="5"/>
  <c r="DE41" i="5"/>
  <c r="DD40" i="5"/>
  <c r="CZ46" i="5"/>
  <c r="CY45" i="5"/>
  <c r="DE43" i="5"/>
  <c r="DD42" i="5"/>
  <c r="DC41" i="5"/>
  <c r="DB40" i="5"/>
  <c r="CY46" i="5"/>
  <c r="DE44" i="5"/>
  <c r="DD43" i="5"/>
  <c r="DC42" i="5"/>
  <c r="DB41" i="5"/>
  <c r="DA40" i="5"/>
  <c r="DE45" i="5"/>
  <c r="DD44" i="5"/>
  <c r="DC43" i="5"/>
  <c r="DB42" i="5"/>
  <c r="DA41" i="5"/>
  <c r="CZ40" i="5"/>
  <c r="DE46" i="5"/>
  <c r="DD45" i="5"/>
  <c r="DC44" i="5"/>
  <c r="DB43" i="5"/>
  <c r="DA42" i="5"/>
  <c r="CZ41" i="5"/>
  <c r="CY40" i="5"/>
  <c r="DD46" i="5"/>
  <c r="DC45" i="5"/>
  <c r="DB44" i="5"/>
  <c r="DA43" i="5"/>
  <c r="CZ42" i="5"/>
  <c r="CY41" i="5"/>
  <c r="DC46" i="5"/>
  <c r="DB45" i="5"/>
  <c r="DA44" i="5"/>
  <c r="CZ43" i="5"/>
  <c r="CY42" i="5"/>
  <c r="DE40" i="5"/>
  <c r="DC40" i="5"/>
  <c r="DA46" i="5"/>
  <c r="CZ45" i="5"/>
  <c r="CY44" i="5"/>
  <c r="DE42" i="5"/>
  <c r="DD41" i="5"/>
  <c r="DB88" i="5"/>
  <c r="DE87" i="5"/>
  <c r="DH86" i="5"/>
  <c r="CZ86" i="5"/>
  <c r="DC85" i="5"/>
  <c r="DF84" i="5"/>
  <c r="DI83" i="5"/>
  <c r="DA83" i="5"/>
  <c r="DD82" i="5"/>
  <c r="DG81" i="5"/>
  <c r="CY81" i="5"/>
  <c r="DB80" i="5"/>
  <c r="DE79" i="5"/>
  <c r="DH78" i="5"/>
  <c r="CZ78" i="5"/>
  <c r="DH88" i="5"/>
  <c r="CZ88" i="5"/>
  <c r="DC87" i="5"/>
  <c r="DF86" i="5"/>
  <c r="DI85" i="5"/>
  <c r="DA85" i="5"/>
  <c r="DD84" i="5"/>
  <c r="DG83" i="5"/>
  <c r="CY83" i="5"/>
  <c r="DB82" i="5"/>
  <c r="DE81" i="5"/>
  <c r="DH80" i="5"/>
  <c r="CZ80" i="5"/>
  <c r="DC79" i="5"/>
  <c r="DF78" i="5"/>
  <c r="DG88" i="5"/>
  <c r="CY88" i="5"/>
  <c r="DB87" i="5"/>
  <c r="DE86" i="5"/>
  <c r="DH85" i="5"/>
  <c r="CZ85" i="5"/>
  <c r="DC84" i="5"/>
  <c r="DF83" i="5"/>
  <c r="DI82" i="5"/>
  <c r="DA82" i="5"/>
  <c r="DD81" i="5"/>
  <c r="DG80" i="5"/>
  <c r="CY80" i="5"/>
  <c r="DB79" i="5"/>
  <c r="DE78" i="5"/>
  <c r="DF88" i="5"/>
  <c r="DI87" i="5"/>
  <c r="DA87" i="5"/>
  <c r="DD86" i="5"/>
  <c r="DG85" i="5"/>
  <c r="CY85" i="5"/>
  <c r="DB84" i="5"/>
  <c r="DE83" i="5"/>
  <c r="DH82" i="5"/>
  <c r="CZ82" i="5"/>
  <c r="DC81" i="5"/>
  <c r="DF80" i="5"/>
  <c r="DI79" i="5"/>
  <c r="DA79" i="5"/>
  <c r="DD78" i="5"/>
  <c r="DE88" i="5"/>
  <c r="DH87" i="5"/>
  <c r="CZ87" i="5"/>
  <c r="DC86" i="5"/>
  <c r="DF85" i="5"/>
  <c r="DI84" i="5"/>
  <c r="DA84" i="5"/>
  <c r="DD83" i="5"/>
  <c r="DG82" i="5"/>
  <c r="CY82" i="5"/>
  <c r="DB81" i="5"/>
  <c r="DE80" i="5"/>
  <c r="DH79" i="5"/>
  <c r="CZ79" i="5"/>
  <c r="DC78" i="5"/>
  <c r="DD88" i="5"/>
  <c r="DG87" i="5"/>
  <c r="CY87" i="5"/>
  <c r="DB86" i="5"/>
  <c r="DE85" i="5"/>
  <c r="DH84" i="5"/>
  <c r="CZ84" i="5"/>
  <c r="DC83" i="5"/>
  <c r="DF82" i="5"/>
  <c r="DI81" i="5"/>
  <c r="DA81" i="5"/>
  <c r="DD80" i="5"/>
  <c r="DG79" i="5"/>
  <c r="CY79" i="5"/>
  <c r="DB78" i="5"/>
  <c r="DC88" i="5"/>
  <c r="DF87" i="5"/>
  <c r="DI86" i="5"/>
  <c r="DA86" i="5"/>
  <c r="DD85" i="5"/>
  <c r="DG84" i="5"/>
  <c r="CY84" i="5"/>
  <c r="DB83" i="5"/>
  <c r="DE82" i="5"/>
  <c r="DH81" i="5"/>
  <c r="CZ81" i="5"/>
  <c r="DC80" i="5"/>
  <c r="DF79" i="5"/>
  <c r="DI78" i="5"/>
  <c r="DA78" i="5"/>
  <c r="DE84" i="5"/>
  <c r="DG78" i="5"/>
  <c r="DH83" i="5"/>
  <c r="CY78" i="5"/>
  <c r="DI88" i="5"/>
  <c r="CZ83" i="5"/>
  <c r="DA88" i="5"/>
  <c r="DC82" i="5"/>
  <c r="DD87" i="5"/>
  <c r="DF81" i="5"/>
  <c r="DB85" i="5"/>
  <c r="DI80" i="5"/>
  <c r="DA80" i="5"/>
  <c r="DD79" i="5"/>
  <c r="DG86" i="5"/>
  <c r="CY86" i="5"/>
  <c r="DC37" i="5"/>
  <c r="DA36" i="5"/>
  <c r="CY35" i="5"/>
  <c r="DC33" i="5"/>
  <c r="DC38" i="5"/>
  <c r="DA37" i="5"/>
  <c r="CY36" i="5"/>
  <c r="DC34" i="5"/>
  <c r="DA33" i="5"/>
  <c r="DB38" i="5"/>
  <c r="CZ37" i="5"/>
  <c r="DD35" i="5"/>
  <c r="DB34" i="5"/>
  <c r="CZ33" i="5"/>
  <c r="DA38" i="5"/>
  <c r="CY37" i="5"/>
  <c r="DC35" i="5"/>
  <c r="DA34" i="5"/>
  <c r="CY33" i="5"/>
  <c r="CZ38" i="5"/>
  <c r="DD36" i="5"/>
  <c r="DB35" i="5"/>
  <c r="CZ34" i="5"/>
  <c r="CY38" i="5"/>
  <c r="DC36" i="5"/>
  <c r="DA35" i="5"/>
  <c r="CY34" i="5"/>
  <c r="DD37" i="5"/>
  <c r="DB36" i="5"/>
  <c r="CZ35" i="5"/>
  <c r="DD33" i="5"/>
  <c r="DD38" i="5"/>
  <c r="DB37" i="5"/>
  <c r="DD34" i="5"/>
  <c r="DB33" i="5"/>
  <c r="CZ36" i="5"/>
  <c r="DB30" i="5"/>
  <c r="CY29" i="5"/>
  <c r="DA27" i="5"/>
  <c r="DC31" i="5"/>
  <c r="CZ30" i="5"/>
  <c r="DB28" i="5"/>
  <c r="CY27" i="5"/>
  <c r="DB31" i="5"/>
  <c r="CY30" i="5"/>
  <c r="DA28" i="5"/>
  <c r="DA31" i="5"/>
  <c r="DC29" i="5"/>
  <c r="CZ28" i="5"/>
  <c r="CZ31" i="5"/>
  <c r="DB29" i="5"/>
  <c r="CY28" i="5"/>
  <c r="CY31" i="5"/>
  <c r="DA29" i="5"/>
  <c r="DC27" i="5"/>
  <c r="DC30" i="5"/>
  <c r="CZ29" i="5"/>
  <c r="DB27" i="5"/>
  <c r="DA30" i="5"/>
  <c r="DC28" i="5"/>
  <c r="CZ27" i="5"/>
  <c r="BH22" i="4" a="1"/>
  <c r="BH18" i="4" a="1"/>
  <c r="BH21" i="4" a="1"/>
  <c r="BH14" i="4" a="1"/>
  <c r="BH4" i="4" a="1"/>
  <c r="BH19" i="4" a="1"/>
  <c r="BH6" i="4" a="1"/>
  <c r="BH3" i="4" a="1"/>
  <c r="BH13" i="4" a="1"/>
  <c r="BH5" i="4" a="1"/>
  <c r="BH20" i="4" a="1"/>
  <c r="BH16" i="4" a="1"/>
  <c r="BH11" i="4" a="1"/>
  <c r="BH15" i="4" a="1"/>
  <c r="BH17" i="4" a="1"/>
  <c r="BH8" i="4" a="1"/>
  <c r="BH12" i="4" a="1"/>
  <c r="BH7" i="4" a="1"/>
  <c r="BH10" i="4" a="1"/>
  <c r="BH9" i="4" a="1"/>
  <c r="DD38" i="3"/>
  <c r="DB37" i="3"/>
  <c r="CZ36" i="3"/>
  <c r="DD34" i="3"/>
  <c r="DB33" i="3"/>
  <c r="DC38" i="3"/>
  <c r="DA37" i="3"/>
  <c r="CY36" i="3"/>
  <c r="DC34" i="3"/>
  <c r="DA33" i="3"/>
  <c r="CZ38" i="3"/>
  <c r="DD36" i="3"/>
  <c r="DB35" i="3"/>
  <c r="CZ34" i="3"/>
  <c r="DC37" i="3"/>
  <c r="DA35" i="3"/>
  <c r="CZ33" i="3"/>
  <c r="CZ37" i="3"/>
  <c r="CZ35" i="3"/>
  <c r="CY33" i="3"/>
  <c r="CY37" i="3"/>
  <c r="CY35" i="3"/>
  <c r="DC36" i="3"/>
  <c r="DB34" i="3"/>
  <c r="DB38" i="3"/>
  <c r="DB36" i="3"/>
  <c r="DA34" i="3"/>
  <c r="DA38" i="3"/>
  <c r="DA36" i="3"/>
  <c r="CY34" i="3"/>
  <c r="CY38" i="3"/>
  <c r="DD35" i="3"/>
  <c r="DD33" i="3"/>
  <c r="DD37" i="3"/>
  <c r="DC35" i="3"/>
  <c r="DC33" i="3"/>
  <c r="DC76" i="3"/>
  <c r="DE75" i="3"/>
  <c r="DG74" i="3"/>
  <c r="CY74" i="3"/>
  <c r="DA73" i="3"/>
  <c r="DC72" i="3"/>
  <c r="DE71" i="3"/>
  <c r="DG70" i="3"/>
  <c r="CY70" i="3"/>
  <c r="DA69" i="3"/>
  <c r="DC68" i="3"/>
  <c r="DE67" i="3"/>
  <c r="DB76" i="3"/>
  <c r="DD75" i="3"/>
  <c r="DF74" i="3"/>
  <c r="DH73" i="3"/>
  <c r="CZ73" i="3"/>
  <c r="DB72" i="3"/>
  <c r="DD71" i="3"/>
  <c r="DF70" i="3"/>
  <c r="DH69" i="3"/>
  <c r="CZ69" i="3"/>
  <c r="DB68" i="3"/>
  <c r="DD67" i="3"/>
  <c r="DA76" i="3"/>
  <c r="DC75" i="3"/>
  <c r="DE74" i="3"/>
  <c r="DG73" i="3"/>
  <c r="CY73" i="3"/>
  <c r="DA72" i="3"/>
  <c r="DC71" i="3"/>
  <c r="DE70" i="3"/>
  <c r="DG69" i="3"/>
  <c r="CY69" i="3"/>
  <c r="DA68" i="3"/>
  <c r="DC67" i="3"/>
  <c r="DF76" i="3"/>
  <c r="DH75" i="3"/>
  <c r="CZ75" i="3"/>
  <c r="DB74" i="3"/>
  <c r="DD73" i="3"/>
  <c r="DF72" i="3"/>
  <c r="DH71" i="3"/>
  <c r="CZ71" i="3"/>
  <c r="DB70" i="3"/>
  <c r="DD69" i="3"/>
  <c r="DF68" i="3"/>
  <c r="DH67" i="3"/>
  <c r="CZ67" i="3"/>
  <c r="DD76" i="3"/>
  <c r="DH74" i="3"/>
  <c r="DB73" i="3"/>
  <c r="DF71" i="3"/>
  <c r="CZ70" i="3"/>
  <c r="DD68" i="3"/>
  <c r="CZ76" i="3"/>
  <c r="DD74" i="3"/>
  <c r="DH72" i="3"/>
  <c r="DB71" i="3"/>
  <c r="DF69" i="3"/>
  <c r="CZ68" i="3"/>
  <c r="CY76" i="3"/>
  <c r="DC74" i="3"/>
  <c r="DG72" i="3"/>
  <c r="DA71" i="3"/>
  <c r="DE69" i="3"/>
  <c r="CY68" i="3"/>
  <c r="DG75" i="3"/>
  <c r="DA74" i="3"/>
  <c r="DE72" i="3"/>
  <c r="CY71" i="3"/>
  <c r="DC69" i="3"/>
  <c r="DG67" i="3"/>
  <c r="DF75" i="3"/>
  <c r="CZ74" i="3"/>
  <c r="DD72" i="3"/>
  <c r="DH70" i="3"/>
  <c r="DB69" i="3"/>
  <c r="DF67" i="3"/>
  <c r="DH76" i="3"/>
  <c r="DB75" i="3"/>
  <c r="DF73" i="3"/>
  <c r="CZ72" i="3"/>
  <c r="DD70" i="3"/>
  <c r="DH68" i="3"/>
  <c r="DB67" i="3"/>
  <c r="DG76" i="3"/>
  <c r="DA75" i="3"/>
  <c r="DE73" i="3"/>
  <c r="CY72" i="3"/>
  <c r="DC70" i="3"/>
  <c r="DG68" i="3"/>
  <c r="DA67" i="3"/>
  <c r="DG71" i="3"/>
  <c r="DA70" i="3"/>
  <c r="DE68" i="3"/>
  <c r="DE76" i="3"/>
  <c r="CY75" i="3"/>
  <c r="DC73" i="3"/>
  <c r="CY67" i="3"/>
  <c r="CZ55" i="3"/>
  <c r="CZ54" i="3"/>
  <c r="CZ53" i="3"/>
  <c r="CZ52" i="3"/>
  <c r="CZ51" i="3"/>
  <c r="CZ50" i="3"/>
  <c r="CZ49" i="3"/>
  <c r="CZ48" i="3"/>
  <c r="CY55" i="3"/>
  <c r="CY54" i="3"/>
  <c r="CY53" i="3"/>
  <c r="CY52" i="3"/>
  <c r="CY51" i="3"/>
  <c r="CY50" i="3"/>
  <c r="CY49" i="3"/>
  <c r="CY48" i="3"/>
  <c r="DF55" i="3"/>
  <c r="DF54" i="3"/>
  <c r="DF53" i="3"/>
  <c r="DF52" i="3"/>
  <c r="DF51" i="3"/>
  <c r="DF50" i="3"/>
  <c r="DF49" i="3"/>
  <c r="DF48" i="3"/>
  <c r="DC55" i="3"/>
  <c r="DC54" i="3"/>
  <c r="DC53" i="3"/>
  <c r="DC52" i="3"/>
  <c r="DC51" i="3"/>
  <c r="DC50" i="3"/>
  <c r="DC49" i="3"/>
  <c r="DC48" i="3"/>
  <c r="DA54" i="3"/>
  <c r="DA52" i="3"/>
  <c r="DA50" i="3"/>
  <c r="DA48" i="3"/>
  <c r="DE55" i="3"/>
  <c r="DE53" i="3"/>
  <c r="DE51" i="3"/>
  <c r="DE49" i="3"/>
  <c r="DD55" i="3"/>
  <c r="DD53" i="3"/>
  <c r="DD51" i="3"/>
  <c r="DD49" i="3"/>
  <c r="DB55" i="3"/>
  <c r="DB53" i="3"/>
  <c r="DB51" i="3"/>
  <c r="DB49" i="3"/>
  <c r="DA55" i="3"/>
  <c r="DA53" i="3"/>
  <c r="DA51" i="3"/>
  <c r="DA49" i="3"/>
  <c r="DE54" i="3"/>
  <c r="DE52" i="3"/>
  <c r="DE50" i="3"/>
  <c r="DE48" i="3"/>
  <c r="DD54" i="3"/>
  <c r="DD52" i="3"/>
  <c r="DD50" i="3"/>
  <c r="DD48" i="3"/>
  <c r="DB54" i="3"/>
  <c r="DB52" i="3"/>
  <c r="DB48" i="3"/>
  <c r="DB50" i="3"/>
  <c r="DA20" i="3"/>
  <c r="CY18" i="3"/>
  <c r="CZ20" i="3"/>
  <c r="CZ19" i="3"/>
  <c r="DA18" i="3"/>
  <c r="CZ18" i="3"/>
  <c r="CY20" i="3"/>
  <c r="DA19" i="3"/>
  <c r="CY19" i="3"/>
  <c r="DA46" i="3"/>
  <c r="CZ45" i="3"/>
  <c r="CY44" i="3"/>
  <c r="DE42" i="3"/>
  <c r="DD41" i="3"/>
  <c r="DC40" i="3"/>
  <c r="CZ46" i="3"/>
  <c r="CY45" i="3"/>
  <c r="DE43" i="3"/>
  <c r="DD42" i="3"/>
  <c r="DC41" i="3"/>
  <c r="DB40" i="3"/>
  <c r="DE46" i="3"/>
  <c r="DD45" i="3"/>
  <c r="DC44" i="3"/>
  <c r="DB43" i="3"/>
  <c r="DA42" i="3"/>
  <c r="CZ41" i="3"/>
  <c r="CY40" i="3"/>
  <c r="DC45" i="3"/>
  <c r="DD43" i="3"/>
  <c r="CY42" i="3"/>
  <c r="CZ40" i="3"/>
  <c r="DB45" i="3"/>
  <c r="DC43" i="3"/>
  <c r="DE41" i="3"/>
  <c r="DA45" i="3"/>
  <c r="DA43" i="3"/>
  <c r="DB41" i="3"/>
  <c r="DD46" i="3"/>
  <c r="DE44" i="3"/>
  <c r="CZ43" i="3"/>
  <c r="DA41" i="3"/>
  <c r="DC46" i="3"/>
  <c r="DD44" i="3"/>
  <c r="CY43" i="3"/>
  <c r="CY41" i="3"/>
  <c r="DB46" i="3"/>
  <c r="DB44" i="3"/>
  <c r="DC42" i="3"/>
  <c r="DE40" i="3"/>
  <c r="CY46" i="3"/>
  <c r="DA44" i="3"/>
  <c r="DB42" i="3"/>
  <c r="DD40" i="3"/>
  <c r="CZ44" i="3"/>
  <c r="CZ42" i="3"/>
  <c r="DA40" i="3"/>
  <c r="DE45" i="3"/>
  <c r="DB88" i="3"/>
  <c r="DE87" i="3"/>
  <c r="DH86" i="3"/>
  <c r="CZ86" i="3"/>
  <c r="DC85" i="3"/>
  <c r="DF84" i="3"/>
  <c r="DI83" i="3"/>
  <c r="DA83" i="3"/>
  <c r="DD82" i="3"/>
  <c r="DG81" i="3"/>
  <c r="CY81" i="3"/>
  <c r="DB80" i="3"/>
  <c r="DE79" i="3"/>
  <c r="DH78" i="3"/>
  <c r="CZ78" i="3"/>
  <c r="DI88" i="3"/>
  <c r="DA88" i="3"/>
  <c r="DD87" i="3"/>
  <c r="DG86" i="3"/>
  <c r="CY86" i="3"/>
  <c r="DB85" i="3"/>
  <c r="DE84" i="3"/>
  <c r="DH83" i="3"/>
  <c r="CZ83" i="3"/>
  <c r="DC82" i="3"/>
  <c r="DF81" i="3"/>
  <c r="DI80" i="3"/>
  <c r="DA80" i="3"/>
  <c r="DD79" i="3"/>
  <c r="DG78" i="3"/>
  <c r="CY78" i="3"/>
  <c r="DH88" i="3"/>
  <c r="CZ88" i="3"/>
  <c r="DC87" i="3"/>
  <c r="DF86" i="3"/>
  <c r="DI85" i="3"/>
  <c r="DA85" i="3"/>
  <c r="DD84" i="3"/>
  <c r="DG83" i="3"/>
  <c r="CY83" i="3"/>
  <c r="DB82" i="3"/>
  <c r="DE81" i="3"/>
  <c r="DH80" i="3"/>
  <c r="CZ80" i="3"/>
  <c r="DC79" i="3"/>
  <c r="DF78" i="3"/>
  <c r="DG88" i="3"/>
  <c r="CY88" i="3"/>
  <c r="DB87" i="3"/>
  <c r="DE86" i="3"/>
  <c r="DH85" i="3"/>
  <c r="DE88" i="3"/>
  <c r="DH87" i="3"/>
  <c r="CZ87" i="3"/>
  <c r="DC86" i="3"/>
  <c r="DF85" i="3"/>
  <c r="DI84" i="3"/>
  <c r="DA84" i="3"/>
  <c r="DD83" i="3"/>
  <c r="DG82" i="3"/>
  <c r="CY82" i="3"/>
  <c r="DB81" i="3"/>
  <c r="DE80" i="3"/>
  <c r="DH79" i="3"/>
  <c r="CZ79" i="3"/>
  <c r="DC78" i="3"/>
  <c r="DC88" i="3"/>
  <c r="DB86" i="3"/>
  <c r="DG84" i="3"/>
  <c r="DB83" i="3"/>
  <c r="DH81" i="3"/>
  <c r="DC80" i="3"/>
  <c r="DI78" i="3"/>
  <c r="DI87" i="3"/>
  <c r="DA86" i="3"/>
  <c r="DC84" i="3"/>
  <c r="DI82" i="3"/>
  <c r="DD81" i="3"/>
  <c r="CY80" i="3"/>
  <c r="DE78" i="3"/>
  <c r="DG87" i="3"/>
  <c r="DG85" i="3"/>
  <c r="DB84" i="3"/>
  <c r="DH82" i="3"/>
  <c r="DC81" i="3"/>
  <c r="DI79" i="3"/>
  <c r="DD78" i="3"/>
  <c r="DF87" i="3"/>
  <c r="DE85" i="3"/>
  <c r="CZ84" i="3"/>
  <c r="DF82" i="3"/>
  <c r="DA81" i="3"/>
  <c r="DG79" i="3"/>
  <c r="DB78" i="3"/>
  <c r="DA87" i="3"/>
  <c r="DD85" i="3"/>
  <c r="CY84" i="3"/>
  <c r="DE82" i="3"/>
  <c r="CZ81" i="3"/>
  <c r="DF79" i="3"/>
  <c r="DA78" i="3"/>
  <c r="CY87" i="3"/>
  <c r="CZ85" i="3"/>
  <c r="DF83" i="3"/>
  <c r="DA82" i="3"/>
  <c r="DG80" i="3"/>
  <c r="DB79" i="3"/>
  <c r="DF88" i="3"/>
  <c r="DI86" i="3"/>
  <c r="CY85" i="3"/>
  <c r="DE83" i="3"/>
  <c r="CZ82" i="3"/>
  <c r="DF80" i="3"/>
  <c r="DA79" i="3"/>
  <c r="DH84" i="3"/>
  <c r="DC83" i="3"/>
  <c r="DI81" i="3"/>
  <c r="CY79" i="3"/>
  <c r="DD88" i="3"/>
  <c r="DD86" i="3"/>
  <c r="DD80" i="3"/>
  <c r="DA24" i="3"/>
  <c r="DA22" i="3"/>
  <c r="CZ25" i="3"/>
  <c r="CY23" i="3"/>
  <c r="CY25" i="3"/>
  <c r="DB22" i="3"/>
  <c r="DB24" i="3"/>
  <c r="CZ22" i="3"/>
  <c r="CZ24" i="3"/>
  <c r="CY22" i="3"/>
  <c r="CY24" i="3"/>
  <c r="DB23" i="3"/>
  <c r="DB25" i="3"/>
  <c r="DA25" i="3"/>
  <c r="DA23" i="3"/>
  <c r="CZ23" i="3"/>
  <c r="DG65" i="3"/>
  <c r="CY65" i="3"/>
  <c r="CZ64" i="3"/>
  <c r="DA63" i="3"/>
  <c r="DB62" i="3"/>
  <c r="DC61" i="3"/>
  <c r="DD60" i="3"/>
  <c r="DE59" i="3"/>
  <c r="DF58" i="3"/>
  <c r="DG57" i="3"/>
  <c r="CY57" i="3"/>
  <c r="DF65" i="3"/>
  <c r="DG64" i="3"/>
  <c r="CY64" i="3"/>
  <c r="CZ63" i="3"/>
  <c r="DA62" i="3"/>
  <c r="DB61" i="3"/>
  <c r="DC60" i="3"/>
  <c r="DD59" i="3"/>
  <c r="DE58" i="3"/>
  <c r="DF57" i="3"/>
  <c r="DE65" i="3"/>
  <c r="DF64" i="3"/>
  <c r="DG63" i="3"/>
  <c r="CY63" i="3"/>
  <c r="CZ62" i="3"/>
  <c r="DA61" i="3"/>
  <c r="DB60" i="3"/>
  <c r="DC59" i="3"/>
  <c r="DD58" i="3"/>
  <c r="DE57" i="3"/>
  <c r="DB65" i="3"/>
  <c r="DC64" i="3"/>
  <c r="DD63" i="3"/>
  <c r="DE62" i="3"/>
  <c r="DF61" i="3"/>
  <c r="DG60" i="3"/>
  <c r="CY60" i="3"/>
  <c r="CZ59" i="3"/>
  <c r="DA58" i="3"/>
  <c r="DB57" i="3"/>
  <c r="DA64" i="3"/>
  <c r="DC62" i="3"/>
  <c r="DE60" i="3"/>
  <c r="DG58" i="3"/>
  <c r="CZ57" i="3"/>
  <c r="DD65" i="3"/>
  <c r="DF63" i="3"/>
  <c r="CY62" i="3"/>
  <c r="DA60" i="3"/>
  <c r="DC58" i="3"/>
  <c r="DC65" i="3"/>
  <c r="DE63" i="3"/>
  <c r="DG61" i="3"/>
  <c r="CZ60" i="3"/>
  <c r="DB58" i="3"/>
  <c r="DA65" i="3"/>
  <c r="DC63" i="3"/>
  <c r="DE61" i="3"/>
  <c r="DG59" i="3"/>
  <c r="CZ58" i="3"/>
  <c r="CZ65" i="3"/>
  <c r="DB63" i="3"/>
  <c r="DD61" i="3"/>
  <c r="DF59" i="3"/>
  <c r="CY58" i="3"/>
  <c r="DE64" i="3"/>
  <c r="DG62" i="3"/>
  <c r="CZ61" i="3"/>
  <c r="DB59" i="3"/>
  <c r="DD57" i="3"/>
  <c r="DD64" i="3"/>
  <c r="DF62" i="3"/>
  <c r="CY61" i="3"/>
  <c r="DA59" i="3"/>
  <c r="DC57" i="3"/>
  <c r="DA57" i="3"/>
  <c r="DB64" i="3"/>
  <c r="DD62" i="3"/>
  <c r="DF60" i="3"/>
  <c r="CY59" i="3"/>
  <c r="CZ31" i="3"/>
  <c r="DB29" i="3"/>
  <c r="CY28" i="3"/>
  <c r="CY31" i="3"/>
  <c r="CZ29" i="3"/>
  <c r="DA27" i="3"/>
  <c r="DC30" i="3"/>
  <c r="CY29" i="3"/>
  <c r="CZ27" i="3"/>
  <c r="DB30" i="3"/>
  <c r="DC28" i="3"/>
  <c r="CY27" i="3"/>
  <c r="DA30" i="3"/>
  <c r="DB28" i="3"/>
  <c r="CZ30" i="3"/>
  <c r="DA28" i="3"/>
  <c r="DC31" i="3"/>
  <c r="CY30" i="3"/>
  <c r="CZ28" i="3"/>
  <c r="DB31" i="3"/>
  <c r="DC29" i="3"/>
  <c r="DC27" i="3"/>
  <c r="DA31" i="3"/>
  <c r="DA29" i="3"/>
  <c r="DB27" i="3"/>
  <c r="DJ101" i="3"/>
  <c r="DB101" i="3"/>
  <c r="DF100" i="3"/>
  <c r="DJ99" i="3"/>
  <c r="DB99" i="3"/>
  <c r="DF98" i="3"/>
  <c r="DJ97" i="3"/>
  <c r="DB97" i="3"/>
  <c r="DF96" i="3"/>
  <c r="DJ95" i="3"/>
  <c r="DB95" i="3"/>
  <c r="DF94" i="3"/>
  <c r="DJ93" i="3"/>
  <c r="DB93" i="3"/>
  <c r="DF92" i="3"/>
  <c r="DJ91" i="3"/>
  <c r="DB91" i="3"/>
  <c r="DF90" i="3"/>
  <c r="DI101" i="3"/>
  <c r="DA101" i="3"/>
  <c r="DE100" i="3"/>
  <c r="DI99" i="3"/>
  <c r="DA99" i="3"/>
  <c r="DE98" i="3"/>
  <c r="DI97" i="3"/>
  <c r="DA97" i="3"/>
  <c r="DE96" i="3"/>
  <c r="DI95" i="3"/>
  <c r="DA95" i="3"/>
  <c r="DE94" i="3"/>
  <c r="DI93" i="3"/>
  <c r="DA93" i="3"/>
  <c r="DE92" i="3"/>
  <c r="DI91" i="3"/>
  <c r="DA91" i="3"/>
  <c r="DE90" i="3"/>
  <c r="DH101" i="3"/>
  <c r="CZ101" i="3"/>
  <c r="DD100" i="3"/>
  <c r="DH99" i="3"/>
  <c r="CZ99" i="3"/>
  <c r="DD98" i="3"/>
  <c r="DH97" i="3"/>
  <c r="CZ97" i="3"/>
  <c r="DD96" i="3"/>
  <c r="DH95" i="3"/>
  <c r="CZ95" i="3"/>
  <c r="DD94" i="3"/>
  <c r="DH93" i="3"/>
  <c r="CZ93" i="3"/>
  <c r="DD92" i="3"/>
  <c r="DH91" i="3"/>
  <c r="CZ91" i="3"/>
  <c r="DD90" i="3"/>
  <c r="DG101" i="3"/>
  <c r="CY101" i="3"/>
  <c r="DC100" i="3"/>
  <c r="DG99" i="3"/>
  <c r="CY99" i="3"/>
  <c r="DC98" i="3"/>
  <c r="DG97" i="3"/>
  <c r="CY97" i="3"/>
  <c r="DC96" i="3"/>
  <c r="DG95" i="3"/>
  <c r="CY95" i="3"/>
  <c r="DC94" i="3"/>
  <c r="DG93" i="3"/>
  <c r="CY93" i="3"/>
  <c r="DC92" i="3"/>
  <c r="DG91" i="3"/>
  <c r="CY91" i="3"/>
  <c r="DC90" i="3"/>
  <c r="DE101" i="3"/>
  <c r="DI100" i="3"/>
  <c r="DA100" i="3"/>
  <c r="DE99" i="3"/>
  <c r="DI98" i="3"/>
  <c r="DA98" i="3"/>
  <c r="DE97" i="3"/>
  <c r="DI96" i="3"/>
  <c r="DA96" i="3"/>
  <c r="DE95" i="3"/>
  <c r="DI94" i="3"/>
  <c r="DA94" i="3"/>
  <c r="DE93" i="3"/>
  <c r="DI92" i="3"/>
  <c r="DA92" i="3"/>
  <c r="DE91" i="3"/>
  <c r="DI90" i="3"/>
  <c r="DA90" i="3"/>
  <c r="DF101" i="3"/>
  <c r="CY100" i="3"/>
  <c r="CZ98" i="3"/>
  <c r="DB96" i="3"/>
  <c r="DG94" i="3"/>
  <c r="DH92" i="3"/>
  <c r="DJ90" i="3"/>
  <c r="DD101" i="3"/>
  <c r="DF99" i="3"/>
  <c r="CY98" i="3"/>
  <c r="CZ96" i="3"/>
  <c r="DB94" i="3"/>
  <c r="DG92" i="3"/>
  <c r="DH90" i="3"/>
  <c r="DC101" i="3"/>
  <c r="DD99" i="3"/>
  <c r="DF97" i="3"/>
  <c r="CY96" i="3"/>
  <c r="CZ94" i="3"/>
  <c r="DB92" i="3"/>
  <c r="DG90" i="3"/>
  <c r="DJ100" i="3"/>
  <c r="DC99" i="3"/>
  <c r="DD97" i="3"/>
  <c r="DF95" i="3"/>
  <c r="CY94" i="3"/>
  <c r="CZ92" i="3"/>
  <c r="DB90" i="3"/>
  <c r="DH100" i="3"/>
  <c r="DJ98" i="3"/>
  <c r="DC97" i="3"/>
  <c r="DD95" i="3"/>
  <c r="DF93" i="3"/>
  <c r="CY92" i="3"/>
  <c r="CZ90" i="3"/>
  <c r="DG100" i="3"/>
  <c r="DH98" i="3"/>
  <c r="DJ96" i="3"/>
  <c r="DC95" i="3"/>
  <c r="DD93" i="3"/>
  <c r="DF91" i="3"/>
  <c r="CY90" i="3"/>
  <c r="DB100" i="3"/>
  <c r="DG98" i="3"/>
  <c r="DH96" i="3"/>
  <c r="DJ94" i="3"/>
  <c r="DC93" i="3"/>
  <c r="DD91" i="3"/>
  <c r="CZ100" i="3"/>
  <c r="DB98" i="3"/>
  <c r="DG96" i="3"/>
  <c r="DH94" i="3"/>
  <c r="DJ92" i="3"/>
  <c r="DC91" i="3"/>
  <c r="BH22" i="2" a="1"/>
  <c r="BH18" i="2" a="1"/>
  <c r="BH19" i="2" a="1"/>
  <c r="BH21" i="2" a="1"/>
  <c r="BH20" i="2" a="1"/>
  <c r="V28" i="39" l="1"/>
  <c r="AB27" i="31"/>
  <c r="R28" i="39"/>
  <c r="X28" i="39"/>
  <c r="S28" i="39"/>
  <c r="W28" i="39"/>
  <c r="T28" i="39"/>
  <c r="U28" i="39"/>
  <c r="T26" i="39"/>
  <c r="W25" i="39"/>
  <c r="U25" i="39"/>
  <c r="S25" i="39"/>
  <c r="X26" i="39"/>
  <c r="R26" i="39"/>
  <c r="R27" i="39"/>
  <c r="X27" i="39"/>
  <c r="V26" i="39"/>
  <c r="T25" i="39"/>
  <c r="R25" i="39"/>
  <c r="W27" i="39"/>
  <c r="U27" i="39"/>
  <c r="V27" i="39"/>
  <c r="W26" i="39"/>
  <c r="V25" i="39"/>
  <c r="X25" i="39"/>
  <c r="U26" i="39"/>
  <c r="T27" i="39"/>
  <c r="S26" i="39"/>
  <c r="S27" i="39"/>
  <c r="W27" i="37"/>
  <c r="BH18" i="25" a="1"/>
  <c r="BO18" i="25" s="1"/>
  <c r="BH19" i="25" a="1"/>
  <c r="BQ19" i="25" s="1"/>
  <c r="R27" i="37"/>
  <c r="Y27" i="37"/>
  <c r="U25" i="37"/>
  <c r="T26" i="37"/>
  <c r="Z25" i="37"/>
  <c r="T25" i="37"/>
  <c r="AA25" i="37"/>
  <c r="X27" i="37"/>
  <c r="BH21" i="25" a="1"/>
  <c r="BR21" i="25" s="1"/>
  <c r="U26" i="37"/>
  <c r="R25" i="37"/>
  <c r="Z26" i="37"/>
  <c r="S28" i="37"/>
  <c r="Y25" i="37"/>
  <c r="AA27" i="37"/>
  <c r="Y26" i="37"/>
  <c r="S26" i="37"/>
  <c r="Z27" i="37"/>
  <c r="X27" i="38"/>
  <c r="V26" i="37"/>
  <c r="S25" i="37"/>
  <c r="X25" i="37"/>
  <c r="T26" i="38"/>
  <c r="V27" i="37"/>
  <c r="U27" i="37"/>
  <c r="V28" i="37"/>
  <c r="W25" i="37"/>
  <c r="S27" i="37"/>
  <c r="AB25" i="37"/>
  <c r="X26" i="37"/>
  <c r="R26" i="37"/>
  <c r="W26" i="37"/>
  <c r="AB27" i="37"/>
  <c r="W25" i="38"/>
  <c r="V25" i="37"/>
  <c r="R28" i="38"/>
  <c r="W27" i="38"/>
  <c r="S28" i="38"/>
  <c r="U28" i="38"/>
  <c r="AB28" i="37"/>
  <c r="AA26" i="37"/>
  <c r="V26" i="38"/>
  <c r="R25" i="38"/>
  <c r="T27" i="37"/>
  <c r="S25" i="38"/>
  <c r="X28" i="38"/>
  <c r="T28" i="38"/>
  <c r="X26" i="38"/>
  <c r="U28" i="37"/>
  <c r="T25" i="38"/>
  <c r="V28" i="38"/>
  <c r="W26" i="38"/>
  <c r="R27" i="38"/>
  <c r="S26" i="38"/>
  <c r="U27" i="38"/>
  <c r="T27" i="38"/>
  <c r="U26" i="38"/>
  <c r="V27" i="38"/>
  <c r="R26" i="38"/>
  <c r="S27" i="38"/>
  <c r="X25" i="38"/>
  <c r="U25" i="38"/>
  <c r="W28" i="38"/>
  <c r="V25" i="38"/>
  <c r="Y28" i="37"/>
  <c r="AA28" i="37"/>
  <c r="W28" i="37"/>
  <c r="X28" i="37"/>
  <c r="T28" i="37"/>
  <c r="Z28" i="37"/>
  <c r="R28" i="37"/>
  <c r="AB26" i="37"/>
  <c r="W25" i="30"/>
  <c r="T26" i="30"/>
  <c r="R25" i="35"/>
  <c r="S28" i="30"/>
  <c r="X25" i="30"/>
  <c r="R28" i="35"/>
  <c r="U27" i="30"/>
  <c r="T27" i="30"/>
  <c r="U26" i="30"/>
  <c r="U25" i="30"/>
  <c r="R28" i="30"/>
  <c r="X26" i="30"/>
  <c r="X26" i="35"/>
  <c r="V28" i="30"/>
  <c r="W28" i="30"/>
  <c r="R26" i="35"/>
  <c r="Z26" i="35"/>
  <c r="Y26" i="32"/>
  <c r="Z25" i="32"/>
  <c r="S25" i="30"/>
  <c r="V25" i="30"/>
  <c r="R25" i="30"/>
  <c r="T25" i="30"/>
  <c r="X27" i="32"/>
  <c r="S25" i="35"/>
  <c r="S26" i="30"/>
  <c r="AA28" i="32"/>
  <c r="Y27" i="35"/>
  <c r="Z28" i="35"/>
  <c r="X25" i="35"/>
  <c r="V28" i="32"/>
  <c r="R26" i="30"/>
  <c r="T28" i="35"/>
  <c r="V26" i="35"/>
  <c r="V28" i="35"/>
  <c r="W27" i="35"/>
  <c r="U28" i="32"/>
  <c r="S27" i="30"/>
  <c r="S26" i="35"/>
  <c r="Z27" i="32"/>
  <c r="W25" i="35"/>
  <c r="U26" i="35"/>
  <c r="S28" i="32"/>
  <c r="V25" i="35"/>
  <c r="U28" i="35"/>
  <c r="Y28" i="35"/>
  <c r="R27" i="35"/>
  <c r="T25" i="35"/>
  <c r="V27" i="35"/>
  <c r="S27" i="32"/>
  <c r="X27" i="30"/>
  <c r="V27" i="30"/>
  <c r="W26" i="35"/>
  <c r="Y26" i="35"/>
  <c r="X27" i="35"/>
  <c r="Y27" i="32"/>
  <c r="Z25" i="35"/>
  <c r="V26" i="30"/>
  <c r="U25" i="35"/>
  <c r="S28" i="35"/>
  <c r="T28" i="33"/>
  <c r="R25" i="32"/>
  <c r="Y25" i="35"/>
  <c r="W28" i="35"/>
  <c r="U27" i="35"/>
  <c r="S27" i="35"/>
  <c r="T27" i="35"/>
  <c r="X28" i="35"/>
  <c r="T26" i="35"/>
  <c r="Z27" i="35"/>
  <c r="S25" i="32"/>
  <c r="U28" i="30"/>
  <c r="V27" i="32"/>
  <c r="X28" i="30"/>
  <c r="T28" i="30"/>
  <c r="R27" i="30"/>
  <c r="X28" i="33"/>
  <c r="AA25" i="32"/>
  <c r="W26" i="30"/>
  <c r="W27" i="30"/>
  <c r="V28" i="33"/>
  <c r="U27" i="32"/>
  <c r="V25" i="32"/>
  <c r="X25" i="32"/>
  <c r="W25" i="33"/>
  <c r="Y25" i="32"/>
  <c r="U25" i="32"/>
  <c r="W28" i="32"/>
  <c r="T28" i="32"/>
  <c r="R27" i="32"/>
  <c r="U25" i="33"/>
  <c r="W27" i="32"/>
  <c r="R28" i="32"/>
  <c r="T26" i="32"/>
  <c r="AA27" i="32"/>
  <c r="X28" i="32"/>
  <c r="T27" i="33"/>
  <c r="W25" i="32"/>
  <c r="S25" i="33"/>
  <c r="Y28" i="33"/>
  <c r="T27" i="32"/>
  <c r="R26" i="32"/>
  <c r="Y26" i="33"/>
  <c r="Y25" i="33"/>
  <c r="X27" i="33"/>
  <c r="Y28" i="32"/>
  <c r="S26" i="32"/>
  <c r="S26" i="33"/>
  <c r="AA26" i="32"/>
  <c r="R27" i="33"/>
  <c r="T25" i="32"/>
  <c r="S28" i="33"/>
  <c r="U26" i="32"/>
  <c r="AA25" i="33"/>
  <c r="AA28" i="33"/>
  <c r="R25" i="33"/>
  <c r="W28" i="33"/>
  <c r="T26" i="33"/>
  <c r="Z27" i="33"/>
  <c r="S27" i="33"/>
  <c r="X26" i="33"/>
  <c r="Z28" i="33"/>
  <c r="V27" i="33"/>
  <c r="T25" i="33"/>
  <c r="Z26" i="33"/>
  <c r="AA26" i="33"/>
  <c r="V25" i="33"/>
  <c r="AA27" i="33"/>
  <c r="U26" i="33"/>
  <c r="W26" i="33"/>
  <c r="U27" i="33"/>
  <c r="V26" i="32"/>
  <c r="V26" i="33"/>
  <c r="R28" i="33"/>
  <c r="Y27" i="33"/>
  <c r="Z28" i="32"/>
  <c r="X25" i="33"/>
  <c r="Z25" i="33"/>
  <c r="R26" i="33"/>
  <c r="U28" i="33"/>
  <c r="W27" i="33"/>
  <c r="X26" i="32"/>
  <c r="Z26" i="32"/>
  <c r="W26" i="32"/>
  <c r="AA26" i="31"/>
  <c r="Y28" i="31"/>
  <c r="AA27" i="31"/>
  <c r="Z26" i="31"/>
  <c r="AA28" i="31"/>
  <c r="Z25" i="31"/>
  <c r="Z28" i="31"/>
  <c r="Y26" i="31"/>
  <c r="AB26" i="31"/>
  <c r="Y25" i="31"/>
  <c r="AA25" i="31"/>
  <c r="AB25" i="31"/>
  <c r="AB28" i="31"/>
  <c r="Y27" i="31"/>
  <c r="Z27" i="31"/>
  <c r="V28" i="31"/>
  <c r="U27" i="31"/>
  <c r="U26" i="31"/>
  <c r="S25" i="31"/>
  <c r="T27" i="31"/>
  <c r="U28" i="31"/>
  <c r="X28" i="31"/>
  <c r="T28" i="31"/>
  <c r="V25" i="31"/>
  <c r="T25" i="31"/>
  <c r="R26" i="31"/>
  <c r="T26" i="31"/>
  <c r="R27" i="31"/>
  <c r="V26" i="31"/>
  <c r="X26" i="31"/>
  <c r="S26" i="31"/>
  <c r="U25" i="31"/>
  <c r="R28" i="31"/>
  <c r="W26" i="31"/>
  <c r="V27" i="31"/>
  <c r="X25" i="31"/>
  <c r="W25" i="31"/>
  <c r="R25" i="31"/>
  <c r="S28" i="31"/>
  <c r="W28" i="31"/>
  <c r="S27" i="31"/>
  <c r="W27" i="31"/>
  <c r="X27" i="31"/>
  <c r="S26" i="27"/>
  <c r="T26" i="27"/>
  <c r="V26" i="27"/>
  <c r="U26" i="27"/>
  <c r="R26" i="27"/>
  <c r="S27" i="27"/>
  <c r="S28" i="27"/>
  <c r="S25" i="27"/>
  <c r="U28" i="27"/>
  <c r="V27" i="27"/>
  <c r="R27" i="27"/>
  <c r="T25" i="27"/>
  <c r="T27" i="27"/>
  <c r="R25" i="27"/>
  <c r="V25" i="27"/>
  <c r="U27" i="27"/>
  <c r="U25" i="27"/>
  <c r="T28" i="27"/>
  <c r="R28" i="27"/>
  <c r="V28" i="27"/>
  <c r="Z26" i="26"/>
  <c r="W25" i="26"/>
  <c r="AA25" i="26"/>
  <c r="BH8" i="25" a="1"/>
  <c r="BI8" i="25" s="1"/>
  <c r="BH12" i="24" a="1"/>
  <c r="BM12" i="24" s="1"/>
  <c r="Z28" i="26"/>
  <c r="BH6" i="24" a="1"/>
  <c r="BM6" i="24" s="1"/>
  <c r="BH13" i="24" a="1"/>
  <c r="BM13" i="24" s="1"/>
  <c r="Z27" i="26"/>
  <c r="Z25" i="26"/>
  <c r="AA27" i="26"/>
  <c r="AA26" i="26"/>
  <c r="AA28" i="26"/>
  <c r="S25" i="26"/>
  <c r="S26" i="26"/>
  <c r="X26" i="26"/>
  <c r="Y26" i="26"/>
  <c r="Y25" i="26"/>
  <c r="W27" i="26"/>
  <c r="X28" i="26"/>
  <c r="Y27" i="26"/>
  <c r="W28" i="26"/>
  <c r="X25" i="26"/>
  <c r="X27" i="26"/>
  <c r="W26" i="26"/>
  <c r="Y28" i="26"/>
  <c r="R28" i="26"/>
  <c r="V28" i="26"/>
  <c r="S27" i="26"/>
  <c r="T27" i="26"/>
  <c r="U28" i="26"/>
  <c r="T26" i="26"/>
  <c r="BH15" i="24" a="1"/>
  <c r="BN15" i="24" s="1"/>
  <c r="BH4" i="24" a="1"/>
  <c r="BK4" i="24" s="1"/>
  <c r="R25" i="26"/>
  <c r="BH10" i="24" a="1"/>
  <c r="BO10" i="24" s="1"/>
  <c r="BH16" i="24" a="1"/>
  <c r="BL16" i="24" s="1"/>
  <c r="T28" i="26"/>
  <c r="V26" i="26"/>
  <c r="BH9" i="24" a="1"/>
  <c r="BI9" i="24" s="1"/>
  <c r="BH3" i="24" a="1"/>
  <c r="BL3" i="24" s="1"/>
  <c r="T25" i="26"/>
  <c r="BH17" i="24" a="1"/>
  <c r="BK17" i="24" s="1"/>
  <c r="U27" i="26"/>
  <c r="U26" i="26"/>
  <c r="BH16" i="25" a="1"/>
  <c r="BK16" i="25" s="1"/>
  <c r="BH11" i="24" a="1"/>
  <c r="BN11" i="24" s="1"/>
  <c r="R26" i="26"/>
  <c r="R27" i="26"/>
  <c r="V25" i="26"/>
  <c r="S28" i="26"/>
  <c r="BH8" i="24" a="1"/>
  <c r="BN8" i="24" s="1"/>
  <c r="BH9" i="25" a="1"/>
  <c r="BH9" i="25" s="1"/>
  <c r="V27" i="26"/>
  <c r="U25" i="26"/>
  <c r="BH17" i="25" a="1"/>
  <c r="BH17" i="25" s="1"/>
  <c r="BH13" i="25" a="1"/>
  <c r="BP13" i="25" s="1"/>
  <c r="BH6" i="25" a="1"/>
  <c r="BK6" i="25" s="1"/>
  <c r="BH11" i="25" a="1"/>
  <c r="BP11" i="25" s="1"/>
  <c r="BH5" i="25" a="1"/>
  <c r="BL5" i="25" s="1"/>
  <c r="BH10" i="25" a="1"/>
  <c r="BM10" i="25" s="1"/>
  <c r="BH14" i="25" a="1"/>
  <c r="BI14" i="25" s="1"/>
  <c r="BH12" i="25" a="1"/>
  <c r="BJ12" i="25" s="1"/>
  <c r="BH4" i="25" a="1"/>
  <c r="BO4" i="25" s="1"/>
  <c r="BH15" i="25" a="1"/>
  <c r="BP15" i="25" s="1"/>
  <c r="BH7" i="25" a="1"/>
  <c r="BM7" i="25" s="1"/>
  <c r="BH3" i="25" a="1"/>
  <c r="BJ3" i="25" s="1"/>
  <c r="BH22" i="25" a="1"/>
  <c r="BH22" i="25" s="1"/>
  <c r="BP20" i="25"/>
  <c r="BH20" i="25"/>
  <c r="BO20" i="25"/>
  <c r="BN20" i="25"/>
  <c r="BM20" i="25"/>
  <c r="BL20" i="25"/>
  <c r="BK20" i="25"/>
  <c r="BR20" i="25"/>
  <c r="BQ20" i="25"/>
  <c r="BJ20" i="25"/>
  <c r="BI20" i="25"/>
  <c r="BH5" i="24" a="1"/>
  <c r="BR5" i="24" s="1"/>
  <c r="BH7" i="24" a="1"/>
  <c r="BL7" i="24" s="1"/>
  <c r="BH14" i="24" a="1"/>
  <c r="BJ14" i="24" s="1"/>
  <c r="BL18" i="24"/>
  <c r="BK18" i="24"/>
  <c r="BJ18" i="24"/>
  <c r="BI18" i="24"/>
  <c r="BR18" i="24"/>
  <c r="BH18" i="24"/>
  <c r="BQ18" i="24"/>
  <c r="BP18" i="24"/>
  <c r="BO18" i="24"/>
  <c r="BM18" i="24"/>
  <c r="BN18" i="24"/>
  <c r="BH5" i="19" a="1"/>
  <c r="BN5" i="19" s="1"/>
  <c r="BK22" i="24"/>
  <c r="BR22" i="24"/>
  <c r="BJ22" i="24"/>
  <c r="BQ22" i="24"/>
  <c r="BI22" i="24"/>
  <c r="BP22" i="24"/>
  <c r="BH22" i="24"/>
  <c r="BO22" i="24"/>
  <c r="BN22" i="24"/>
  <c r="BM22" i="24"/>
  <c r="BL22" i="24"/>
  <c r="BH6" i="19" a="1"/>
  <c r="BK6" i="19" s="1"/>
  <c r="BN20" i="24"/>
  <c r="BM20" i="24"/>
  <c r="BL20" i="24"/>
  <c r="BR20" i="24"/>
  <c r="BJ20" i="24"/>
  <c r="BK20" i="24"/>
  <c r="BI20" i="24"/>
  <c r="BH20" i="24"/>
  <c r="BQ20" i="24"/>
  <c r="BP20" i="24"/>
  <c r="BO20" i="24"/>
  <c r="BL19" i="24"/>
  <c r="BK19" i="24"/>
  <c r="BP19" i="24"/>
  <c r="BO19" i="24"/>
  <c r="BN19" i="24"/>
  <c r="BM19" i="24"/>
  <c r="BJ19" i="24"/>
  <c r="BI19" i="24"/>
  <c r="BH19" i="24"/>
  <c r="BQ19" i="24"/>
  <c r="BR19" i="24"/>
  <c r="BH15" i="19" a="1"/>
  <c r="BQ15" i="19" s="1"/>
  <c r="BP21" i="24"/>
  <c r="BH21" i="24"/>
  <c r="BO21" i="24"/>
  <c r="BN21" i="24"/>
  <c r="BM21" i="24"/>
  <c r="BL21" i="24"/>
  <c r="BK21" i="24"/>
  <c r="BJ21" i="24"/>
  <c r="BI21" i="24"/>
  <c r="BQ21" i="24"/>
  <c r="BR21" i="24"/>
  <c r="BH20" i="23" a="1"/>
  <c r="BH10" i="23" a="1"/>
  <c r="BH12" i="23" a="1"/>
  <c r="BH13" i="23" a="1"/>
  <c r="BH19" i="23" a="1"/>
  <c r="BH4" i="23" a="1"/>
  <c r="BH14" i="23" a="1"/>
  <c r="BH18" i="23" a="1"/>
  <c r="BH6" i="23" a="1"/>
  <c r="BH17" i="23" a="1"/>
  <c r="BH9" i="23" a="1"/>
  <c r="BH21" i="23" a="1"/>
  <c r="BH5" i="23" a="1"/>
  <c r="BH15" i="23" a="1"/>
  <c r="BH8" i="23" a="1"/>
  <c r="BH22" i="23" a="1"/>
  <c r="BH16" i="23" a="1"/>
  <c r="BH11" i="23" a="1"/>
  <c r="BH3" i="23" a="1"/>
  <c r="BH7" i="23" a="1"/>
  <c r="BH11" i="19" a="1"/>
  <c r="BR11" i="19" s="1"/>
  <c r="BH13" i="19" a="1"/>
  <c r="BH13" i="19" s="1"/>
  <c r="BH9" i="19" a="1"/>
  <c r="BQ9" i="19" s="1"/>
  <c r="BH3" i="19" a="1"/>
  <c r="BK3" i="19" s="1"/>
  <c r="BH16" i="19" a="1"/>
  <c r="BP16" i="19" s="1"/>
  <c r="BH12" i="19" a="1"/>
  <c r="BH12" i="19" s="1"/>
  <c r="BH14" i="19" a="1"/>
  <c r="BP14" i="19" s="1"/>
  <c r="BH4" i="19" a="1"/>
  <c r="BQ4" i="19" s="1"/>
  <c r="BH10" i="19" a="1"/>
  <c r="BN10" i="19" s="1"/>
  <c r="BH7" i="19" a="1"/>
  <c r="BO7" i="19" s="1"/>
  <c r="BH17" i="19" a="1"/>
  <c r="BI17" i="19" s="1"/>
  <c r="BH8" i="19" a="1"/>
  <c r="BP8" i="19" s="1"/>
  <c r="BH20" i="21" a="1"/>
  <c r="BH6" i="21" a="1"/>
  <c r="BH19" i="21" a="1"/>
  <c r="BH12" i="21" a="1"/>
  <c r="BH17" i="21" a="1"/>
  <c r="BH8" i="21" a="1"/>
  <c r="BH4" i="21" a="1"/>
  <c r="BH16" i="21" a="1"/>
  <c r="BH22" i="21" a="1"/>
  <c r="BH13" i="21" a="1"/>
  <c r="BH18" i="21" a="1"/>
  <c r="BH21" i="21" a="1"/>
  <c r="BH7" i="21" a="1"/>
  <c r="BH5" i="21" a="1"/>
  <c r="BH14" i="21" a="1"/>
  <c r="BH3" i="21" a="1"/>
  <c r="BH11" i="21" a="1"/>
  <c r="BH9" i="21" a="1"/>
  <c r="BH10" i="21" a="1"/>
  <c r="BH15" i="21" a="1"/>
  <c r="BH12" i="14" a="1"/>
  <c r="BH12" i="14" s="1"/>
  <c r="BH13" i="14" a="1"/>
  <c r="BO13" i="14" s="1"/>
  <c r="BQ4" i="20"/>
  <c r="BI4" i="20"/>
  <c r="BO4" i="20"/>
  <c r="BN4" i="20"/>
  <c r="BH4" i="20"/>
  <c r="BR4" i="20"/>
  <c r="BP4" i="20"/>
  <c r="BL4" i="20"/>
  <c r="BM4" i="20"/>
  <c r="BK4" i="20"/>
  <c r="BJ4" i="20"/>
  <c r="BR13" i="20"/>
  <c r="BJ13" i="20"/>
  <c r="BP13" i="20"/>
  <c r="BH13" i="20"/>
  <c r="BQ13" i="20"/>
  <c r="BO13" i="20"/>
  <c r="BN13" i="20"/>
  <c r="BK13" i="20"/>
  <c r="BL13" i="20"/>
  <c r="BM13" i="20"/>
  <c r="BI13" i="20"/>
  <c r="BK22" i="20"/>
  <c r="BM22" i="20"/>
  <c r="BL22" i="20"/>
  <c r="BJ22" i="20"/>
  <c r="BR22" i="20"/>
  <c r="BI22" i="20"/>
  <c r="BQ22" i="20"/>
  <c r="BH22" i="20"/>
  <c r="BO22" i="20"/>
  <c r="BN22" i="20"/>
  <c r="BP22" i="20"/>
  <c r="BQ18" i="20"/>
  <c r="BI18" i="20"/>
  <c r="BP18" i="20"/>
  <c r="BH18" i="20"/>
  <c r="BO18" i="20"/>
  <c r="BN18" i="20"/>
  <c r="BM18" i="20"/>
  <c r="BJ18" i="20"/>
  <c r="BK18" i="20"/>
  <c r="BR18" i="20"/>
  <c r="BL18" i="20"/>
  <c r="BH14" i="14" a="1"/>
  <c r="BO14" i="14" s="1"/>
  <c r="BR17" i="20"/>
  <c r="BJ17" i="20"/>
  <c r="BQ17" i="20"/>
  <c r="BI17" i="20"/>
  <c r="BP17" i="20"/>
  <c r="BH17" i="20"/>
  <c r="BN17" i="20"/>
  <c r="BL17" i="20"/>
  <c r="BK17" i="20"/>
  <c r="BO17" i="20"/>
  <c r="BM17" i="20"/>
  <c r="BR16" i="20"/>
  <c r="BJ16" i="20"/>
  <c r="BQ16" i="20"/>
  <c r="BI16" i="20"/>
  <c r="BP16" i="20"/>
  <c r="BH16" i="20"/>
  <c r="BN16" i="20"/>
  <c r="BO16" i="20"/>
  <c r="BM16" i="20"/>
  <c r="BL16" i="20"/>
  <c r="BK16" i="20"/>
  <c r="BK7" i="20"/>
  <c r="BN7" i="20"/>
  <c r="BM7" i="20"/>
  <c r="BI7" i="20"/>
  <c r="BH7" i="20"/>
  <c r="BR7" i="20"/>
  <c r="BO7" i="20"/>
  <c r="BQ7" i="20"/>
  <c r="BP7" i="20"/>
  <c r="BL7" i="20"/>
  <c r="BJ7" i="20"/>
  <c r="BQ12" i="20"/>
  <c r="BI12" i="20"/>
  <c r="BK12" i="20"/>
  <c r="BJ12" i="20"/>
  <c r="BR12" i="20"/>
  <c r="BH12" i="20"/>
  <c r="BO12" i="20"/>
  <c r="BN12" i="20"/>
  <c r="BM12" i="20"/>
  <c r="BL12" i="20"/>
  <c r="BP12" i="20"/>
  <c r="BR10" i="20"/>
  <c r="BJ10" i="20"/>
  <c r="BN10" i="20"/>
  <c r="BM10" i="20"/>
  <c r="BH10" i="20"/>
  <c r="BL10" i="20"/>
  <c r="BQ10" i="20"/>
  <c r="BP10" i="20"/>
  <c r="BO10" i="20"/>
  <c r="BK10" i="20"/>
  <c r="BI10" i="20"/>
  <c r="BL9" i="20"/>
  <c r="BR9" i="20"/>
  <c r="BI9" i="20"/>
  <c r="BQ9" i="20"/>
  <c r="BH9" i="20"/>
  <c r="BP9" i="20"/>
  <c r="BM9" i="20"/>
  <c r="BO9" i="20"/>
  <c r="BN9" i="20"/>
  <c r="BK9" i="20"/>
  <c r="BJ9" i="20"/>
  <c r="BR3" i="20"/>
  <c r="BJ3" i="20"/>
  <c r="BP3" i="20"/>
  <c r="BH3" i="20"/>
  <c r="BQ3" i="20"/>
  <c r="BO3" i="20"/>
  <c r="BN3" i="20"/>
  <c r="BM3" i="20"/>
  <c r="BL3" i="20"/>
  <c r="BK3" i="20"/>
  <c r="BI3" i="20"/>
  <c r="BN19" i="20"/>
  <c r="BM19" i="20"/>
  <c r="BL19" i="20"/>
  <c r="BK19" i="20"/>
  <c r="BR19" i="20"/>
  <c r="BJ19" i="20"/>
  <c r="BQ19" i="20"/>
  <c r="BP19" i="20"/>
  <c r="BO19" i="20"/>
  <c r="BI19" i="20"/>
  <c r="BH19" i="20"/>
  <c r="BQ11" i="20"/>
  <c r="BI11" i="20"/>
  <c r="BL11" i="20"/>
  <c r="BK11" i="20"/>
  <c r="BH11" i="20"/>
  <c r="BM11" i="20"/>
  <c r="BR11" i="20"/>
  <c r="BP11" i="20"/>
  <c r="BN11" i="20"/>
  <c r="BO11" i="20"/>
  <c r="BJ11" i="20"/>
  <c r="BO8" i="20"/>
  <c r="BP8" i="20"/>
  <c r="BN8" i="20"/>
  <c r="BL8" i="20"/>
  <c r="BK8" i="20"/>
  <c r="BJ8" i="20"/>
  <c r="BI8" i="20"/>
  <c r="BQ8" i="20"/>
  <c r="BH8" i="20"/>
  <c r="BR8" i="20"/>
  <c r="BM8" i="20"/>
  <c r="BM15" i="20"/>
  <c r="BL15" i="20"/>
  <c r="BK15" i="20"/>
  <c r="BP15" i="20"/>
  <c r="BO15" i="20"/>
  <c r="BN15" i="20"/>
  <c r="BI15" i="20"/>
  <c r="BR15" i="20"/>
  <c r="BH15" i="20"/>
  <c r="BQ15" i="20"/>
  <c r="BJ15" i="20"/>
  <c r="BL5" i="20"/>
  <c r="BQ5" i="20"/>
  <c r="BH5" i="20"/>
  <c r="BP5" i="20"/>
  <c r="BN5" i="20"/>
  <c r="BM5" i="20"/>
  <c r="BK5" i="20"/>
  <c r="BJ5" i="20"/>
  <c r="BI5" i="20"/>
  <c r="BR5" i="20"/>
  <c r="BO5" i="20"/>
  <c r="BM20" i="20"/>
  <c r="BL20" i="20"/>
  <c r="BK20" i="20"/>
  <c r="BR20" i="20"/>
  <c r="BJ20" i="20"/>
  <c r="BQ20" i="20"/>
  <c r="BI20" i="20"/>
  <c r="BP20" i="20"/>
  <c r="BO20" i="20"/>
  <c r="BN20" i="20"/>
  <c r="BH20" i="20"/>
  <c r="BL21" i="20"/>
  <c r="BK21" i="20"/>
  <c r="BR21" i="20"/>
  <c r="BJ21" i="20"/>
  <c r="BQ21" i="20"/>
  <c r="BI21" i="20"/>
  <c r="BP21" i="20"/>
  <c r="BH21" i="20"/>
  <c r="BO21" i="20"/>
  <c r="BN21" i="20"/>
  <c r="BM21" i="20"/>
  <c r="BP5" i="13"/>
  <c r="BH5" i="16" a="1"/>
  <c r="BN5" i="16" s="1"/>
  <c r="BL14" i="20"/>
  <c r="BR14" i="20"/>
  <c r="BJ14" i="20"/>
  <c r="BO14" i="20"/>
  <c r="BN14" i="20"/>
  <c r="BM14" i="20"/>
  <c r="BP14" i="20"/>
  <c r="BK14" i="20"/>
  <c r="BI14" i="20"/>
  <c r="BH14" i="20"/>
  <c r="BQ14" i="20"/>
  <c r="BK6" i="20"/>
  <c r="BO6" i="20"/>
  <c r="BN6" i="20"/>
  <c r="BR6" i="20"/>
  <c r="BQ6" i="20"/>
  <c r="BP6" i="20"/>
  <c r="BM6" i="20"/>
  <c r="BJ6" i="20"/>
  <c r="BL6" i="20"/>
  <c r="BH6" i="20"/>
  <c r="BI6" i="20"/>
  <c r="BH8" i="17" a="1"/>
  <c r="BH8" i="17" s="1"/>
  <c r="BH15" i="14" a="1"/>
  <c r="BN15" i="14" s="1"/>
  <c r="BO20" i="19"/>
  <c r="BN20" i="19"/>
  <c r="BM20" i="19"/>
  <c r="BL20" i="19"/>
  <c r="BK20" i="19"/>
  <c r="BR20" i="19"/>
  <c r="BJ20" i="19"/>
  <c r="BQ20" i="19"/>
  <c r="BP20" i="19"/>
  <c r="BI20" i="19"/>
  <c r="BH20" i="19"/>
  <c r="BH3" i="14" a="1"/>
  <c r="BO3" i="14" s="1"/>
  <c r="BH16" i="16" a="1"/>
  <c r="BR16" i="16" s="1"/>
  <c r="BR22" i="19"/>
  <c r="BN22" i="19"/>
  <c r="BM22" i="19"/>
  <c r="BL22" i="19"/>
  <c r="BK22" i="19"/>
  <c r="BJ22" i="19"/>
  <c r="BQ22" i="19"/>
  <c r="BI22" i="19"/>
  <c r="BP22" i="19"/>
  <c r="BH22" i="19"/>
  <c r="BO22" i="19"/>
  <c r="BH9" i="14" a="1"/>
  <c r="BM9" i="14" s="1"/>
  <c r="BH8" i="14" a="1"/>
  <c r="BJ8" i="14" s="1"/>
  <c r="BN21" i="19"/>
  <c r="BM21" i="19"/>
  <c r="BL21" i="19"/>
  <c r="BK21" i="19"/>
  <c r="BR21" i="19"/>
  <c r="BJ21" i="19"/>
  <c r="BQ21" i="19"/>
  <c r="BI21" i="19"/>
  <c r="BP21" i="19"/>
  <c r="BO21" i="19"/>
  <c r="BH21" i="19"/>
  <c r="BH17" i="14" a="1"/>
  <c r="BO17" i="14" s="1"/>
  <c r="BH4" i="14" a="1"/>
  <c r="BQ4" i="14" s="1"/>
  <c r="BP19" i="19"/>
  <c r="BH19" i="19"/>
  <c r="BO19" i="19"/>
  <c r="BN19" i="19"/>
  <c r="BM19" i="19"/>
  <c r="BL19" i="19"/>
  <c r="BK19" i="19"/>
  <c r="BR19" i="19"/>
  <c r="BQ19" i="19"/>
  <c r="BJ19" i="19"/>
  <c r="BI19" i="19"/>
  <c r="BH11" i="14" a="1"/>
  <c r="BH11" i="14" s="1"/>
  <c r="BK18" i="19"/>
  <c r="BR18" i="19"/>
  <c r="BJ18" i="19"/>
  <c r="BQ18" i="19"/>
  <c r="BI18" i="19"/>
  <c r="BP18" i="19"/>
  <c r="BH18" i="19"/>
  <c r="BO18" i="19"/>
  <c r="BN18" i="19"/>
  <c r="BM18" i="19"/>
  <c r="BL18" i="19"/>
  <c r="BH5" i="14" a="1"/>
  <c r="BM5" i="14" s="1"/>
  <c r="BH7" i="14" a="1"/>
  <c r="BR7" i="14" s="1"/>
  <c r="BH16" i="14" a="1"/>
  <c r="BI16" i="14" s="1"/>
  <c r="BQ5" i="13"/>
  <c r="BH10" i="14" a="1"/>
  <c r="BL10" i="14" s="1"/>
  <c r="BH6" i="14" a="1"/>
  <c r="BQ6" i="14" s="1"/>
  <c r="BH12" i="16" a="1"/>
  <c r="BQ12" i="16" s="1"/>
  <c r="BH10" i="16" a="1"/>
  <c r="BI10" i="16" s="1"/>
  <c r="BH6" i="16" a="1"/>
  <c r="BM6" i="16" s="1"/>
  <c r="BH9" i="16" a="1"/>
  <c r="BH9" i="16" s="1"/>
  <c r="BH3" i="16" a="1"/>
  <c r="BP3" i="16" s="1"/>
  <c r="BH4" i="16" a="1"/>
  <c r="BM4" i="16" s="1"/>
  <c r="BH7" i="16" a="1"/>
  <c r="BR7" i="16" s="1"/>
  <c r="BH9" i="17" a="1"/>
  <c r="BM9" i="17" s="1"/>
  <c r="BH10" i="17" a="1"/>
  <c r="BJ10" i="17" s="1"/>
  <c r="BH18" i="18" a="1"/>
  <c r="BH3" i="18" a="1"/>
  <c r="BH9" i="18" a="1"/>
  <c r="BH12" i="18" a="1"/>
  <c r="BH19" i="18" a="1"/>
  <c r="BH10" i="18" a="1"/>
  <c r="BH13" i="18" a="1"/>
  <c r="BH21" i="18" a="1"/>
  <c r="BH11" i="18" a="1"/>
  <c r="BH15" i="18" a="1"/>
  <c r="BH4" i="18" a="1"/>
  <c r="BH7" i="18" a="1"/>
  <c r="BH6" i="18" a="1"/>
  <c r="BH20" i="18" a="1"/>
  <c r="BH17" i="18" a="1"/>
  <c r="BH14" i="18" a="1"/>
  <c r="BH8" i="18" a="1"/>
  <c r="BH16" i="18" a="1"/>
  <c r="BH22" i="18" a="1"/>
  <c r="BH5" i="18" a="1"/>
  <c r="BH17" i="16" a="1"/>
  <c r="BM17" i="16" s="1"/>
  <c r="BH15" i="16" a="1"/>
  <c r="BI15" i="16" s="1"/>
  <c r="BH14" i="16" a="1"/>
  <c r="BR14" i="16" s="1"/>
  <c r="BH8" i="16" a="1"/>
  <c r="BJ8" i="16" s="1"/>
  <c r="BH13" i="16" a="1"/>
  <c r="BJ13" i="16" s="1"/>
  <c r="BH11" i="16" a="1"/>
  <c r="BJ11" i="16" s="1"/>
  <c r="BH15" i="17" a="1"/>
  <c r="BQ15" i="17" s="1"/>
  <c r="BH7" i="17" a="1"/>
  <c r="BN7" i="17" s="1"/>
  <c r="BH3" i="17" a="1"/>
  <c r="BN3" i="17" s="1"/>
  <c r="BH6" i="17" a="1"/>
  <c r="BQ6" i="17" s="1"/>
  <c r="BH4" i="17" a="1"/>
  <c r="BQ4" i="17" s="1"/>
  <c r="BH17" i="17" a="1"/>
  <c r="BO17" i="17" s="1"/>
  <c r="BH14" i="17" a="1"/>
  <c r="BH14" i="17" s="1"/>
  <c r="BH13" i="17" a="1"/>
  <c r="BR13" i="17" s="1"/>
  <c r="BH12" i="17" a="1"/>
  <c r="BI12" i="17" s="1"/>
  <c r="BH11" i="17" a="1"/>
  <c r="BM11" i="17" s="1"/>
  <c r="BH16" i="17" a="1"/>
  <c r="BR16" i="17" s="1"/>
  <c r="BH5" i="17" a="1"/>
  <c r="BI5" i="17" s="1"/>
  <c r="BN5" i="13"/>
  <c r="BM4" i="13"/>
  <c r="BH5" i="13"/>
  <c r="BR21" i="17"/>
  <c r="BJ21" i="17"/>
  <c r="BP21" i="17"/>
  <c r="BO21" i="17"/>
  <c r="BN21" i="17"/>
  <c r="BM21" i="17"/>
  <c r="BL21" i="17"/>
  <c r="BK21" i="17"/>
  <c r="BH21" i="17"/>
  <c r="BQ21" i="17"/>
  <c r="BI21" i="17"/>
  <c r="BR5" i="13"/>
  <c r="BR22" i="17"/>
  <c r="BJ22" i="17"/>
  <c r="BQ22" i="17"/>
  <c r="BI22" i="17"/>
  <c r="BP22" i="17"/>
  <c r="BH22" i="17"/>
  <c r="BK22" i="17"/>
  <c r="BO22" i="17"/>
  <c r="BN22" i="17"/>
  <c r="BM22" i="17"/>
  <c r="BL22" i="17"/>
  <c r="BL5" i="13"/>
  <c r="BK20" i="17"/>
  <c r="BO20" i="17"/>
  <c r="BN20" i="17"/>
  <c r="BM20" i="17"/>
  <c r="BL20" i="17"/>
  <c r="BJ20" i="17"/>
  <c r="BR20" i="17"/>
  <c r="BI20" i="17"/>
  <c r="BP20" i="17"/>
  <c r="BH20" i="17"/>
  <c r="BQ20" i="17"/>
  <c r="BL19" i="17"/>
  <c r="BN19" i="17"/>
  <c r="BM19" i="17"/>
  <c r="BK19" i="17"/>
  <c r="BJ19" i="17"/>
  <c r="BR19" i="17"/>
  <c r="BI19" i="17"/>
  <c r="BQ19" i="17"/>
  <c r="BH19" i="17"/>
  <c r="BP19" i="17"/>
  <c r="BO19" i="17"/>
  <c r="BI5" i="13"/>
  <c r="BM5" i="13"/>
  <c r="BJ5" i="13"/>
  <c r="BN4" i="13"/>
  <c r="BO18" i="17"/>
  <c r="BL18" i="17"/>
  <c r="BK18" i="17"/>
  <c r="BJ18" i="17"/>
  <c r="BR18" i="17"/>
  <c r="BI18" i="17"/>
  <c r="BQ18" i="17"/>
  <c r="BH18" i="17"/>
  <c r="BP18" i="17"/>
  <c r="BN18" i="17"/>
  <c r="BM18" i="17"/>
  <c r="BO5" i="13"/>
  <c r="BR4" i="13"/>
  <c r="BO4" i="13"/>
  <c r="BJ4" i="13"/>
  <c r="BQ8" i="13"/>
  <c r="BJ8" i="13"/>
  <c r="BO12" i="13"/>
  <c r="BH8" i="13"/>
  <c r="BH12" i="13"/>
  <c r="BI8" i="13"/>
  <c r="BO20" i="16"/>
  <c r="BN20" i="16"/>
  <c r="BR20" i="16"/>
  <c r="BH20" i="16"/>
  <c r="BQ20" i="16"/>
  <c r="BP20" i="16"/>
  <c r="BM20" i="16"/>
  <c r="BL20" i="16"/>
  <c r="BK20" i="16"/>
  <c r="BJ20" i="16"/>
  <c r="BI20" i="16"/>
  <c r="BI12" i="13"/>
  <c r="BM8" i="13"/>
  <c r="BP19" i="16"/>
  <c r="BH19" i="16"/>
  <c r="BO19" i="16"/>
  <c r="BN19" i="16"/>
  <c r="BM19" i="16"/>
  <c r="BL19" i="16"/>
  <c r="BK19" i="16"/>
  <c r="BJ19" i="16"/>
  <c r="BI19" i="16"/>
  <c r="BQ19" i="16"/>
  <c r="BR19" i="16"/>
  <c r="BN21" i="16"/>
  <c r="BM21" i="16"/>
  <c r="BL21" i="16"/>
  <c r="BJ21" i="16"/>
  <c r="BI21" i="16"/>
  <c r="BH21" i="16"/>
  <c r="BR21" i="16"/>
  <c r="BQ21" i="16"/>
  <c r="BP21" i="16"/>
  <c r="BK21" i="16"/>
  <c r="BO21" i="16"/>
  <c r="BJ12" i="13"/>
  <c r="BI4" i="13"/>
  <c r="BK8" i="13"/>
  <c r="BH15" i="12" a="1"/>
  <c r="BI15" i="12" s="1"/>
  <c r="BK12" i="13"/>
  <c r="BO8" i="13"/>
  <c r="BM12" i="13"/>
  <c r="BP8" i="13"/>
  <c r="BR22" i="16"/>
  <c r="BN22" i="16"/>
  <c r="BM22" i="16"/>
  <c r="BL22" i="16"/>
  <c r="BK22" i="16"/>
  <c r="BJ22" i="16"/>
  <c r="BQ22" i="16"/>
  <c r="BP22" i="16"/>
  <c r="BO22" i="16"/>
  <c r="BI22" i="16"/>
  <c r="BH22" i="16"/>
  <c r="BK18" i="16"/>
  <c r="BR18" i="16"/>
  <c r="BJ18" i="16"/>
  <c r="BL18" i="16"/>
  <c r="BI18" i="16"/>
  <c r="BH18" i="16"/>
  <c r="BQ18" i="16"/>
  <c r="BP18" i="16"/>
  <c r="BO18" i="16"/>
  <c r="BN18" i="16"/>
  <c r="BM18" i="16"/>
  <c r="BQ12" i="13"/>
  <c r="BR12" i="13"/>
  <c r="BR8" i="13"/>
  <c r="BL10" i="15"/>
  <c r="BK10" i="15"/>
  <c r="BR10" i="15"/>
  <c r="BJ10" i="15"/>
  <c r="BQ10" i="15"/>
  <c r="BI10" i="15"/>
  <c r="BP10" i="15"/>
  <c r="BH10" i="15"/>
  <c r="BO10" i="15"/>
  <c r="BN10" i="15"/>
  <c r="BM10" i="15"/>
  <c r="BM20" i="15"/>
  <c r="BK20" i="15"/>
  <c r="BJ20" i="15"/>
  <c r="BR20" i="15"/>
  <c r="BI20" i="15"/>
  <c r="BQ20" i="15"/>
  <c r="BH20" i="15"/>
  <c r="BP20" i="15"/>
  <c r="BO20" i="15"/>
  <c r="BN20" i="15"/>
  <c r="BL20" i="15"/>
  <c r="BN19" i="15"/>
  <c r="BK19" i="15"/>
  <c r="BJ19" i="15"/>
  <c r="BR19" i="15"/>
  <c r="BI19" i="15"/>
  <c r="BQ19" i="15"/>
  <c r="BH19" i="15"/>
  <c r="BP19" i="15"/>
  <c r="BM19" i="15"/>
  <c r="BL19" i="15"/>
  <c r="BO19" i="15"/>
  <c r="BL6" i="15"/>
  <c r="BN6" i="15"/>
  <c r="BM6" i="15"/>
  <c r="BK6" i="15"/>
  <c r="BO6" i="15"/>
  <c r="BJ6" i="15"/>
  <c r="BR6" i="15"/>
  <c r="BI6" i="15"/>
  <c r="BQ6" i="15"/>
  <c r="BH6" i="15"/>
  <c r="BP6" i="15"/>
  <c r="BQ8" i="15"/>
  <c r="BI8" i="15"/>
  <c r="BP8" i="15"/>
  <c r="BH8" i="15"/>
  <c r="BO8" i="15"/>
  <c r="BJ8" i="15"/>
  <c r="BR8" i="15"/>
  <c r="BN8" i="15"/>
  <c r="BK8" i="15"/>
  <c r="BM8" i="15"/>
  <c r="BL8" i="15"/>
  <c r="BL5" i="15"/>
  <c r="BO5" i="15"/>
  <c r="BN5" i="15"/>
  <c r="BM5" i="15"/>
  <c r="BP5" i="15"/>
  <c r="BK5" i="15"/>
  <c r="BJ5" i="15"/>
  <c r="BR5" i="15"/>
  <c r="BI5" i="15"/>
  <c r="BQ5" i="15"/>
  <c r="BH5" i="15"/>
  <c r="BP3" i="15"/>
  <c r="BH3" i="15"/>
  <c r="BK3" i="15"/>
  <c r="BL3" i="15"/>
  <c r="BJ3" i="15"/>
  <c r="BR3" i="15"/>
  <c r="BI3" i="15"/>
  <c r="BQ3" i="15"/>
  <c r="BO3" i="15"/>
  <c r="BN3" i="15"/>
  <c r="BM3" i="15"/>
  <c r="BK11" i="15"/>
  <c r="BR11" i="15"/>
  <c r="BJ11" i="15"/>
  <c r="BQ11" i="15"/>
  <c r="BI11" i="15"/>
  <c r="BP11" i="15"/>
  <c r="BH11" i="15"/>
  <c r="BO11" i="15"/>
  <c r="BM11" i="15"/>
  <c r="BL11" i="15"/>
  <c r="BN11" i="15"/>
  <c r="BP4" i="15"/>
  <c r="BH4" i="15"/>
  <c r="BL4" i="15"/>
  <c r="BK4" i="15"/>
  <c r="BJ4" i="15"/>
  <c r="BR4" i="15"/>
  <c r="BI4" i="15"/>
  <c r="BQ4" i="15"/>
  <c r="BO4" i="15"/>
  <c r="BM4" i="15"/>
  <c r="BN4" i="15"/>
  <c r="BQ18" i="15"/>
  <c r="BI18" i="15"/>
  <c r="BL18" i="15"/>
  <c r="BK18" i="15"/>
  <c r="BJ18" i="15"/>
  <c r="BR18" i="15"/>
  <c r="BH18" i="15"/>
  <c r="BP18" i="15"/>
  <c r="BO18" i="15"/>
  <c r="BN18" i="15"/>
  <c r="BM18" i="15"/>
  <c r="BH17" i="12" a="1"/>
  <c r="BI17" i="12" s="1"/>
  <c r="BR16" i="15"/>
  <c r="BJ16" i="15"/>
  <c r="BM16" i="15"/>
  <c r="BL16" i="15"/>
  <c r="BK16" i="15"/>
  <c r="BI16" i="15"/>
  <c r="BQ16" i="15"/>
  <c r="BH16" i="15"/>
  <c r="BP16" i="15"/>
  <c r="BO16" i="15"/>
  <c r="BN16" i="15"/>
  <c r="BL21" i="15"/>
  <c r="BM21" i="15"/>
  <c r="BK21" i="15"/>
  <c r="BJ21" i="15"/>
  <c r="BR21" i="15"/>
  <c r="BI21" i="15"/>
  <c r="BQ21" i="15"/>
  <c r="BH21" i="15"/>
  <c r="BP21" i="15"/>
  <c r="BO21" i="15"/>
  <c r="BN21" i="15"/>
  <c r="BH6" i="9" a="1"/>
  <c r="BM6" i="9" s="1"/>
  <c r="BQ12" i="15"/>
  <c r="BI12" i="15"/>
  <c r="BM12" i="15"/>
  <c r="BL12" i="15"/>
  <c r="BK12" i="15"/>
  <c r="BJ12" i="15"/>
  <c r="BR12" i="15"/>
  <c r="BH12" i="15"/>
  <c r="BN12" i="15"/>
  <c r="BP12" i="15"/>
  <c r="BO12" i="15"/>
  <c r="BM15" i="15"/>
  <c r="BJ15" i="15"/>
  <c r="BR15" i="15"/>
  <c r="BI15" i="15"/>
  <c r="BQ15" i="15"/>
  <c r="BH15" i="15"/>
  <c r="BP15" i="15"/>
  <c r="BO15" i="15"/>
  <c r="BN15" i="15"/>
  <c r="BL15" i="15"/>
  <c r="BK15" i="15"/>
  <c r="BR13" i="15"/>
  <c r="BJ13" i="15"/>
  <c r="BM13" i="15"/>
  <c r="BL13" i="15"/>
  <c r="BK13" i="15"/>
  <c r="BI13" i="15"/>
  <c r="BQ13" i="15"/>
  <c r="BH13" i="15"/>
  <c r="BN13" i="15"/>
  <c r="BP13" i="15"/>
  <c r="BO13" i="15"/>
  <c r="BN9" i="15"/>
  <c r="BM9" i="15"/>
  <c r="BL9" i="15"/>
  <c r="BH9" i="15"/>
  <c r="BR9" i="15"/>
  <c r="BQ9" i="15"/>
  <c r="BP9" i="15"/>
  <c r="BO9" i="15"/>
  <c r="BK9" i="15"/>
  <c r="BI9" i="15"/>
  <c r="BJ9" i="15"/>
  <c r="BR17" i="15"/>
  <c r="BJ17" i="15"/>
  <c r="BK17" i="15"/>
  <c r="BI17" i="15"/>
  <c r="BQ17" i="15"/>
  <c r="BH17" i="15"/>
  <c r="BP17" i="15"/>
  <c r="BO17" i="15"/>
  <c r="BN17" i="15"/>
  <c r="BM17" i="15"/>
  <c r="BL17" i="15"/>
  <c r="BL14" i="15"/>
  <c r="BM14" i="15"/>
  <c r="BK14" i="15"/>
  <c r="BJ14" i="15"/>
  <c r="BR14" i="15"/>
  <c r="BI14" i="15"/>
  <c r="BQ14" i="15"/>
  <c r="BH14" i="15"/>
  <c r="BP14" i="15"/>
  <c r="BO14" i="15"/>
  <c r="BN14" i="15"/>
  <c r="BL12" i="13"/>
  <c r="BN8" i="13"/>
  <c r="BM7" i="15"/>
  <c r="BN7" i="15"/>
  <c r="BO7" i="15"/>
  <c r="BL7" i="15"/>
  <c r="BK7" i="15"/>
  <c r="BJ7" i="15"/>
  <c r="BR7" i="15"/>
  <c r="BI7" i="15"/>
  <c r="BQ7" i="15"/>
  <c r="BH7" i="15"/>
  <c r="BP7" i="15"/>
  <c r="BO22" i="15"/>
  <c r="BL22" i="15"/>
  <c r="BM22" i="15"/>
  <c r="BR22" i="15"/>
  <c r="BQ22" i="15"/>
  <c r="BP22" i="15"/>
  <c r="BN22" i="15"/>
  <c r="BK22" i="15"/>
  <c r="BJ22" i="15"/>
  <c r="BI22" i="15"/>
  <c r="BH22" i="15"/>
  <c r="BI17" i="13"/>
  <c r="BO17" i="13"/>
  <c r="BP17" i="13"/>
  <c r="BR17" i="13"/>
  <c r="BL17" i="13"/>
  <c r="BN17" i="13"/>
  <c r="BP12" i="13"/>
  <c r="BI3" i="13"/>
  <c r="BH17" i="9" a="1"/>
  <c r="BK17" i="9" s="1"/>
  <c r="BJ3" i="13"/>
  <c r="BN18" i="14"/>
  <c r="BM18" i="14"/>
  <c r="BL18" i="14"/>
  <c r="BK18" i="14"/>
  <c r="BR18" i="14"/>
  <c r="BJ18" i="14"/>
  <c r="BI18" i="14"/>
  <c r="BH18" i="14"/>
  <c r="BQ18" i="14"/>
  <c r="BP18" i="14"/>
  <c r="BO18" i="14"/>
  <c r="BH7" i="12" a="1"/>
  <c r="BI7" i="12" s="1"/>
  <c r="BH9" i="12" a="1"/>
  <c r="BO9" i="12" s="1"/>
  <c r="BQ17" i="13"/>
  <c r="BR3" i="13"/>
  <c r="BK19" i="14"/>
  <c r="BR19" i="14"/>
  <c r="BJ19" i="14"/>
  <c r="BQ19" i="14"/>
  <c r="BI19" i="14"/>
  <c r="BP19" i="14"/>
  <c r="BH19" i="14"/>
  <c r="BO19" i="14"/>
  <c r="BN19" i="14"/>
  <c r="BM19" i="14"/>
  <c r="BL19" i="14"/>
  <c r="BJ17" i="13"/>
  <c r="BQ21" i="14"/>
  <c r="BI21" i="14"/>
  <c r="BP21" i="14"/>
  <c r="BH21" i="14"/>
  <c r="BO21" i="14"/>
  <c r="BN21" i="14"/>
  <c r="BM21" i="14"/>
  <c r="BR21" i="14"/>
  <c r="BL21" i="14"/>
  <c r="BK21" i="14"/>
  <c r="BJ21" i="14"/>
  <c r="BH13" i="9" a="1"/>
  <c r="BN13" i="9" s="1"/>
  <c r="BH11" i="12" a="1"/>
  <c r="BJ11" i="12" s="1"/>
  <c r="BR22" i="14"/>
  <c r="BJ22" i="14"/>
  <c r="BI22" i="14"/>
  <c r="BQ22" i="14"/>
  <c r="BH22" i="14"/>
  <c r="BP22" i="14"/>
  <c r="BO22" i="14"/>
  <c r="BN22" i="14"/>
  <c r="BM22" i="14"/>
  <c r="BL22" i="14"/>
  <c r="BK22" i="14"/>
  <c r="BK17" i="13"/>
  <c r="BR20" i="14"/>
  <c r="BJ20" i="14"/>
  <c r="BQ20" i="14"/>
  <c r="BI20" i="14"/>
  <c r="BP20" i="14"/>
  <c r="BH20" i="14"/>
  <c r="BO20" i="14"/>
  <c r="BN20" i="14"/>
  <c r="BM20" i="14"/>
  <c r="BL20" i="14"/>
  <c r="BK20" i="14"/>
  <c r="BH4" i="12" a="1"/>
  <c r="BP4" i="12" s="1"/>
  <c r="BL3" i="13"/>
  <c r="BH6" i="12" a="1"/>
  <c r="BH6" i="12" s="1"/>
  <c r="BH17" i="13"/>
  <c r="BH10" i="12" a="1"/>
  <c r="BK10" i="12" s="1"/>
  <c r="BM3" i="13"/>
  <c r="BP4" i="13"/>
  <c r="BL4" i="13"/>
  <c r="BK4" i="13"/>
  <c r="BH4" i="13"/>
  <c r="BN3" i="13"/>
  <c r="BH3" i="13"/>
  <c r="BQ3" i="13"/>
  <c r="BO3" i="13"/>
  <c r="BP15" i="13"/>
  <c r="BO15" i="13"/>
  <c r="BQ15" i="13"/>
  <c r="BN15" i="13"/>
  <c r="BL15" i="13"/>
  <c r="BM15" i="13"/>
  <c r="BR15" i="13"/>
  <c r="BK15" i="13"/>
  <c r="BH15" i="13"/>
  <c r="BI15" i="13"/>
  <c r="BK3" i="13"/>
  <c r="BP16" i="13"/>
  <c r="BQ16" i="13"/>
  <c r="BJ16" i="13"/>
  <c r="BR16" i="13"/>
  <c r="BO21" i="13"/>
  <c r="BK21" i="13"/>
  <c r="BN21" i="13"/>
  <c r="BM21" i="13"/>
  <c r="BL21" i="13"/>
  <c r="BJ21" i="13"/>
  <c r="BI21" i="13"/>
  <c r="BP21" i="13"/>
  <c r="BR21" i="13"/>
  <c r="BH21" i="13"/>
  <c r="BQ21" i="13"/>
  <c r="BI7" i="13"/>
  <c r="BH7" i="13"/>
  <c r="BR7" i="13"/>
  <c r="BO7" i="13"/>
  <c r="BQ7" i="13"/>
  <c r="BN7" i="13"/>
  <c r="BM7" i="13"/>
  <c r="BK7" i="13"/>
  <c r="BL7" i="13"/>
  <c r="BP7" i="13"/>
  <c r="BJ7" i="13"/>
  <c r="BP18" i="13"/>
  <c r="BM18" i="13"/>
  <c r="BO18" i="13"/>
  <c r="BL18" i="13"/>
  <c r="BN18" i="13"/>
  <c r="BK18" i="13"/>
  <c r="BH18" i="13"/>
  <c r="BR18" i="13"/>
  <c r="BQ18" i="13"/>
  <c r="BI18" i="13"/>
  <c r="BJ18" i="13"/>
  <c r="BR22" i="13"/>
  <c r="BK22" i="13"/>
  <c r="BI22" i="13"/>
  <c r="BJ22" i="13"/>
  <c r="BQ22" i="13"/>
  <c r="BH22" i="13"/>
  <c r="BP22" i="13"/>
  <c r="BO22" i="13"/>
  <c r="BN22" i="13"/>
  <c r="BM22" i="13"/>
  <c r="BL22" i="13"/>
  <c r="BH16" i="13"/>
  <c r="BL16" i="13"/>
  <c r="BQ9" i="13"/>
  <c r="BL9" i="13"/>
  <c r="BO9" i="13"/>
  <c r="BM9" i="13"/>
  <c r="BR9" i="13"/>
  <c r="BK9" i="13"/>
  <c r="BJ9" i="13"/>
  <c r="BN9" i="13"/>
  <c r="BI9" i="13"/>
  <c r="BP9" i="13"/>
  <c r="BH9" i="13"/>
  <c r="BI16" i="13"/>
  <c r="BM16" i="13"/>
  <c r="BO19" i="13"/>
  <c r="BN19" i="13"/>
  <c r="BR19" i="13"/>
  <c r="BL19" i="13"/>
  <c r="BJ19" i="13"/>
  <c r="BK19" i="13"/>
  <c r="BQ19" i="13"/>
  <c r="BM19" i="13"/>
  <c r="BI19" i="13"/>
  <c r="BP19" i="13"/>
  <c r="BH19" i="13"/>
  <c r="BO11" i="13"/>
  <c r="BN11" i="13"/>
  <c r="BI11" i="13"/>
  <c r="BJ11" i="13"/>
  <c r="BM11" i="13"/>
  <c r="BK11" i="13"/>
  <c r="BL11" i="13"/>
  <c r="BQ11" i="13"/>
  <c r="BR11" i="13"/>
  <c r="BH11" i="13"/>
  <c r="BP11" i="13"/>
  <c r="BK16" i="13"/>
  <c r="BN16" i="13"/>
  <c r="BQ20" i="13"/>
  <c r="BJ20" i="13"/>
  <c r="BI20" i="13"/>
  <c r="BR20" i="13"/>
  <c r="BP20" i="13"/>
  <c r="BL20" i="13"/>
  <c r="BH20" i="13"/>
  <c r="BO20" i="13"/>
  <c r="BN20" i="13"/>
  <c r="BM20" i="13"/>
  <c r="BK20" i="13"/>
  <c r="BP6" i="13"/>
  <c r="BO6" i="13"/>
  <c r="BN6" i="13"/>
  <c r="BJ6" i="13"/>
  <c r="BK6" i="13"/>
  <c r="BM6" i="13"/>
  <c r="BI6" i="13"/>
  <c r="BL6" i="13"/>
  <c r="BQ6" i="13"/>
  <c r="BR6" i="13"/>
  <c r="BH6" i="13"/>
  <c r="BM14" i="13"/>
  <c r="BK14" i="13"/>
  <c r="BJ14" i="13"/>
  <c r="BP14" i="13"/>
  <c r="BI14" i="13"/>
  <c r="BH14" i="13"/>
  <c r="BR14" i="13"/>
  <c r="BO14" i="13"/>
  <c r="BN14" i="13"/>
  <c r="BL14" i="13"/>
  <c r="BQ14" i="13"/>
  <c r="BN10" i="13"/>
  <c r="BO10" i="13"/>
  <c r="BL10" i="13"/>
  <c r="BP10" i="13"/>
  <c r="BK10" i="13"/>
  <c r="BQ10" i="13"/>
  <c r="BJ10" i="13"/>
  <c r="BR10" i="13"/>
  <c r="BM10" i="13"/>
  <c r="BI10" i="13"/>
  <c r="BH10" i="13"/>
  <c r="BH13" i="13"/>
  <c r="BQ13" i="13"/>
  <c r="BP13" i="13"/>
  <c r="BO13" i="13"/>
  <c r="BM13" i="13"/>
  <c r="BR13" i="13"/>
  <c r="BI13" i="13"/>
  <c r="BN13" i="13"/>
  <c r="BL13" i="13"/>
  <c r="BK13" i="13"/>
  <c r="BJ13" i="13"/>
  <c r="BH8" i="12" a="1"/>
  <c r="BM8" i="12" s="1"/>
  <c r="BH13" i="12" a="1"/>
  <c r="BL13" i="12" s="1"/>
  <c r="BH14" i="12" a="1"/>
  <c r="BJ14" i="12" s="1"/>
  <c r="BH3" i="10" a="1"/>
  <c r="BP3" i="10" s="1"/>
  <c r="BH5" i="12" a="1"/>
  <c r="BR5" i="12" s="1"/>
  <c r="BH12" i="12" a="1"/>
  <c r="BQ12" i="12" s="1"/>
  <c r="BH4" i="9" a="1"/>
  <c r="BP4" i="9" s="1"/>
  <c r="BH3" i="12" a="1"/>
  <c r="BI3" i="12" s="1"/>
  <c r="BH5" i="10" a="1"/>
  <c r="BH5" i="10" s="1"/>
  <c r="BH16" i="12" a="1"/>
  <c r="BR16" i="12" s="1"/>
  <c r="BH7" i="9" a="1"/>
  <c r="BL7" i="9" s="1"/>
  <c r="BH11" i="10" a="1"/>
  <c r="BQ11" i="10" s="1"/>
  <c r="BH3" i="9" a="1"/>
  <c r="BH3" i="9" s="1"/>
  <c r="BH12" i="9" a="1"/>
  <c r="BJ12" i="9" s="1"/>
  <c r="BH8" i="9" a="1"/>
  <c r="BN8" i="9" s="1"/>
  <c r="BH6" i="10" a="1"/>
  <c r="BR6" i="10" s="1"/>
  <c r="BO22" i="12"/>
  <c r="BR22" i="12"/>
  <c r="BI22" i="12"/>
  <c r="BQ22" i="12"/>
  <c r="BH22" i="12"/>
  <c r="BP22" i="12"/>
  <c r="BN22" i="12"/>
  <c r="BM22" i="12"/>
  <c r="BL22" i="12"/>
  <c r="BK22" i="12"/>
  <c r="BJ22" i="12"/>
  <c r="BH16" i="9" a="1"/>
  <c r="BO16" i="9" s="1"/>
  <c r="BL18" i="12"/>
  <c r="BK18" i="12"/>
  <c r="BR18" i="12"/>
  <c r="BJ18" i="12"/>
  <c r="BQ18" i="12"/>
  <c r="BI18" i="12"/>
  <c r="BP18" i="12"/>
  <c r="BH18" i="12"/>
  <c r="BO18" i="12"/>
  <c r="BN18" i="12"/>
  <c r="BM18" i="12"/>
  <c r="BH14" i="9" a="1"/>
  <c r="BR14" i="9" s="1"/>
  <c r="BH15" i="9" a="1"/>
  <c r="BO15" i="9" s="1"/>
  <c r="BH10" i="9" a="1"/>
  <c r="BI10" i="9" s="1"/>
  <c r="BH17" i="10" a="1"/>
  <c r="BR17" i="10" s="1"/>
  <c r="BO21" i="12"/>
  <c r="BN21" i="12"/>
  <c r="BM21" i="12"/>
  <c r="BL21" i="12"/>
  <c r="BK21" i="12"/>
  <c r="BR21" i="12"/>
  <c r="BQ21" i="12"/>
  <c r="BP21" i="12"/>
  <c r="BJ21" i="12"/>
  <c r="BI21" i="12"/>
  <c r="BH21" i="12"/>
  <c r="BH9" i="9" a="1"/>
  <c r="BR9" i="9" s="1"/>
  <c r="BH13" i="10" a="1"/>
  <c r="BK13" i="10" s="1"/>
  <c r="BP20" i="12"/>
  <c r="BH20" i="12"/>
  <c r="BO20" i="12"/>
  <c r="BN20" i="12"/>
  <c r="BM20" i="12"/>
  <c r="BL20" i="12"/>
  <c r="BR20" i="12"/>
  <c r="BQ20" i="12"/>
  <c r="BK20" i="12"/>
  <c r="BJ20" i="12"/>
  <c r="BI20" i="12"/>
  <c r="BH11" i="9" a="1"/>
  <c r="BR11" i="9" s="1"/>
  <c r="BQ19" i="12"/>
  <c r="BI19" i="12"/>
  <c r="BP19" i="12"/>
  <c r="BH19" i="12"/>
  <c r="BO19" i="12"/>
  <c r="BN19" i="12"/>
  <c r="BM19" i="12"/>
  <c r="BJ19" i="12"/>
  <c r="BR19" i="12"/>
  <c r="BL19" i="12"/>
  <c r="BK19" i="12"/>
  <c r="BH5" i="9" a="1"/>
  <c r="BN5" i="9" s="1"/>
  <c r="BH15" i="10" a="1"/>
  <c r="BH15" i="10" s="1"/>
  <c r="BP11" i="11"/>
  <c r="BH11" i="11"/>
  <c r="BO11" i="11"/>
  <c r="BN11" i="11"/>
  <c r="BK11" i="11"/>
  <c r="BJ11" i="11"/>
  <c r="BI11" i="11"/>
  <c r="BQ11" i="11"/>
  <c r="BR11" i="11"/>
  <c r="BL11" i="11"/>
  <c r="BM11" i="11"/>
  <c r="BM19" i="11"/>
  <c r="BL19" i="11"/>
  <c r="BK19" i="11"/>
  <c r="BJ19" i="11"/>
  <c r="BR19" i="11"/>
  <c r="BI19" i="11"/>
  <c r="BQ19" i="11"/>
  <c r="BH19" i="11"/>
  <c r="BN19" i="11"/>
  <c r="BP19" i="11"/>
  <c r="BO19" i="11"/>
  <c r="BQ6" i="11"/>
  <c r="BI6" i="11"/>
  <c r="BJ6" i="11"/>
  <c r="BM6" i="11"/>
  <c r="BR6" i="11"/>
  <c r="BH6" i="11"/>
  <c r="BP6" i="11"/>
  <c r="BO6" i="11"/>
  <c r="BN6" i="11"/>
  <c r="BK6" i="11"/>
  <c r="BL6" i="11"/>
  <c r="BH4" i="10" a="1"/>
  <c r="BH4" i="10" s="1"/>
  <c r="BM3" i="11"/>
  <c r="BK3" i="11"/>
  <c r="BJ3" i="11"/>
  <c r="BR3" i="11"/>
  <c r="BI3" i="11"/>
  <c r="BQ3" i="11"/>
  <c r="BH3" i="11"/>
  <c r="BO3" i="11"/>
  <c r="BP3" i="11"/>
  <c r="BL3" i="11"/>
  <c r="BN3" i="11"/>
  <c r="BL20" i="11"/>
  <c r="BN20" i="11"/>
  <c r="BM20" i="11"/>
  <c r="BK20" i="11"/>
  <c r="BJ20" i="11"/>
  <c r="BR20" i="11"/>
  <c r="BI20" i="11"/>
  <c r="BP20" i="11"/>
  <c r="BO20" i="11"/>
  <c r="BH20" i="11"/>
  <c r="BQ20" i="11"/>
  <c r="BQ10" i="11"/>
  <c r="BI10" i="11"/>
  <c r="BP10" i="11"/>
  <c r="BH10" i="11"/>
  <c r="BO10" i="11"/>
  <c r="BJ10" i="11"/>
  <c r="BM10" i="11"/>
  <c r="BR10" i="11"/>
  <c r="BN10" i="11"/>
  <c r="BL10" i="11"/>
  <c r="BK10" i="11"/>
  <c r="BH9" i="10" a="1"/>
  <c r="BP9" i="10" s="1"/>
  <c r="BH16" i="10" a="1"/>
  <c r="BN16" i="10" s="1"/>
  <c r="BM4" i="11"/>
  <c r="BQ4" i="11"/>
  <c r="BH4" i="11"/>
  <c r="BK4" i="11"/>
  <c r="BP4" i="11"/>
  <c r="BO4" i="11"/>
  <c r="BN4" i="11"/>
  <c r="BL4" i="11"/>
  <c r="BR4" i="11"/>
  <c r="BJ4" i="11"/>
  <c r="BI4" i="11"/>
  <c r="BK9" i="11"/>
  <c r="BP9" i="11"/>
  <c r="BO9" i="11"/>
  <c r="BN9" i="11"/>
  <c r="BJ9" i="11"/>
  <c r="BM9" i="11"/>
  <c r="BL9" i="11"/>
  <c r="BI9" i="11"/>
  <c r="BH9" i="11"/>
  <c r="BR9" i="11"/>
  <c r="BQ9" i="11"/>
  <c r="BH14" i="10" a="1"/>
  <c r="BI14" i="10" s="1"/>
  <c r="BP12" i="11"/>
  <c r="BH12" i="11"/>
  <c r="BO12" i="11"/>
  <c r="BN12" i="11"/>
  <c r="BL12" i="11"/>
  <c r="BK12" i="11"/>
  <c r="BJ12" i="11"/>
  <c r="BR12" i="11"/>
  <c r="BI12" i="11"/>
  <c r="BQ12" i="11"/>
  <c r="BM12" i="11"/>
  <c r="BK21" i="11"/>
  <c r="BO21" i="11"/>
  <c r="BN21" i="11"/>
  <c r="BM21" i="11"/>
  <c r="BL21" i="11"/>
  <c r="BJ21" i="11"/>
  <c r="BR21" i="11"/>
  <c r="BI21" i="11"/>
  <c r="BQ21" i="11"/>
  <c r="BP21" i="11"/>
  <c r="BH21" i="11"/>
  <c r="BH10" i="10" a="1"/>
  <c r="BL10" i="10" s="1"/>
  <c r="BR7" i="11"/>
  <c r="BJ7" i="11"/>
  <c r="BK7" i="11"/>
  <c r="BI7" i="11"/>
  <c r="BN7" i="11"/>
  <c r="BQ7" i="11"/>
  <c r="BH7" i="11"/>
  <c r="BP7" i="11"/>
  <c r="BO7" i="11"/>
  <c r="BL7" i="11"/>
  <c r="BM7" i="11"/>
  <c r="BL15" i="11"/>
  <c r="BK15" i="11"/>
  <c r="BJ15" i="11"/>
  <c r="BR15" i="11"/>
  <c r="BI15" i="11"/>
  <c r="BQ15" i="11"/>
  <c r="BP15" i="11"/>
  <c r="BN15" i="11"/>
  <c r="BO15" i="11"/>
  <c r="BH15" i="11"/>
  <c r="BM15" i="11"/>
  <c r="BH8" i="10" a="1"/>
  <c r="BP8" i="10" s="1"/>
  <c r="BQ13" i="11"/>
  <c r="BI13" i="11"/>
  <c r="BN13" i="11"/>
  <c r="BM13" i="11"/>
  <c r="BL13" i="11"/>
  <c r="BH13" i="11"/>
  <c r="BO13" i="11"/>
  <c r="BR13" i="11"/>
  <c r="BP13" i="11"/>
  <c r="BK13" i="11"/>
  <c r="BJ13" i="11"/>
  <c r="BQ5" i="11"/>
  <c r="BI5" i="11"/>
  <c r="BJ5" i="11"/>
  <c r="BR5" i="11"/>
  <c r="BH5" i="11"/>
  <c r="BP5" i="11"/>
  <c r="BO5" i="11"/>
  <c r="BN5" i="11"/>
  <c r="BM5" i="11"/>
  <c r="BL5" i="11"/>
  <c r="BK5" i="11"/>
  <c r="BH12" i="10" a="1"/>
  <c r="BJ12" i="10" s="1"/>
  <c r="BH7" i="10" a="1"/>
  <c r="BL7" i="10" s="1"/>
  <c r="BN8" i="11"/>
  <c r="BM8" i="11"/>
  <c r="BQ8" i="11"/>
  <c r="BH8" i="11"/>
  <c r="BL8" i="11"/>
  <c r="BK8" i="11"/>
  <c r="BJ8" i="11"/>
  <c r="BR8" i="11"/>
  <c r="BI8" i="11"/>
  <c r="BO8" i="11"/>
  <c r="BP8" i="11"/>
  <c r="BR22" i="11"/>
  <c r="BO22" i="11"/>
  <c r="BN22" i="11"/>
  <c r="BM22" i="11"/>
  <c r="BL22" i="11"/>
  <c r="BK22" i="11"/>
  <c r="BJ22" i="11"/>
  <c r="BI22" i="11"/>
  <c r="BP22" i="11"/>
  <c r="BQ22" i="11"/>
  <c r="BH22" i="11"/>
  <c r="BQ17" i="11"/>
  <c r="BI17" i="11"/>
  <c r="BL17" i="11"/>
  <c r="BK17" i="11"/>
  <c r="BJ17" i="11"/>
  <c r="BR17" i="11"/>
  <c r="BH17" i="11"/>
  <c r="BP17" i="11"/>
  <c r="BM17" i="11"/>
  <c r="BN17" i="11"/>
  <c r="BO17" i="11"/>
  <c r="BQ16" i="11"/>
  <c r="BI16" i="11"/>
  <c r="BN16" i="11"/>
  <c r="BM16" i="11"/>
  <c r="BL16" i="11"/>
  <c r="BJ16" i="11"/>
  <c r="BK16" i="11"/>
  <c r="BH16" i="11"/>
  <c r="BR16" i="11"/>
  <c r="BP16" i="11"/>
  <c r="BO16" i="11"/>
  <c r="BP18" i="11"/>
  <c r="BH18" i="11"/>
  <c r="BM18" i="11"/>
  <c r="BL18" i="11"/>
  <c r="BK18" i="11"/>
  <c r="BJ18" i="11"/>
  <c r="BR18" i="11"/>
  <c r="BI18" i="11"/>
  <c r="BQ18" i="11"/>
  <c r="BO18" i="11"/>
  <c r="BN18" i="11"/>
  <c r="BK14" i="11"/>
  <c r="BN14" i="11"/>
  <c r="BM14" i="11"/>
  <c r="BL14" i="11"/>
  <c r="BQ14" i="11"/>
  <c r="BH14" i="11"/>
  <c r="BP14" i="11"/>
  <c r="BO14" i="11"/>
  <c r="BJ14" i="11"/>
  <c r="BI14" i="11"/>
  <c r="BR14" i="11"/>
  <c r="BQ20" i="10"/>
  <c r="BI20" i="10"/>
  <c r="BP20" i="10"/>
  <c r="BH20" i="10"/>
  <c r="BJ20" i="10"/>
  <c r="BR20" i="10"/>
  <c r="BO20" i="10"/>
  <c r="BN20" i="10"/>
  <c r="BM20" i="10"/>
  <c r="BL20" i="10"/>
  <c r="BK20" i="10"/>
  <c r="BH16" i="2" a="1"/>
  <c r="BH16" i="2" s="1"/>
  <c r="BO22" i="10"/>
  <c r="BL22" i="10"/>
  <c r="BK22" i="10"/>
  <c r="BJ22" i="10"/>
  <c r="BR22" i="10"/>
  <c r="BI22" i="10"/>
  <c r="BP22" i="10"/>
  <c r="BM22" i="10"/>
  <c r="BH22" i="10"/>
  <c r="BQ22" i="10"/>
  <c r="BN22" i="10"/>
  <c r="BM18" i="10"/>
  <c r="BL18" i="10"/>
  <c r="BK18" i="10"/>
  <c r="BJ18" i="10"/>
  <c r="BI18" i="10"/>
  <c r="BR18" i="10"/>
  <c r="BH18" i="10"/>
  <c r="BQ18" i="10"/>
  <c r="BP18" i="10"/>
  <c r="BO18" i="10"/>
  <c r="BN18" i="10"/>
  <c r="BR19" i="10"/>
  <c r="BJ19" i="10"/>
  <c r="BQ19" i="10"/>
  <c r="BI19" i="10"/>
  <c r="BO19" i="10"/>
  <c r="BN19" i="10"/>
  <c r="BM19" i="10"/>
  <c r="BL19" i="10"/>
  <c r="BK19" i="10"/>
  <c r="BH19" i="10"/>
  <c r="BP19" i="10"/>
  <c r="BP21" i="10"/>
  <c r="BH21" i="10"/>
  <c r="BO21" i="10"/>
  <c r="BN21" i="10"/>
  <c r="BM21" i="10"/>
  <c r="BL21" i="10"/>
  <c r="BK21" i="10"/>
  <c r="BJ21" i="10"/>
  <c r="BI21" i="10"/>
  <c r="BR21" i="10"/>
  <c r="BQ21" i="10"/>
  <c r="BO18" i="9"/>
  <c r="BR18" i="9"/>
  <c r="BI18" i="9"/>
  <c r="BQ18" i="9"/>
  <c r="BH18" i="9"/>
  <c r="BP18" i="9"/>
  <c r="BN18" i="9"/>
  <c r="BM18" i="9"/>
  <c r="BL18" i="9"/>
  <c r="BK18" i="9"/>
  <c r="BJ18" i="9"/>
  <c r="BR22" i="9"/>
  <c r="BN22" i="9"/>
  <c r="BM22" i="9"/>
  <c r="BL22" i="9"/>
  <c r="BK22" i="9"/>
  <c r="BJ22" i="9"/>
  <c r="BQ22" i="9"/>
  <c r="BP22" i="9"/>
  <c r="BO22" i="9"/>
  <c r="BI22" i="9"/>
  <c r="BH22" i="9"/>
  <c r="BK20" i="9"/>
  <c r="BL20" i="9"/>
  <c r="BJ20" i="9"/>
  <c r="BR20" i="9"/>
  <c r="BI20" i="9"/>
  <c r="BQ20" i="9"/>
  <c r="BH20" i="9"/>
  <c r="BP20" i="9"/>
  <c r="BO20" i="9"/>
  <c r="BN20" i="9"/>
  <c r="BM20" i="9"/>
  <c r="BL19" i="9"/>
  <c r="BJ19" i="9"/>
  <c r="BR19" i="9"/>
  <c r="BI19" i="9"/>
  <c r="BQ19" i="9"/>
  <c r="BH19" i="9"/>
  <c r="BP19" i="9"/>
  <c r="BO19" i="9"/>
  <c r="BN19" i="9"/>
  <c r="BM19" i="9"/>
  <c r="BK19" i="9"/>
  <c r="BR21" i="9"/>
  <c r="BJ21" i="9"/>
  <c r="BO21" i="9"/>
  <c r="BN21" i="9"/>
  <c r="BM21" i="9"/>
  <c r="BL21" i="9"/>
  <c r="BK21" i="9"/>
  <c r="BI21" i="9"/>
  <c r="BH21" i="9"/>
  <c r="BQ21" i="9"/>
  <c r="BP21" i="9"/>
  <c r="BH7" i="2" a="1"/>
  <c r="BI7" i="2" s="1"/>
  <c r="BH7" i="7" a="1"/>
  <c r="BH13" i="7" a="1"/>
  <c r="BH16" i="7" a="1"/>
  <c r="BH12" i="7" a="1"/>
  <c r="BH14" i="7" a="1"/>
  <c r="BH11" i="7" a="1"/>
  <c r="BH8" i="7" a="1"/>
  <c r="BH15" i="7" a="1"/>
  <c r="BH20" i="7" a="1"/>
  <c r="BH19" i="7" a="1"/>
  <c r="BH21" i="7" a="1"/>
  <c r="BH5" i="7" a="1"/>
  <c r="BH18" i="7" a="1"/>
  <c r="BH17" i="7" a="1"/>
  <c r="BH22" i="7" a="1"/>
  <c r="BH6" i="7" a="1"/>
  <c r="BH10" i="7" a="1"/>
  <c r="BH4" i="7" a="1"/>
  <c r="BH3" i="7" a="1"/>
  <c r="BH9" i="7" a="1"/>
  <c r="BH13" i="2" a="1"/>
  <c r="BQ13" i="2" s="1"/>
  <c r="BH9" i="2" a="1"/>
  <c r="BQ9" i="2" s="1"/>
  <c r="BH15" i="2" a="1"/>
  <c r="BI15" i="2" s="1"/>
  <c r="BH11" i="2" a="1"/>
  <c r="BM11" i="2" s="1"/>
  <c r="BH3" i="2" a="1"/>
  <c r="BQ3" i="2" s="1"/>
  <c r="BH8" i="2" a="1"/>
  <c r="BK8" i="2" s="1"/>
  <c r="BH14" i="2" a="1"/>
  <c r="BR14" i="2" s="1"/>
  <c r="BH4" i="2" a="1"/>
  <c r="BH4" i="2" s="1"/>
  <c r="BH10" i="2" a="1"/>
  <c r="BH10" i="2" s="1"/>
  <c r="BH12" i="2" a="1"/>
  <c r="BP12" i="2" s="1"/>
  <c r="BH5" i="2" a="1"/>
  <c r="BI5" i="2" s="1"/>
  <c r="BH3" i="6" a="1"/>
  <c r="BH5" i="6" a="1"/>
  <c r="BH15" i="6" a="1"/>
  <c r="BH14" i="6" a="1"/>
  <c r="BH7" i="6" a="1"/>
  <c r="BH10" i="6" a="1"/>
  <c r="BH6" i="6" a="1"/>
  <c r="BH8" i="6" a="1"/>
  <c r="BH22" i="6" a="1"/>
  <c r="BH17" i="6" a="1"/>
  <c r="BH20" i="6" a="1"/>
  <c r="BH18" i="6" a="1"/>
  <c r="BH16" i="6" a="1"/>
  <c r="BH19" i="6" a="1"/>
  <c r="BH12" i="6" a="1"/>
  <c r="BH11" i="6" a="1"/>
  <c r="BH13" i="6" a="1"/>
  <c r="BH21" i="6" a="1"/>
  <c r="BH9" i="6" a="1"/>
  <c r="BH4" i="6" a="1"/>
  <c r="BH17" i="2" a="1"/>
  <c r="BK17" i="2" s="1"/>
  <c r="BH6" i="2" a="1"/>
  <c r="BJ6" i="2" s="1"/>
  <c r="BH8" i="5" a="1"/>
  <c r="BH13" i="5" a="1"/>
  <c r="BH7" i="5" a="1"/>
  <c r="BH22" i="5" a="1"/>
  <c r="BH18" i="5" a="1"/>
  <c r="BH15" i="5" a="1"/>
  <c r="BH14" i="5" a="1"/>
  <c r="BH21" i="5" a="1"/>
  <c r="BH17" i="5" a="1"/>
  <c r="BH6" i="5" a="1"/>
  <c r="BH19" i="5" a="1"/>
  <c r="BH10" i="5" a="1"/>
  <c r="BH5" i="5" a="1"/>
  <c r="BH20" i="5" a="1"/>
  <c r="BH4" i="5" a="1"/>
  <c r="BH12" i="5" a="1"/>
  <c r="BH16" i="5" a="1"/>
  <c r="BH3" i="5" a="1"/>
  <c r="BH11" i="5" a="1"/>
  <c r="BH9" i="5" a="1"/>
  <c r="BM8" i="4"/>
  <c r="BK8" i="4"/>
  <c r="BR8" i="4"/>
  <c r="BH8" i="4"/>
  <c r="BQ8" i="4"/>
  <c r="BP8" i="4"/>
  <c r="BO8" i="4"/>
  <c r="BN8" i="4"/>
  <c r="BL8" i="4"/>
  <c r="BJ8" i="4"/>
  <c r="BI8" i="4"/>
  <c r="BQ17" i="4"/>
  <c r="BI17" i="4"/>
  <c r="BP17" i="4"/>
  <c r="BH17" i="4"/>
  <c r="BR17" i="4"/>
  <c r="BO17" i="4"/>
  <c r="BN17" i="4"/>
  <c r="BM17" i="4"/>
  <c r="BL17" i="4"/>
  <c r="BK17" i="4"/>
  <c r="BJ17" i="4"/>
  <c r="BP6" i="4"/>
  <c r="BH6" i="4"/>
  <c r="BQ6" i="4"/>
  <c r="BO6" i="4"/>
  <c r="BN6" i="4"/>
  <c r="BM6" i="4"/>
  <c r="BL6" i="4"/>
  <c r="BK6" i="4"/>
  <c r="BJ6" i="4"/>
  <c r="BR6" i="4"/>
  <c r="BI6" i="4"/>
  <c r="BR15" i="4"/>
  <c r="BJ15" i="4"/>
  <c r="BQ15" i="4"/>
  <c r="BI15" i="4"/>
  <c r="BM15" i="4"/>
  <c r="BL15" i="4"/>
  <c r="BK15" i="4"/>
  <c r="BP15" i="4"/>
  <c r="BO15" i="4"/>
  <c r="BN15" i="4"/>
  <c r="BH15" i="4"/>
  <c r="BO19" i="4"/>
  <c r="BN19" i="4"/>
  <c r="BI19" i="4"/>
  <c r="BR19" i="4"/>
  <c r="BH19" i="4"/>
  <c r="BQ19" i="4"/>
  <c r="BP19" i="4"/>
  <c r="BM19" i="4"/>
  <c r="BJ19" i="4"/>
  <c r="BL19" i="4"/>
  <c r="BK19" i="4"/>
  <c r="BK3" i="4"/>
  <c r="BR3" i="4"/>
  <c r="BJ3" i="4"/>
  <c r="BQ3" i="4"/>
  <c r="BI3" i="4"/>
  <c r="BP3" i="4"/>
  <c r="BH3" i="4"/>
  <c r="BO3" i="4"/>
  <c r="BN3" i="4"/>
  <c r="BM3" i="4"/>
  <c r="BL3" i="4"/>
  <c r="BN11" i="4"/>
  <c r="BM11" i="4"/>
  <c r="BO11" i="4"/>
  <c r="BL11" i="4"/>
  <c r="BK11" i="4"/>
  <c r="BH11" i="4"/>
  <c r="BR11" i="4"/>
  <c r="BQ11" i="4"/>
  <c r="BP11" i="4"/>
  <c r="BJ11" i="4"/>
  <c r="BI11" i="4"/>
  <c r="BK4" i="4"/>
  <c r="BR4" i="4"/>
  <c r="BJ4" i="4"/>
  <c r="BQ4" i="4"/>
  <c r="BI4" i="4"/>
  <c r="BP4" i="4"/>
  <c r="BH4" i="4"/>
  <c r="BO4" i="4"/>
  <c r="BN4" i="4"/>
  <c r="BM4" i="4"/>
  <c r="BL4" i="4"/>
  <c r="BP9" i="4"/>
  <c r="BH9" i="4"/>
  <c r="BL9" i="4"/>
  <c r="BJ9" i="4"/>
  <c r="BM9" i="4"/>
  <c r="BK9" i="4"/>
  <c r="BI9" i="4"/>
  <c r="BR9" i="4"/>
  <c r="BQ9" i="4"/>
  <c r="BO9" i="4"/>
  <c r="BN9" i="4"/>
  <c r="BP16" i="4"/>
  <c r="BH16" i="4"/>
  <c r="BO16" i="4"/>
  <c r="BM16" i="4"/>
  <c r="BL16" i="4"/>
  <c r="BK16" i="4"/>
  <c r="BJ16" i="4"/>
  <c r="BI16" i="4"/>
  <c r="BR16" i="4"/>
  <c r="BQ16" i="4"/>
  <c r="BN16" i="4"/>
  <c r="BQ14" i="4"/>
  <c r="BI14" i="4"/>
  <c r="BP14" i="4"/>
  <c r="BH14" i="4"/>
  <c r="BR14" i="4"/>
  <c r="BO14" i="4"/>
  <c r="BN14" i="4"/>
  <c r="BM14" i="4"/>
  <c r="BL14" i="4"/>
  <c r="BK14" i="4"/>
  <c r="BJ14" i="4"/>
  <c r="BN10" i="4"/>
  <c r="BQ10" i="4"/>
  <c r="BH10" i="4"/>
  <c r="BP10" i="4"/>
  <c r="BO10" i="4"/>
  <c r="BL10" i="4"/>
  <c r="BK10" i="4"/>
  <c r="BJ10" i="4"/>
  <c r="BI10" i="4"/>
  <c r="BR10" i="4"/>
  <c r="BM10" i="4"/>
  <c r="BK20" i="4"/>
  <c r="BR20" i="4"/>
  <c r="BJ20" i="4"/>
  <c r="BP20" i="4"/>
  <c r="BO20" i="4"/>
  <c r="BN20" i="4"/>
  <c r="BM20" i="4"/>
  <c r="BL20" i="4"/>
  <c r="BQ20" i="4"/>
  <c r="BI20" i="4"/>
  <c r="BH20" i="4"/>
  <c r="BO21" i="4"/>
  <c r="BN21" i="4"/>
  <c r="BK21" i="4"/>
  <c r="BJ21" i="4"/>
  <c r="BI21" i="4"/>
  <c r="BR21" i="4"/>
  <c r="BH21" i="4"/>
  <c r="BQ21" i="4"/>
  <c r="BL21" i="4"/>
  <c r="BP21" i="4"/>
  <c r="BM21" i="4"/>
  <c r="BQ7" i="4"/>
  <c r="BI7" i="4"/>
  <c r="BJ7" i="4"/>
  <c r="BR7" i="4"/>
  <c r="BH7" i="4"/>
  <c r="BP7" i="4"/>
  <c r="BO7" i="4"/>
  <c r="BN7" i="4"/>
  <c r="BM7" i="4"/>
  <c r="BL7" i="4"/>
  <c r="BK7" i="4"/>
  <c r="BO5" i="4"/>
  <c r="BN5" i="4"/>
  <c r="BM5" i="4"/>
  <c r="BL5" i="4"/>
  <c r="BK5" i="4"/>
  <c r="BR5" i="4"/>
  <c r="BJ5" i="4"/>
  <c r="BQ5" i="4"/>
  <c r="BI5" i="4"/>
  <c r="BP5" i="4"/>
  <c r="BH5" i="4"/>
  <c r="BM18" i="4"/>
  <c r="BL18" i="4"/>
  <c r="BO18" i="4"/>
  <c r="BN18" i="4"/>
  <c r="BK18" i="4"/>
  <c r="BP18" i="4"/>
  <c r="BJ18" i="4"/>
  <c r="BI18" i="4"/>
  <c r="BH18" i="4"/>
  <c r="BR18" i="4"/>
  <c r="BQ18" i="4"/>
  <c r="BN12" i="4"/>
  <c r="BM12" i="4"/>
  <c r="BQ12" i="4"/>
  <c r="BP12" i="4"/>
  <c r="BO12" i="4"/>
  <c r="BR12" i="4"/>
  <c r="BL12" i="4"/>
  <c r="BK12" i="4"/>
  <c r="BJ12" i="4"/>
  <c r="BI12" i="4"/>
  <c r="BH12" i="4"/>
  <c r="BO13" i="4"/>
  <c r="BN13" i="4"/>
  <c r="BJ13" i="4"/>
  <c r="BI13" i="4"/>
  <c r="BR13" i="4"/>
  <c r="BH13" i="4"/>
  <c r="BP13" i="4"/>
  <c r="BM13" i="4"/>
  <c r="BL13" i="4"/>
  <c r="BK13" i="4"/>
  <c r="BQ13" i="4"/>
  <c r="BQ22" i="4"/>
  <c r="BI22" i="4"/>
  <c r="BL22" i="4"/>
  <c r="BK22" i="4"/>
  <c r="BJ22" i="4"/>
  <c r="BN22" i="4"/>
  <c r="BM22" i="4"/>
  <c r="BH22" i="4"/>
  <c r="BR22" i="4"/>
  <c r="BP22" i="4"/>
  <c r="BO22" i="4"/>
  <c r="BH14" i="3" a="1"/>
  <c r="BH7" i="3" a="1"/>
  <c r="BH6" i="3" a="1"/>
  <c r="BH19" i="3" a="1"/>
  <c r="BH20" i="3" a="1"/>
  <c r="BH5" i="3" a="1"/>
  <c r="BH12" i="3" a="1"/>
  <c r="BH8" i="3" a="1"/>
  <c r="BH11" i="3" a="1"/>
  <c r="BH4" i="3" a="1"/>
  <c r="BH16" i="3" a="1"/>
  <c r="BH3" i="3" a="1"/>
  <c r="BH15" i="3" a="1"/>
  <c r="BH10" i="3" a="1"/>
  <c r="BH18" i="3" a="1"/>
  <c r="BH13" i="3" a="1"/>
  <c r="BH22" i="3" a="1"/>
  <c r="BH17" i="3" a="1"/>
  <c r="BH21" i="3" a="1"/>
  <c r="BH9" i="3" a="1"/>
  <c r="BR20" i="2"/>
  <c r="BJ20" i="2"/>
  <c r="BQ20" i="2"/>
  <c r="BI20" i="2"/>
  <c r="BP20" i="2"/>
  <c r="BH20" i="2"/>
  <c r="BM20" i="2"/>
  <c r="BO20" i="2"/>
  <c r="BN20" i="2"/>
  <c r="BL20" i="2"/>
  <c r="BK20" i="2"/>
  <c r="BN19" i="2"/>
  <c r="BM19" i="2"/>
  <c r="BL19" i="2"/>
  <c r="BQ19" i="2"/>
  <c r="BI19" i="2"/>
  <c r="BH19" i="2"/>
  <c r="BR19" i="2"/>
  <c r="BP19" i="2"/>
  <c r="BO19" i="2"/>
  <c r="BK19" i="2"/>
  <c r="BJ19" i="2"/>
  <c r="BN21" i="2"/>
  <c r="BM21" i="2"/>
  <c r="BL21" i="2"/>
  <c r="BK21" i="2"/>
  <c r="BR21" i="2"/>
  <c r="BJ21" i="2"/>
  <c r="BQ21" i="2"/>
  <c r="BI21" i="2"/>
  <c r="BP21" i="2"/>
  <c r="BO21" i="2"/>
  <c r="BH21" i="2"/>
  <c r="BL18" i="2"/>
  <c r="BK18" i="2"/>
  <c r="BR18" i="2"/>
  <c r="BJ18" i="2"/>
  <c r="BO18" i="2"/>
  <c r="BH18" i="2"/>
  <c r="BQ18" i="2"/>
  <c r="BP18" i="2"/>
  <c r="BN18" i="2"/>
  <c r="BM18" i="2"/>
  <c r="BI18" i="2"/>
  <c r="BR22" i="2"/>
  <c r="BP22" i="2"/>
  <c r="BJ22" i="2"/>
  <c r="BI22" i="2"/>
  <c r="BQ22" i="2"/>
  <c r="BH22" i="2"/>
  <c r="BO22" i="2"/>
  <c r="BN22" i="2"/>
  <c r="BM22" i="2"/>
  <c r="BL22" i="2"/>
  <c r="BK22" i="2"/>
  <c r="BN21" i="25" l="1"/>
  <c r="BO21" i="25"/>
  <c r="BQ21" i="25"/>
  <c r="BI21" i="25"/>
  <c r="BH21" i="25"/>
  <c r="BP21" i="25"/>
  <c r="BJ21" i="25"/>
  <c r="BK21" i="25"/>
  <c r="BL21" i="25"/>
  <c r="BM21" i="25"/>
  <c r="BO19" i="25"/>
  <c r="BP18" i="25"/>
  <c r="BQ18" i="25"/>
  <c r="BJ18" i="25"/>
  <c r="BH18" i="25"/>
  <c r="BR18" i="25"/>
  <c r="BI18" i="25"/>
  <c r="BM18" i="25"/>
  <c r="BK18" i="25"/>
  <c r="BN18" i="25"/>
  <c r="BL18" i="25"/>
  <c r="BH19" i="25"/>
  <c r="BP19" i="25"/>
  <c r="BJ19" i="25"/>
  <c r="BI19" i="25"/>
  <c r="BK19" i="25"/>
  <c r="BM19" i="25"/>
  <c r="BR19" i="25"/>
  <c r="BN19" i="25"/>
  <c r="BL19" i="25"/>
  <c r="BM8" i="25"/>
  <c r="BL8" i="25"/>
  <c r="BO8" i="25"/>
  <c r="BR8" i="25"/>
  <c r="BL12" i="24"/>
  <c r="BQ8" i="25"/>
  <c r="BR12" i="24"/>
  <c r="BH8" i="25"/>
  <c r="BN12" i="24"/>
  <c r="BK8" i="25"/>
  <c r="BP8" i="25"/>
  <c r="BJ8" i="25"/>
  <c r="BP12" i="24"/>
  <c r="BH12" i="24"/>
  <c r="BQ12" i="24"/>
  <c r="BO12" i="24"/>
  <c r="BK12" i="24"/>
  <c r="BN8" i="25"/>
  <c r="BR6" i="24"/>
  <c r="BK6" i="24"/>
  <c r="BJ6" i="24"/>
  <c r="BJ13" i="24"/>
  <c r="BO6" i="24"/>
  <c r="BR13" i="24"/>
  <c r="BN6" i="24"/>
  <c r="BH13" i="24"/>
  <c r="BP6" i="24"/>
  <c r="BI12" i="24"/>
  <c r="BJ12" i="24"/>
  <c r="BI6" i="24"/>
  <c r="BK13" i="24"/>
  <c r="BP13" i="24"/>
  <c r="BL13" i="24"/>
  <c r="BL6" i="24"/>
  <c r="BQ13" i="24"/>
  <c r="BN13" i="24"/>
  <c r="BO13" i="24"/>
  <c r="BI13" i="24"/>
  <c r="BH6" i="24"/>
  <c r="BQ6" i="24"/>
  <c r="BL10" i="24"/>
  <c r="BM17" i="24"/>
  <c r="BN10" i="24"/>
  <c r="BI17" i="24"/>
  <c r="BM16" i="24"/>
  <c r="BQ10" i="24"/>
  <c r="BO16" i="24"/>
  <c r="BP10" i="24"/>
  <c r="BI8" i="24"/>
  <c r="BH17" i="24"/>
  <c r="BL17" i="24"/>
  <c r="BR9" i="25"/>
  <c r="BQ17" i="24"/>
  <c r="BR10" i="24"/>
  <c r="BM16" i="25"/>
  <c r="BJ8" i="24"/>
  <c r="BH8" i="24"/>
  <c r="BI16" i="24"/>
  <c r="BK10" i="24"/>
  <c r="BM9" i="25"/>
  <c r="BP8" i="24"/>
  <c r="BH16" i="24"/>
  <c r="BR16" i="24"/>
  <c r="BJ16" i="24"/>
  <c r="BJ10" i="24"/>
  <c r="BR3" i="24"/>
  <c r="BN16" i="24"/>
  <c r="BI15" i="24"/>
  <c r="BL15" i="24"/>
  <c r="BQ8" i="24"/>
  <c r="BO15" i="24"/>
  <c r="BP4" i="24"/>
  <c r="BM3" i="24"/>
  <c r="BM4" i="24"/>
  <c r="BP15" i="24"/>
  <c r="BH4" i="24"/>
  <c r="BQ15" i="24"/>
  <c r="BP3" i="24"/>
  <c r="BQ4" i="24"/>
  <c r="BH15" i="24"/>
  <c r="BI3" i="24"/>
  <c r="BI4" i="24"/>
  <c r="BJ15" i="24"/>
  <c r="BQ3" i="24"/>
  <c r="BO4" i="24"/>
  <c r="BM8" i="24"/>
  <c r="BR15" i="24"/>
  <c r="BJ3" i="24"/>
  <c r="BM10" i="24"/>
  <c r="BL9" i="25"/>
  <c r="BM15" i="24"/>
  <c r="BK15" i="24"/>
  <c r="BJ17" i="24"/>
  <c r="BN3" i="24"/>
  <c r="BR4" i="24"/>
  <c r="BO17" i="24"/>
  <c r="BR17" i="24"/>
  <c r="BO3" i="24"/>
  <c r="BK3" i="24"/>
  <c r="BL4" i="24"/>
  <c r="BP17" i="24"/>
  <c r="BH3" i="24"/>
  <c r="BJ4" i="24"/>
  <c r="BQ16" i="25"/>
  <c r="BN17" i="24"/>
  <c r="BP16" i="24"/>
  <c r="BN4" i="24"/>
  <c r="BI10" i="24"/>
  <c r="BH10" i="24"/>
  <c r="BR16" i="25"/>
  <c r="BP11" i="24"/>
  <c r="BI11" i="24"/>
  <c r="BR8" i="24"/>
  <c r="BI9" i="25"/>
  <c r="BL8" i="24"/>
  <c r="BK8" i="24"/>
  <c r="BH16" i="25"/>
  <c r="BO8" i="24"/>
  <c r="BK16" i="24"/>
  <c r="BL16" i="25"/>
  <c r="BH9" i="24"/>
  <c r="BI17" i="25"/>
  <c r="BL17" i="25"/>
  <c r="BM4" i="25"/>
  <c r="BR11" i="24"/>
  <c r="BQ9" i="24"/>
  <c r="BJ17" i="25"/>
  <c r="BM17" i="25"/>
  <c r="BI4" i="25"/>
  <c r="BO9" i="24"/>
  <c r="BN17" i="25"/>
  <c r="BK17" i="25"/>
  <c r="BK4" i="25"/>
  <c r="BJ11" i="24"/>
  <c r="BL9" i="24"/>
  <c r="BK9" i="24"/>
  <c r="BO17" i="25"/>
  <c r="BI16" i="25"/>
  <c r="BQ4" i="25"/>
  <c r="BQ11" i="24"/>
  <c r="BK11" i="24"/>
  <c r="BM9" i="24"/>
  <c r="BJ9" i="24"/>
  <c r="BP17" i="25"/>
  <c r="BP9" i="25"/>
  <c r="BJ9" i="25"/>
  <c r="BJ16" i="25"/>
  <c r="BH11" i="24"/>
  <c r="BM11" i="24"/>
  <c r="BN9" i="24"/>
  <c r="BR9" i="24"/>
  <c r="BQ17" i="25"/>
  <c r="BQ9" i="25"/>
  <c r="BK9" i="25"/>
  <c r="BN16" i="25"/>
  <c r="BL4" i="25"/>
  <c r="BL11" i="24"/>
  <c r="BO11" i="24"/>
  <c r="BP9" i="24"/>
  <c r="BR17" i="25"/>
  <c r="BN9" i="25"/>
  <c r="BO9" i="25"/>
  <c r="BO16" i="25"/>
  <c r="BP4" i="25"/>
  <c r="BQ16" i="24"/>
  <c r="BP16" i="25"/>
  <c r="BH4" i="25"/>
  <c r="BN13" i="25"/>
  <c r="BQ13" i="25"/>
  <c r="BH13" i="25"/>
  <c r="BR4" i="25"/>
  <c r="BI6" i="25"/>
  <c r="BO15" i="25"/>
  <c r="BR6" i="25"/>
  <c r="BP7" i="25"/>
  <c r="BH15" i="25"/>
  <c r="BO13" i="25"/>
  <c r="BJ4" i="25"/>
  <c r="BR13" i="25"/>
  <c r="BK7" i="25"/>
  <c r="BQ6" i="25"/>
  <c r="BL13" i="25"/>
  <c r="BH6" i="25"/>
  <c r="BM13" i="25"/>
  <c r="BJ11" i="25"/>
  <c r="BL7" i="25"/>
  <c r="BL6" i="19"/>
  <c r="BL6" i="25"/>
  <c r="BH11" i="19"/>
  <c r="BK5" i="16"/>
  <c r="BR11" i="25"/>
  <c r="BJ13" i="25"/>
  <c r="BP5" i="25"/>
  <c r="BO7" i="25"/>
  <c r="BK11" i="25"/>
  <c r="BN3" i="25"/>
  <c r="BM11" i="25"/>
  <c r="BM3" i="25"/>
  <c r="BM15" i="19"/>
  <c r="BI5" i="25"/>
  <c r="BQ11" i="25"/>
  <c r="BJ6" i="25"/>
  <c r="BI13" i="25"/>
  <c r="BH7" i="25"/>
  <c r="BM15" i="25"/>
  <c r="BJ22" i="25"/>
  <c r="BR5" i="25"/>
  <c r="BO5" i="25"/>
  <c r="BL15" i="25"/>
  <c r="BI15" i="25"/>
  <c r="BL5" i="19"/>
  <c r="BM5" i="19"/>
  <c r="BO14" i="19"/>
  <c r="BI11" i="19"/>
  <c r="BN6" i="25"/>
  <c r="BO6" i="25"/>
  <c r="BP3" i="25"/>
  <c r="BR7" i="25"/>
  <c r="BR14" i="19"/>
  <c r="BK11" i="19"/>
  <c r="BP6" i="25"/>
  <c r="BM6" i="25"/>
  <c r="BK13" i="25"/>
  <c r="BL3" i="25"/>
  <c r="BQ7" i="25"/>
  <c r="BJ15" i="25"/>
  <c r="BR7" i="24"/>
  <c r="BR12" i="25"/>
  <c r="BQ12" i="25"/>
  <c r="BK12" i="25"/>
  <c r="BM12" i="25"/>
  <c r="BN14" i="24"/>
  <c r="BO12" i="25"/>
  <c r="BI15" i="19"/>
  <c r="BH14" i="24"/>
  <c r="BH5" i="25"/>
  <c r="BI11" i="25"/>
  <c r="BP12" i="25"/>
  <c r="BO3" i="25"/>
  <c r="BN7" i="25"/>
  <c r="BK15" i="25"/>
  <c r="BJ15" i="19"/>
  <c r="BR10" i="25"/>
  <c r="BO22" i="25"/>
  <c r="BR15" i="19"/>
  <c r="BN7" i="24"/>
  <c r="BN12" i="25"/>
  <c r="BJ10" i="25"/>
  <c r="BH15" i="19"/>
  <c r="BN15" i="19"/>
  <c r="BK15" i="19"/>
  <c r="BO15" i="19"/>
  <c r="BK14" i="24"/>
  <c r="BH12" i="25"/>
  <c r="BL12" i="25"/>
  <c r="BK22" i="25"/>
  <c r="BL15" i="19"/>
  <c r="BM14" i="24"/>
  <c r="BI12" i="25"/>
  <c r="BK14" i="25"/>
  <c r="BL22" i="25"/>
  <c r="BP15" i="19"/>
  <c r="BR14" i="24"/>
  <c r="BM14" i="25"/>
  <c r="BI22" i="25"/>
  <c r="BR9" i="14"/>
  <c r="BR22" i="25"/>
  <c r="BJ7" i="25"/>
  <c r="BN15" i="25"/>
  <c r="BM7" i="24"/>
  <c r="BN5" i="25"/>
  <c r="BH11" i="25"/>
  <c r="BJ14" i="25"/>
  <c r="BQ10" i="25"/>
  <c r="BQ22" i="25"/>
  <c r="BK3" i="25"/>
  <c r="BI7" i="25"/>
  <c r="BR15" i="25"/>
  <c r="BN4" i="25"/>
  <c r="BL14" i="25"/>
  <c r="BN14" i="25"/>
  <c r="BQ7" i="24"/>
  <c r="BP14" i="25"/>
  <c r="BO14" i="25"/>
  <c r="BK10" i="25"/>
  <c r="BQ14" i="25"/>
  <c r="BL10" i="25"/>
  <c r="BM22" i="25"/>
  <c r="BJ5" i="25"/>
  <c r="BQ5" i="25"/>
  <c r="BN11" i="25"/>
  <c r="BL11" i="25"/>
  <c r="BR14" i="25"/>
  <c r="BH10" i="25"/>
  <c r="BN10" i="25"/>
  <c r="BN22" i="25"/>
  <c r="BR3" i="25"/>
  <c r="BI3" i="25"/>
  <c r="BJ7" i="24"/>
  <c r="BK5" i="25"/>
  <c r="BM5" i="25"/>
  <c r="BO11" i="25"/>
  <c r="BH14" i="25"/>
  <c r="BI10" i="25"/>
  <c r="BO10" i="25"/>
  <c r="BP22" i="25"/>
  <c r="BH3" i="25"/>
  <c r="BQ3" i="25"/>
  <c r="BK7" i="24"/>
  <c r="BP10" i="25"/>
  <c r="BQ15" i="25"/>
  <c r="BI14" i="24"/>
  <c r="BO7" i="24"/>
  <c r="BH7" i="24"/>
  <c r="BL14" i="24"/>
  <c r="BP7" i="24"/>
  <c r="BI7" i="24"/>
  <c r="BN5" i="24"/>
  <c r="BM5" i="24"/>
  <c r="BO5" i="24"/>
  <c r="BP5" i="24"/>
  <c r="BH5" i="24"/>
  <c r="BI5" i="24"/>
  <c r="BQ5" i="24"/>
  <c r="BO14" i="24"/>
  <c r="BQ14" i="24"/>
  <c r="BK5" i="24"/>
  <c r="BJ5" i="24"/>
  <c r="BP14" i="24"/>
  <c r="BL5" i="24"/>
  <c r="BL12" i="19"/>
  <c r="BI5" i="19"/>
  <c r="BK5" i="19"/>
  <c r="BI12" i="14"/>
  <c r="BO5" i="19"/>
  <c r="BH5" i="19"/>
  <c r="BP5" i="19"/>
  <c r="BJ5" i="19"/>
  <c r="BQ5" i="19"/>
  <c r="BR5" i="19"/>
  <c r="BJ6" i="19"/>
  <c r="BJ12" i="14"/>
  <c r="BN12" i="19"/>
  <c r="BN6" i="19"/>
  <c r="BK12" i="14"/>
  <c r="BL12" i="14"/>
  <c r="BI12" i="19"/>
  <c r="BP6" i="19"/>
  <c r="BO12" i="14"/>
  <c r="BM12" i="14"/>
  <c r="BQ12" i="19"/>
  <c r="BM6" i="19"/>
  <c r="R22" i="24"/>
  <c r="BP12" i="14"/>
  <c r="BN12" i="14"/>
  <c r="BM12" i="19"/>
  <c r="BJ12" i="19"/>
  <c r="BO6" i="19"/>
  <c r="BQ12" i="14"/>
  <c r="BO12" i="19"/>
  <c r="BR12" i="19"/>
  <c r="BI6" i="19"/>
  <c r="S22" i="24"/>
  <c r="BR12" i="14"/>
  <c r="BP12" i="19"/>
  <c r="BK12" i="19"/>
  <c r="BH6" i="19"/>
  <c r="BQ6" i="19"/>
  <c r="BO11" i="19"/>
  <c r="BR6" i="19"/>
  <c r="T22" i="24"/>
  <c r="BP13" i="19"/>
  <c r="BO13" i="19"/>
  <c r="BJ13" i="19"/>
  <c r="BL11" i="19"/>
  <c r="BM11" i="19"/>
  <c r="BN4" i="19"/>
  <c r="BN11" i="19"/>
  <c r="BJ9" i="19"/>
  <c r="BR4" i="19"/>
  <c r="BK4" i="19"/>
  <c r="BH4" i="19"/>
  <c r="BO4" i="19"/>
  <c r="BH9" i="14"/>
  <c r="BQ10" i="19"/>
  <c r="BK14" i="19"/>
  <c r="BQ11" i="19"/>
  <c r="BR13" i="19"/>
  <c r="BL4" i="19"/>
  <c r="BL14" i="19"/>
  <c r="BJ11" i="19"/>
  <c r="BP4" i="19"/>
  <c r="BP11" i="19"/>
  <c r="BJ4" i="19"/>
  <c r="BI13" i="19"/>
  <c r="BK13" i="19"/>
  <c r="BM13" i="19"/>
  <c r="BL13" i="19"/>
  <c r="BQ7" i="19"/>
  <c r="BN13" i="19"/>
  <c r="BL8" i="19"/>
  <c r="BR7" i="19"/>
  <c r="BQ13" i="19"/>
  <c r="BI8" i="19"/>
  <c r="BM17" i="19"/>
  <c r="BJ10" i="19"/>
  <c r="BM4" i="19"/>
  <c r="BJ5" i="14"/>
  <c r="BH5" i="14"/>
  <c r="BI9" i="19"/>
  <c r="BP5" i="14"/>
  <c r="BL3" i="19"/>
  <c r="BO22" i="23"/>
  <c r="BN22" i="23"/>
  <c r="BL22" i="23"/>
  <c r="BJ22" i="23"/>
  <c r="BR22" i="23"/>
  <c r="BQ22" i="23"/>
  <c r="BP22" i="23"/>
  <c r="BM22" i="23"/>
  <c r="BK22" i="23"/>
  <c r="BI22" i="23"/>
  <c r="BH22" i="23"/>
  <c r="BL14" i="23"/>
  <c r="BK14" i="23"/>
  <c r="BJ14" i="23"/>
  <c r="BR14" i="23"/>
  <c r="BI14" i="23"/>
  <c r="BQ14" i="23"/>
  <c r="BH14" i="23"/>
  <c r="BP14" i="23"/>
  <c r="BO14" i="23"/>
  <c r="BN14" i="23"/>
  <c r="BM14" i="23"/>
  <c r="BK9" i="19"/>
  <c r="BO3" i="19"/>
  <c r="BM3" i="19"/>
  <c r="BM15" i="23"/>
  <c r="BR15" i="23"/>
  <c r="BI15" i="23"/>
  <c r="BQ15" i="23"/>
  <c r="BH15" i="23"/>
  <c r="BP15" i="23"/>
  <c r="BO15" i="23"/>
  <c r="BN15" i="23"/>
  <c r="BL15" i="23"/>
  <c r="BK15" i="23"/>
  <c r="BJ15" i="23"/>
  <c r="BK4" i="23"/>
  <c r="BJ4" i="23"/>
  <c r="BR4" i="23"/>
  <c r="BI4" i="23"/>
  <c r="BQ4" i="23"/>
  <c r="BH4" i="23"/>
  <c r="BP4" i="23"/>
  <c r="BO4" i="23"/>
  <c r="BN4" i="23"/>
  <c r="BM4" i="23"/>
  <c r="BL4" i="23"/>
  <c r="BQ18" i="23"/>
  <c r="BI18" i="23"/>
  <c r="BK18" i="23"/>
  <c r="BJ18" i="23"/>
  <c r="BR18" i="23"/>
  <c r="BH18" i="23"/>
  <c r="BP18" i="23"/>
  <c r="BO18" i="23"/>
  <c r="BN18" i="23"/>
  <c r="BM18" i="23"/>
  <c r="BL18" i="23"/>
  <c r="BQ8" i="23"/>
  <c r="BI8" i="23"/>
  <c r="BP8" i="23"/>
  <c r="BH8" i="23"/>
  <c r="BO8" i="23"/>
  <c r="BR8" i="23"/>
  <c r="BN8" i="23"/>
  <c r="BM8" i="23"/>
  <c r="BL8" i="23"/>
  <c r="BK8" i="23"/>
  <c r="BJ8" i="23"/>
  <c r="BH9" i="19"/>
  <c r="BL9" i="19"/>
  <c r="BI3" i="19"/>
  <c r="BH3" i="19"/>
  <c r="BN5" i="23"/>
  <c r="BK5" i="23"/>
  <c r="BJ5" i="23"/>
  <c r="BR5" i="23"/>
  <c r="BI5" i="23"/>
  <c r="BQ5" i="23"/>
  <c r="BH5" i="23"/>
  <c r="BP5" i="23"/>
  <c r="BO5" i="23"/>
  <c r="BM5" i="23"/>
  <c r="BL5" i="23"/>
  <c r="BN19" i="23"/>
  <c r="BJ19" i="23"/>
  <c r="BR19" i="23"/>
  <c r="BI19" i="23"/>
  <c r="BQ19" i="23"/>
  <c r="BH19" i="23"/>
  <c r="BP19" i="23"/>
  <c r="BO19" i="23"/>
  <c r="BM19" i="23"/>
  <c r="BL19" i="23"/>
  <c r="BK19" i="23"/>
  <c r="BR9" i="19"/>
  <c r="BM9" i="19"/>
  <c r="BR3" i="19"/>
  <c r="BP3" i="19"/>
  <c r="BM7" i="23"/>
  <c r="BL7" i="23"/>
  <c r="BK7" i="23"/>
  <c r="BR7" i="23"/>
  <c r="BQ7" i="23"/>
  <c r="BP7" i="23"/>
  <c r="BO7" i="23"/>
  <c r="BN7" i="23"/>
  <c r="BJ7" i="23"/>
  <c r="BI7" i="23"/>
  <c r="BH7" i="23"/>
  <c r="BL21" i="23"/>
  <c r="BK21" i="23"/>
  <c r="BJ21" i="23"/>
  <c r="BR21" i="23"/>
  <c r="BI21" i="23"/>
  <c r="BQ21" i="23"/>
  <c r="BH21" i="23"/>
  <c r="BP21" i="23"/>
  <c r="BO21" i="23"/>
  <c r="BN21" i="23"/>
  <c r="BM21" i="23"/>
  <c r="BR13" i="23"/>
  <c r="BJ13" i="23"/>
  <c r="BL13" i="23"/>
  <c r="BK13" i="23"/>
  <c r="BI13" i="23"/>
  <c r="BQ13" i="23"/>
  <c r="BH13" i="23"/>
  <c r="BM13" i="23"/>
  <c r="BP13" i="23"/>
  <c r="BO13" i="23"/>
  <c r="BN13" i="23"/>
  <c r="BO9" i="19"/>
  <c r="BN9" i="19"/>
  <c r="BJ3" i="19"/>
  <c r="BL3" i="23"/>
  <c r="BM3" i="23"/>
  <c r="BK3" i="23"/>
  <c r="BJ3" i="23"/>
  <c r="BR3" i="23"/>
  <c r="BI3" i="23"/>
  <c r="BQ3" i="23"/>
  <c r="BH3" i="23"/>
  <c r="BP3" i="23"/>
  <c r="BO3" i="23"/>
  <c r="BN3" i="23"/>
  <c r="BN9" i="23"/>
  <c r="BM9" i="23"/>
  <c r="BL9" i="23"/>
  <c r="BK9" i="23"/>
  <c r="BQ9" i="23"/>
  <c r="BP9" i="23"/>
  <c r="BO9" i="23"/>
  <c r="BJ9" i="23"/>
  <c r="BI9" i="23"/>
  <c r="BH9" i="23"/>
  <c r="BR9" i="23"/>
  <c r="BQ12" i="23"/>
  <c r="BI12" i="23"/>
  <c r="BL12" i="23"/>
  <c r="BK12" i="23"/>
  <c r="BJ12" i="23"/>
  <c r="BR12" i="23"/>
  <c r="BH12" i="23"/>
  <c r="BP12" i="23"/>
  <c r="BO12" i="23"/>
  <c r="BN12" i="23"/>
  <c r="BM12" i="23"/>
  <c r="BP9" i="19"/>
  <c r="BQ3" i="19"/>
  <c r="BQ11" i="23"/>
  <c r="BI11" i="23"/>
  <c r="BM11" i="23"/>
  <c r="BL11" i="23"/>
  <c r="BK11" i="23"/>
  <c r="BJ11" i="23"/>
  <c r="BR11" i="23"/>
  <c r="BP11" i="23"/>
  <c r="BO11" i="23"/>
  <c r="BN11" i="23"/>
  <c r="BH11" i="23"/>
  <c r="BR17" i="23"/>
  <c r="BJ17" i="23"/>
  <c r="BI17" i="23"/>
  <c r="BQ17" i="23"/>
  <c r="BH17" i="23"/>
  <c r="BP17" i="23"/>
  <c r="BO17" i="23"/>
  <c r="BN17" i="23"/>
  <c r="BM17" i="23"/>
  <c r="BL17" i="23"/>
  <c r="BK17" i="23"/>
  <c r="BR10" i="23"/>
  <c r="BJ10" i="23"/>
  <c r="BO10" i="23"/>
  <c r="BN10" i="23"/>
  <c r="BM10" i="23"/>
  <c r="BL10" i="23"/>
  <c r="BK10" i="23"/>
  <c r="BI10" i="23"/>
  <c r="BH10" i="23"/>
  <c r="BQ10" i="23"/>
  <c r="BP10" i="23"/>
  <c r="BN3" i="19"/>
  <c r="BN17" i="19"/>
  <c r="BK7" i="19"/>
  <c r="BI14" i="19"/>
  <c r="BR16" i="23"/>
  <c r="BJ16" i="23"/>
  <c r="BL16" i="23"/>
  <c r="BK16" i="23"/>
  <c r="BI16" i="23"/>
  <c r="BQ16" i="23"/>
  <c r="BH16" i="23"/>
  <c r="BP16" i="23"/>
  <c r="BO16" i="23"/>
  <c r="BN16" i="23"/>
  <c r="BM16" i="23"/>
  <c r="BM6" i="23"/>
  <c r="BL6" i="23"/>
  <c r="BK6" i="23"/>
  <c r="BJ6" i="23"/>
  <c r="BI6" i="23"/>
  <c r="BR6" i="23"/>
  <c r="BH6" i="23"/>
  <c r="BQ6" i="23"/>
  <c r="BP6" i="23"/>
  <c r="BO6" i="23"/>
  <c r="BN6" i="23"/>
  <c r="BM20" i="23"/>
  <c r="BJ20" i="23"/>
  <c r="BR20" i="23"/>
  <c r="BI20" i="23"/>
  <c r="BQ20" i="23"/>
  <c r="BH20" i="23"/>
  <c r="BP20" i="23"/>
  <c r="BO20" i="23"/>
  <c r="BN20" i="23"/>
  <c r="BL20" i="23"/>
  <c r="BK20" i="23"/>
  <c r="BQ17" i="19"/>
  <c r="BK17" i="19"/>
  <c r="BO10" i="19"/>
  <c r="BM16" i="16"/>
  <c r="BQ8" i="19"/>
  <c r="BL7" i="19"/>
  <c r="BJ16" i="16"/>
  <c r="BQ7" i="14"/>
  <c r="BP7" i="19"/>
  <c r="BH7" i="19"/>
  <c r="BJ17" i="19"/>
  <c r="BI7" i="19"/>
  <c r="BI4" i="19"/>
  <c r="BQ14" i="19"/>
  <c r="BP10" i="14"/>
  <c r="BM10" i="14"/>
  <c r="BM16" i="19"/>
  <c r="BM8" i="19"/>
  <c r="BR8" i="19"/>
  <c r="BJ7" i="19"/>
  <c r="BN9" i="14"/>
  <c r="BI16" i="19"/>
  <c r="BP9" i="14"/>
  <c r="BQ16" i="19"/>
  <c r="BO9" i="14"/>
  <c r="BP3" i="14"/>
  <c r="BJ16" i="19"/>
  <c r="BI9" i="14"/>
  <c r="BI3" i="14"/>
  <c r="BR16" i="19"/>
  <c r="BQ3" i="14"/>
  <c r="BK17" i="14"/>
  <c r="BN8" i="19"/>
  <c r="BR17" i="19"/>
  <c r="BN7" i="19"/>
  <c r="BP10" i="19"/>
  <c r="BN5" i="14"/>
  <c r="BJ3" i="14"/>
  <c r="BJ8" i="19"/>
  <c r="BO17" i="19"/>
  <c r="BL17" i="19"/>
  <c r="BM7" i="19"/>
  <c r="BM10" i="19"/>
  <c r="BR10" i="19"/>
  <c r="BH14" i="19"/>
  <c r="BM14" i="19"/>
  <c r="BN16" i="19"/>
  <c r="BK16" i="19"/>
  <c r="BO5" i="14"/>
  <c r="BR12" i="16"/>
  <c r="BK8" i="19"/>
  <c r="BH17" i="19"/>
  <c r="BH10" i="19"/>
  <c r="BK10" i="19"/>
  <c r="BJ14" i="19"/>
  <c r="BN14" i="19"/>
  <c r="BO16" i="19"/>
  <c r="BL16" i="19"/>
  <c r="BL12" i="16"/>
  <c r="BI8" i="16"/>
  <c r="BH8" i="19"/>
  <c r="BP17" i="19"/>
  <c r="BI10" i="19"/>
  <c r="BL10" i="19"/>
  <c r="BH16" i="19"/>
  <c r="BM12" i="16"/>
  <c r="BO8" i="19"/>
  <c r="BN10" i="14"/>
  <c r="BP5" i="16"/>
  <c r="BJ8" i="17"/>
  <c r="BL8" i="17"/>
  <c r="BH5" i="16"/>
  <c r="BQ13" i="14"/>
  <c r="BO8" i="17"/>
  <c r="BL6" i="14"/>
  <c r="BR13" i="14"/>
  <c r="BM6" i="14"/>
  <c r="BH13" i="14"/>
  <c r="BN6" i="14"/>
  <c r="BI5" i="16"/>
  <c r="BO6" i="14"/>
  <c r="BI13" i="14"/>
  <c r="BO5" i="16"/>
  <c r="BQ5" i="16"/>
  <c r="BM8" i="17"/>
  <c r="BI8" i="17"/>
  <c r="BL5" i="16"/>
  <c r="BH6" i="14"/>
  <c r="BJ13" i="14"/>
  <c r="BR5" i="16"/>
  <c r="BR8" i="17"/>
  <c r="BQ8" i="17"/>
  <c r="BQ10" i="14"/>
  <c r="BJ6" i="14"/>
  <c r="BP6" i="14"/>
  <c r="BL13" i="14"/>
  <c r="BM13" i="14"/>
  <c r="BM5" i="16"/>
  <c r="BN8" i="17"/>
  <c r="BK8" i="17"/>
  <c r="BR10" i="14"/>
  <c r="BK6" i="14"/>
  <c r="BI6" i="14"/>
  <c r="BK13" i="14"/>
  <c r="BN13" i="14"/>
  <c r="BJ5" i="16"/>
  <c r="BP8" i="17"/>
  <c r="BJ10" i="14"/>
  <c r="BR6" i="14"/>
  <c r="BP13" i="14"/>
  <c r="BM16" i="21"/>
  <c r="BL16" i="21"/>
  <c r="BK16" i="21"/>
  <c r="BO16" i="21"/>
  <c r="BN16" i="21"/>
  <c r="BJ16" i="21"/>
  <c r="BI16" i="21"/>
  <c r="BH16" i="21"/>
  <c r="BR16" i="21"/>
  <c r="BQ16" i="21"/>
  <c r="BP16" i="21"/>
  <c r="BO14" i="21"/>
  <c r="BQ14" i="21"/>
  <c r="BH14" i="21"/>
  <c r="BP14" i="21"/>
  <c r="BN14" i="21"/>
  <c r="BM14" i="21"/>
  <c r="BL14" i="21"/>
  <c r="BR14" i="21"/>
  <c r="BK14" i="21"/>
  <c r="BJ14" i="21"/>
  <c r="BI14" i="21"/>
  <c r="BP4" i="21"/>
  <c r="BH4" i="21"/>
  <c r="BO4" i="21"/>
  <c r="BN4" i="21"/>
  <c r="BM4" i="21"/>
  <c r="BR4" i="21"/>
  <c r="BQ4" i="21"/>
  <c r="BL4" i="21"/>
  <c r="BK4" i="21"/>
  <c r="BJ4" i="21"/>
  <c r="BI4" i="21"/>
  <c r="BK5" i="21"/>
  <c r="BR5" i="21"/>
  <c r="BJ5" i="21"/>
  <c r="BQ5" i="21"/>
  <c r="BI5" i="21"/>
  <c r="BP5" i="21"/>
  <c r="BH5" i="21"/>
  <c r="BM5" i="21"/>
  <c r="BL5" i="21"/>
  <c r="BO5" i="21"/>
  <c r="BN5" i="21"/>
  <c r="BR8" i="21"/>
  <c r="BJ8" i="21"/>
  <c r="BL8" i="21"/>
  <c r="BK8" i="21"/>
  <c r="BI8" i="21"/>
  <c r="BQ8" i="21"/>
  <c r="BH8" i="21"/>
  <c r="BP8" i="21"/>
  <c r="BN8" i="21"/>
  <c r="BM8" i="21"/>
  <c r="BO8" i="21"/>
  <c r="BN7" i="21"/>
  <c r="BR7" i="21"/>
  <c r="BI7" i="21"/>
  <c r="BQ7" i="21"/>
  <c r="BH7" i="21"/>
  <c r="BP7" i="21"/>
  <c r="BO7" i="21"/>
  <c r="BM7" i="21"/>
  <c r="BL7" i="21"/>
  <c r="BK7" i="21"/>
  <c r="BJ7" i="21"/>
  <c r="BM17" i="21"/>
  <c r="BL17" i="21"/>
  <c r="BK17" i="21"/>
  <c r="BH17" i="21"/>
  <c r="BR17" i="21"/>
  <c r="BQ17" i="21"/>
  <c r="BP17" i="21"/>
  <c r="BO17" i="21"/>
  <c r="BN17" i="21"/>
  <c r="BJ17" i="21"/>
  <c r="BI17" i="21"/>
  <c r="Y6" i="20"/>
  <c r="X14" i="20"/>
  <c r="T5" i="20"/>
  <c r="T15" i="20"/>
  <c r="U15" i="20"/>
  <c r="T8" i="20"/>
  <c r="X11" i="20"/>
  <c r="X3" i="20"/>
  <c r="U9" i="20"/>
  <c r="AB9" i="20"/>
  <c r="R10" i="20"/>
  <c r="X12" i="20"/>
  <c r="T7" i="20"/>
  <c r="R16" i="20"/>
  <c r="U17" i="20"/>
  <c r="R22" i="20"/>
  <c r="S13" i="20"/>
  <c r="Z13" i="20"/>
  <c r="AB4" i="20"/>
  <c r="BP15" i="21"/>
  <c r="BH15" i="21"/>
  <c r="BO15" i="21"/>
  <c r="BN15" i="21"/>
  <c r="BM15" i="21"/>
  <c r="BL15" i="21"/>
  <c r="BK15" i="21"/>
  <c r="BR15" i="21"/>
  <c r="BQ15" i="21"/>
  <c r="BJ15" i="21"/>
  <c r="BI15" i="21"/>
  <c r="BO21" i="21"/>
  <c r="BN21" i="21"/>
  <c r="BM21" i="21"/>
  <c r="BL21" i="21"/>
  <c r="BK21" i="21"/>
  <c r="BP21" i="21"/>
  <c r="BJ21" i="21"/>
  <c r="BI21" i="21"/>
  <c r="BH21" i="21"/>
  <c r="BR21" i="21"/>
  <c r="BQ21" i="21"/>
  <c r="BL12" i="21"/>
  <c r="BK12" i="21"/>
  <c r="BJ12" i="21"/>
  <c r="BR12" i="21"/>
  <c r="BI12" i="21"/>
  <c r="BQ12" i="21"/>
  <c r="BH12" i="21"/>
  <c r="BP12" i="21"/>
  <c r="BO12" i="21"/>
  <c r="BN12" i="21"/>
  <c r="BM12" i="21"/>
  <c r="BM10" i="21"/>
  <c r="BJ10" i="21"/>
  <c r="BR10" i="21"/>
  <c r="BI10" i="21"/>
  <c r="BQ10" i="21"/>
  <c r="BH10" i="21"/>
  <c r="BP10" i="21"/>
  <c r="BO10" i="21"/>
  <c r="BN10" i="21"/>
  <c r="BL10" i="21"/>
  <c r="BK10" i="21"/>
  <c r="BL18" i="21"/>
  <c r="BK18" i="21"/>
  <c r="BR18" i="21"/>
  <c r="BJ18" i="21"/>
  <c r="BP18" i="21"/>
  <c r="BO18" i="21"/>
  <c r="BN18" i="21"/>
  <c r="BM18" i="21"/>
  <c r="BI18" i="21"/>
  <c r="BH18" i="21"/>
  <c r="BQ18" i="21"/>
  <c r="BQ19" i="21"/>
  <c r="BI19" i="21"/>
  <c r="BP19" i="21"/>
  <c r="BH19" i="21"/>
  <c r="BO19" i="21"/>
  <c r="BL19" i="21"/>
  <c r="BK19" i="21"/>
  <c r="BJ19" i="21"/>
  <c r="BR19" i="21"/>
  <c r="BN19" i="21"/>
  <c r="BM19" i="21"/>
  <c r="BO9" i="21"/>
  <c r="BP9" i="21"/>
  <c r="BN9" i="21"/>
  <c r="BM9" i="21"/>
  <c r="BL9" i="21"/>
  <c r="BK9" i="21"/>
  <c r="BQ9" i="21"/>
  <c r="BR9" i="21"/>
  <c r="BJ9" i="21"/>
  <c r="BI9" i="21"/>
  <c r="BH9" i="21"/>
  <c r="BM13" i="21"/>
  <c r="BR13" i="21"/>
  <c r="BI13" i="21"/>
  <c r="BQ13" i="21"/>
  <c r="BH13" i="21"/>
  <c r="BP13" i="21"/>
  <c r="BO13" i="21"/>
  <c r="BN13" i="21"/>
  <c r="BJ13" i="21"/>
  <c r="BL13" i="21"/>
  <c r="BK13" i="21"/>
  <c r="BN6" i="21"/>
  <c r="BJ6" i="21"/>
  <c r="BR6" i="21"/>
  <c r="BI6" i="21"/>
  <c r="BQ6" i="21"/>
  <c r="BH6" i="21"/>
  <c r="BP6" i="21"/>
  <c r="BO6" i="21"/>
  <c r="BK6" i="21"/>
  <c r="BM6" i="21"/>
  <c r="BL6" i="21"/>
  <c r="BQ3" i="21"/>
  <c r="BI3" i="21"/>
  <c r="BP3" i="21"/>
  <c r="BH3" i="21"/>
  <c r="BO3" i="21"/>
  <c r="BN3" i="21"/>
  <c r="BR3" i="21"/>
  <c r="BM3" i="21"/>
  <c r="BL3" i="21"/>
  <c r="BK3" i="21"/>
  <c r="BJ3" i="21"/>
  <c r="BL11" i="21"/>
  <c r="BO11" i="21"/>
  <c r="BN11" i="21"/>
  <c r="BM11" i="21"/>
  <c r="BK11" i="21"/>
  <c r="BJ11" i="21"/>
  <c r="BP11" i="21"/>
  <c r="BI11" i="21"/>
  <c r="BH11" i="21"/>
  <c r="BR11" i="21"/>
  <c r="BQ11" i="21"/>
  <c r="BN22" i="21"/>
  <c r="BM22" i="21"/>
  <c r="BQ22" i="21"/>
  <c r="BP22" i="21"/>
  <c r="BO22" i="21"/>
  <c r="BL22" i="21"/>
  <c r="BK22" i="21"/>
  <c r="BH22" i="21"/>
  <c r="BR22" i="21"/>
  <c r="BJ22" i="21"/>
  <c r="BI22" i="21"/>
  <c r="BP20" i="21"/>
  <c r="BH20" i="21"/>
  <c r="BO20" i="21"/>
  <c r="BN20" i="21"/>
  <c r="BR20" i="21"/>
  <c r="BQ20" i="21"/>
  <c r="BM20" i="21"/>
  <c r="BL20" i="21"/>
  <c r="BK20" i="21"/>
  <c r="BJ20" i="21"/>
  <c r="BI20" i="21"/>
  <c r="BL17" i="14"/>
  <c r="BH15" i="14"/>
  <c r="BK7" i="14"/>
  <c r="BP15" i="14"/>
  <c r="BI7" i="14"/>
  <c r="AA11" i="20"/>
  <c r="W7" i="20"/>
  <c r="BJ12" i="16"/>
  <c r="BM10" i="17"/>
  <c r="BJ7" i="14"/>
  <c r="BH8" i="14"/>
  <c r="BP8" i="16"/>
  <c r="BL10" i="17"/>
  <c r="BJ4" i="14"/>
  <c r="BR8" i="14"/>
  <c r="BN14" i="14"/>
  <c r="BR4" i="14"/>
  <c r="BK8" i="14"/>
  <c r="BH14" i="14"/>
  <c r="BP6" i="16"/>
  <c r="BM8" i="16"/>
  <c r="BN10" i="17"/>
  <c r="R6" i="20"/>
  <c r="BJ17" i="14"/>
  <c r="BL8" i="14"/>
  <c r="BO15" i="14"/>
  <c r="BP14" i="14"/>
  <c r="BI6" i="16"/>
  <c r="BN8" i="16"/>
  <c r="BQ10" i="17"/>
  <c r="Y14" i="20"/>
  <c r="U8" i="20"/>
  <c r="Y12" i="20"/>
  <c r="R4" i="20"/>
  <c r="T6" i="20"/>
  <c r="AA14" i="20"/>
  <c r="T14" i="20"/>
  <c r="W5" i="20"/>
  <c r="R15" i="20"/>
  <c r="W15" i="20"/>
  <c r="V8" i="20"/>
  <c r="AB11" i="20"/>
  <c r="AA3" i="20"/>
  <c r="Y9" i="20"/>
  <c r="S10" i="20"/>
  <c r="X10" i="20"/>
  <c r="R12" i="20"/>
  <c r="Z7" i="20"/>
  <c r="U7" i="20"/>
  <c r="S16" i="20"/>
  <c r="X17" i="20"/>
  <c r="S22" i="20"/>
  <c r="V13" i="20"/>
  <c r="AB13" i="20"/>
  <c r="X4" i="20"/>
  <c r="AA15" i="20"/>
  <c r="X9" i="20"/>
  <c r="V7" i="20"/>
  <c r="V17" i="20"/>
  <c r="BL7" i="14"/>
  <c r="BO4" i="14"/>
  <c r="BL4" i="14"/>
  <c r="BP17" i="14"/>
  <c r="BO8" i="14"/>
  <c r="BM8" i="14"/>
  <c r="BI15" i="14"/>
  <c r="BJ14" i="14"/>
  <c r="BQ14" i="14"/>
  <c r="BJ6" i="16"/>
  <c r="BR10" i="16"/>
  <c r="W6" i="20"/>
  <c r="R14" i="20"/>
  <c r="AB14" i="20"/>
  <c r="X5" i="20"/>
  <c r="AB15" i="20"/>
  <c r="W8" i="20"/>
  <c r="X8" i="20"/>
  <c r="W11" i="20"/>
  <c r="R3" i="20"/>
  <c r="W9" i="20"/>
  <c r="U10" i="20"/>
  <c r="T10" i="20"/>
  <c r="AB12" i="20"/>
  <c r="AA7" i="20"/>
  <c r="U16" i="20"/>
  <c r="R17" i="20"/>
  <c r="U13" i="20"/>
  <c r="T4" i="20"/>
  <c r="Y4" i="20"/>
  <c r="U6" i="20"/>
  <c r="Z11" i="20"/>
  <c r="W10" i="20"/>
  <c r="W13" i="20"/>
  <c r="BK4" i="14"/>
  <c r="BR14" i="14"/>
  <c r="BI14" i="14"/>
  <c r="BR6" i="16"/>
  <c r="BQ6" i="16"/>
  <c r="BN7" i="14"/>
  <c r="BK5" i="14"/>
  <c r="BI5" i="14"/>
  <c r="BP4" i="14"/>
  <c r="BM4" i="14"/>
  <c r="BQ17" i="14"/>
  <c r="BP8" i="14"/>
  <c r="BN8" i="14"/>
  <c r="BK15" i="14"/>
  <c r="BQ15" i="14"/>
  <c r="BJ9" i="14"/>
  <c r="BQ9" i="14"/>
  <c r="BH3" i="14"/>
  <c r="BR3" i="14"/>
  <c r="BK14" i="14"/>
  <c r="BK6" i="16"/>
  <c r="BK10" i="16"/>
  <c r="BN12" i="16"/>
  <c r="BI10" i="17"/>
  <c r="Z6" i="20"/>
  <c r="S14" i="20"/>
  <c r="V14" i="20"/>
  <c r="Z5" i="20"/>
  <c r="S15" i="20"/>
  <c r="AB8" i="20"/>
  <c r="Z8" i="20"/>
  <c r="R11" i="20"/>
  <c r="S3" i="20"/>
  <c r="Z3" i="20"/>
  <c r="Z9" i="20"/>
  <c r="Y10" i="20"/>
  <c r="AB10" i="20"/>
  <c r="T12" i="20"/>
  <c r="Y7" i="20"/>
  <c r="V16" i="20"/>
  <c r="T16" i="20"/>
  <c r="T22" i="20"/>
  <c r="X13" i="20"/>
  <c r="U4" i="20"/>
  <c r="S4" i="20"/>
  <c r="U5" i="20"/>
  <c r="Y3" i="20"/>
  <c r="X7" i="20"/>
  <c r="BO7" i="14"/>
  <c r="BR5" i="14"/>
  <c r="BQ5" i="14"/>
  <c r="BH4" i="14"/>
  <c r="BH17" i="14"/>
  <c r="BM17" i="14"/>
  <c r="BI8" i="14"/>
  <c r="BL15" i="14"/>
  <c r="BJ15" i="14"/>
  <c r="BK9" i="14"/>
  <c r="BK16" i="14"/>
  <c r="BL3" i="14"/>
  <c r="BK3" i="14"/>
  <c r="BL14" i="14"/>
  <c r="BN6" i="16"/>
  <c r="BM10" i="16"/>
  <c r="BO12" i="16"/>
  <c r="BR10" i="17"/>
  <c r="AA6" i="20"/>
  <c r="U14" i="20"/>
  <c r="Y5" i="20"/>
  <c r="R5" i="20"/>
  <c r="X15" i="20"/>
  <c r="R8" i="20"/>
  <c r="Y8" i="20"/>
  <c r="U11" i="20"/>
  <c r="U3" i="20"/>
  <c r="T3" i="20"/>
  <c r="R9" i="20"/>
  <c r="Z10" i="20"/>
  <c r="Z12" i="20"/>
  <c r="U12" i="20"/>
  <c r="AB7" i="20"/>
  <c r="W16" i="20"/>
  <c r="S17" i="20"/>
  <c r="Y13" i="20"/>
  <c r="W4" i="20"/>
  <c r="AA4" i="20"/>
  <c r="BN4" i="14"/>
  <c r="BH7" i="14"/>
  <c r="BL5" i="14"/>
  <c r="BI4" i="14"/>
  <c r="BR17" i="14"/>
  <c r="BN17" i="14"/>
  <c r="BQ8" i="14"/>
  <c r="BM15" i="14"/>
  <c r="BR15" i="14"/>
  <c r="BL9" i="14"/>
  <c r="BJ16" i="14"/>
  <c r="BN3" i="14"/>
  <c r="BM3" i="14"/>
  <c r="BM14" i="14"/>
  <c r="BO6" i="16"/>
  <c r="BH12" i="16"/>
  <c r="BP12" i="16"/>
  <c r="BH10" i="17"/>
  <c r="AB6" i="20"/>
  <c r="Z14" i="20"/>
  <c r="AB5" i="20"/>
  <c r="AA5" i="20"/>
  <c r="Y15" i="20"/>
  <c r="AA8" i="20"/>
  <c r="T11" i="20"/>
  <c r="V11" i="20"/>
  <c r="V3" i="20"/>
  <c r="AB3" i="20"/>
  <c r="AA9" i="20"/>
  <c r="AA10" i="20"/>
  <c r="V12" i="20"/>
  <c r="S12" i="20"/>
  <c r="R7" i="20"/>
  <c r="Y16" i="20"/>
  <c r="W17" i="20"/>
  <c r="AA13" i="20"/>
  <c r="V4" i="20"/>
  <c r="V6" i="20"/>
  <c r="V15" i="20"/>
  <c r="V9" i="20"/>
  <c r="T13" i="20"/>
  <c r="BP7" i="14"/>
  <c r="BI17" i="14"/>
  <c r="BM16" i="14"/>
  <c r="BH6" i="16"/>
  <c r="BI12" i="16"/>
  <c r="BK12" i="16"/>
  <c r="BP10" i="17"/>
  <c r="S22" i="19"/>
  <c r="S6" i="20"/>
  <c r="X6" i="20"/>
  <c r="W14" i="20"/>
  <c r="S5" i="20"/>
  <c r="V5" i="20"/>
  <c r="Z15" i="20"/>
  <c r="S8" i="20"/>
  <c r="Y11" i="20"/>
  <c r="S11" i="20"/>
  <c r="W3" i="20"/>
  <c r="T9" i="20"/>
  <c r="S9" i="20"/>
  <c r="V10" i="20"/>
  <c r="W12" i="20"/>
  <c r="AA12" i="20"/>
  <c r="S7" i="20"/>
  <c r="X16" i="20"/>
  <c r="Y17" i="20"/>
  <c r="T17" i="20"/>
  <c r="R13" i="20"/>
  <c r="Z4" i="20"/>
  <c r="BL8" i="16"/>
  <c r="BN10" i="16"/>
  <c r="BI11" i="14"/>
  <c r="BH10" i="16"/>
  <c r="BO10" i="16"/>
  <c r="BL6" i="16"/>
  <c r="BJ10" i="16"/>
  <c r="BL10" i="16"/>
  <c r="BL9" i="16"/>
  <c r="BP10" i="16"/>
  <c r="BM7" i="14"/>
  <c r="BO9" i="16"/>
  <c r="BQ10" i="16"/>
  <c r="BI13" i="16"/>
  <c r="BO8" i="16"/>
  <c r="BJ11" i="14"/>
  <c r="BN16" i="16"/>
  <c r="BK16" i="16"/>
  <c r="BH10" i="14"/>
  <c r="BO10" i="14"/>
  <c r="BL16" i="14"/>
  <c r="BN16" i="14"/>
  <c r="BK11" i="14"/>
  <c r="BP9" i="16"/>
  <c r="BO16" i="16"/>
  <c r="BL16" i="16"/>
  <c r="BR8" i="16"/>
  <c r="BO10" i="17"/>
  <c r="T22" i="19"/>
  <c r="BI10" i="14"/>
  <c r="BP16" i="14"/>
  <c r="BO16" i="14"/>
  <c r="BO11" i="14"/>
  <c r="BL11" i="14"/>
  <c r="BN9" i="16"/>
  <c r="BP16" i="16"/>
  <c r="BH8" i="16"/>
  <c r="BQ16" i="14"/>
  <c r="BP11" i="14"/>
  <c r="BM11" i="14"/>
  <c r="BH16" i="16"/>
  <c r="BK10" i="14"/>
  <c r="BR16" i="14"/>
  <c r="BQ11" i="14"/>
  <c r="BN11" i="14"/>
  <c r="BQ16" i="16"/>
  <c r="BQ8" i="16"/>
  <c r="BH16" i="14"/>
  <c r="BR11" i="14"/>
  <c r="BI16" i="16"/>
  <c r="BK8" i="16"/>
  <c r="BK10" i="17"/>
  <c r="R22" i="19"/>
  <c r="BR3" i="16"/>
  <c r="BL15" i="17"/>
  <c r="BQ3" i="16"/>
  <c r="BK13" i="16"/>
  <c r="BM13" i="16"/>
  <c r="BN15" i="17"/>
  <c r="BM9" i="16"/>
  <c r="BK15" i="17"/>
  <c r="BI9" i="16"/>
  <c r="BK9" i="16"/>
  <c r="BJ9" i="16"/>
  <c r="BL3" i="16"/>
  <c r="BN13" i="16"/>
  <c r="BL11" i="17"/>
  <c r="BQ11" i="16"/>
  <c r="BI3" i="16"/>
  <c r="BO4" i="16"/>
  <c r="BM3" i="16"/>
  <c r="BN3" i="16"/>
  <c r="BO3" i="16"/>
  <c r="BH3" i="16"/>
  <c r="BM17" i="17"/>
  <c r="BO13" i="16"/>
  <c r="BR12" i="17"/>
  <c r="BM14" i="17"/>
  <c r="BM15" i="17"/>
  <c r="BM3" i="17"/>
  <c r="BJ12" i="17"/>
  <c r="BL3" i="17"/>
  <c r="BK3" i="16"/>
  <c r="BR9" i="16"/>
  <c r="BQ13" i="16"/>
  <c r="BO15" i="17"/>
  <c r="BP3" i="17"/>
  <c r="BN11" i="17"/>
  <c r="BJ7" i="17"/>
  <c r="BK7" i="17"/>
  <c r="BN4" i="16"/>
  <c r="BJ3" i="16"/>
  <c r="BQ9" i="16"/>
  <c r="BM11" i="16"/>
  <c r="BI15" i="17"/>
  <c r="BI11" i="16"/>
  <c r="BR11" i="16"/>
  <c r="BO11" i="16"/>
  <c r="BQ7" i="17"/>
  <c r="BR11" i="17"/>
  <c r="BR15" i="17"/>
  <c r="BP11" i="16"/>
  <c r="BP7" i="17"/>
  <c r="BJ11" i="17"/>
  <c r="BJ15" i="17"/>
  <c r="BR9" i="12"/>
  <c r="BH11" i="16"/>
  <c r="BR13" i="16"/>
  <c r="BH15" i="17"/>
  <c r="BN12" i="17"/>
  <c r="BK15" i="16"/>
  <c r="BR15" i="16"/>
  <c r="BN17" i="16"/>
  <c r="BO17" i="16"/>
  <c r="BK11" i="16"/>
  <c r="BJ15" i="16"/>
  <c r="BL7" i="17"/>
  <c r="BP17" i="16"/>
  <c r="BH7" i="17"/>
  <c r="BO6" i="17"/>
  <c r="BN9" i="17"/>
  <c r="BL12" i="17"/>
  <c r="BN7" i="16"/>
  <c r="BI7" i="17"/>
  <c r="BO7" i="16"/>
  <c r="BP4" i="16"/>
  <c r="BN11" i="16"/>
  <c r="BP13" i="16"/>
  <c r="BM7" i="17"/>
  <c r="BP15" i="17"/>
  <c r="BQ17" i="18"/>
  <c r="BI17" i="18"/>
  <c r="BP17" i="18"/>
  <c r="BH17" i="18"/>
  <c r="BO17" i="18"/>
  <c r="BN17" i="18"/>
  <c r="BR17" i="18"/>
  <c r="BM17" i="18"/>
  <c r="BL17" i="18"/>
  <c r="BK17" i="18"/>
  <c r="BJ17" i="18"/>
  <c r="BH7" i="16"/>
  <c r="BM15" i="16"/>
  <c r="BO15" i="16"/>
  <c r="BL14" i="16"/>
  <c r="BQ9" i="17"/>
  <c r="BH9" i="17"/>
  <c r="BP6" i="18"/>
  <c r="BH6" i="18"/>
  <c r="BO6" i="18"/>
  <c r="BN6" i="18"/>
  <c r="BM6" i="18"/>
  <c r="BL6" i="18"/>
  <c r="BK6" i="18"/>
  <c r="BR6" i="18"/>
  <c r="BQ6" i="18"/>
  <c r="BJ6" i="18"/>
  <c r="BI6" i="18"/>
  <c r="BM19" i="18"/>
  <c r="BL19" i="18"/>
  <c r="BK19" i="18"/>
  <c r="BR19" i="18"/>
  <c r="BJ19" i="18"/>
  <c r="BQ19" i="18"/>
  <c r="BI19" i="18"/>
  <c r="BH19" i="18"/>
  <c r="BO19" i="18"/>
  <c r="BP19" i="18"/>
  <c r="BN19" i="18"/>
  <c r="BP7" i="16"/>
  <c r="BH4" i="16"/>
  <c r="BN15" i="16"/>
  <c r="BH17" i="16"/>
  <c r="BQ17" i="16"/>
  <c r="BH13" i="16"/>
  <c r="BL13" i="16"/>
  <c r="BP14" i="16"/>
  <c r="BN14" i="16"/>
  <c r="BH3" i="17"/>
  <c r="BR9" i="17"/>
  <c r="BP9" i="17"/>
  <c r="BK12" i="17"/>
  <c r="BQ5" i="18"/>
  <c r="BI5" i="18"/>
  <c r="BP5" i="18"/>
  <c r="BH5" i="18"/>
  <c r="BO5" i="18"/>
  <c r="BN5" i="18"/>
  <c r="BM5" i="18"/>
  <c r="BL5" i="18"/>
  <c r="BJ5" i="18"/>
  <c r="BR5" i="18"/>
  <c r="BK5" i="18"/>
  <c r="BP7" i="18"/>
  <c r="BH7" i="18"/>
  <c r="BO7" i="18"/>
  <c r="BN7" i="18"/>
  <c r="BM7" i="18"/>
  <c r="BL7" i="18"/>
  <c r="BK7" i="18"/>
  <c r="BI7" i="18"/>
  <c r="BR7" i="18"/>
  <c r="BQ7" i="18"/>
  <c r="BJ7" i="18"/>
  <c r="BP12" i="18"/>
  <c r="BH12" i="18"/>
  <c r="BO12" i="18"/>
  <c r="BN12" i="18"/>
  <c r="BM12" i="18"/>
  <c r="BI12" i="18"/>
  <c r="BR12" i="18"/>
  <c r="BQ12" i="18"/>
  <c r="BL12" i="18"/>
  <c r="BK12" i="18"/>
  <c r="BJ12" i="18"/>
  <c r="BJ14" i="16"/>
  <c r="BQ13" i="18"/>
  <c r="BI13" i="18"/>
  <c r="BP13" i="18"/>
  <c r="BH13" i="18"/>
  <c r="BO13" i="18"/>
  <c r="BN13" i="18"/>
  <c r="BR13" i="18"/>
  <c r="BM13" i="18"/>
  <c r="BL13" i="18"/>
  <c r="BK13" i="18"/>
  <c r="BJ13" i="18"/>
  <c r="BL15" i="16"/>
  <c r="BM14" i="16"/>
  <c r="BK14" i="16"/>
  <c r="BK9" i="17"/>
  <c r="BO9" i="17"/>
  <c r="BQ10" i="18"/>
  <c r="BI10" i="18"/>
  <c r="BP10" i="18"/>
  <c r="BH10" i="18"/>
  <c r="BN10" i="18"/>
  <c r="BO10" i="18"/>
  <c r="BM10" i="18"/>
  <c r="BL10" i="18"/>
  <c r="BK10" i="18"/>
  <c r="BJ10" i="18"/>
  <c r="BR10" i="18"/>
  <c r="BO14" i="16"/>
  <c r="BI7" i="16"/>
  <c r="BQ4" i="16"/>
  <c r="BP15" i="16"/>
  <c r="BI17" i="16"/>
  <c r="BK17" i="16"/>
  <c r="BH14" i="16"/>
  <c r="BQ3" i="17"/>
  <c r="BL6" i="17"/>
  <c r="BI9" i="17"/>
  <c r="BN22" i="18"/>
  <c r="BK22" i="18"/>
  <c r="BJ22" i="18"/>
  <c r="BR22" i="18"/>
  <c r="BI22" i="18"/>
  <c r="BQ22" i="18"/>
  <c r="BH22" i="18"/>
  <c r="BP22" i="18"/>
  <c r="BO22" i="18"/>
  <c r="BM22" i="18"/>
  <c r="BL22" i="18"/>
  <c r="BN4" i="18"/>
  <c r="BM4" i="18"/>
  <c r="BL4" i="18"/>
  <c r="BK4" i="18"/>
  <c r="BR4" i="18"/>
  <c r="BJ4" i="18"/>
  <c r="BQ4" i="18"/>
  <c r="BI4" i="18"/>
  <c r="BP4" i="18"/>
  <c r="BO4" i="18"/>
  <c r="BH4" i="18"/>
  <c r="BK9" i="18"/>
  <c r="BR9" i="18"/>
  <c r="BJ9" i="18"/>
  <c r="BP9" i="18"/>
  <c r="BH9" i="18"/>
  <c r="BM9" i="18"/>
  <c r="BL9" i="18"/>
  <c r="BI9" i="18"/>
  <c r="BQ9" i="18"/>
  <c r="BO9" i="18"/>
  <c r="BN9" i="18"/>
  <c r="BL20" i="18"/>
  <c r="BK20" i="18"/>
  <c r="BR20" i="18"/>
  <c r="BJ20" i="18"/>
  <c r="BQ20" i="18"/>
  <c r="BI20" i="18"/>
  <c r="BP20" i="18"/>
  <c r="BH20" i="18"/>
  <c r="BN20" i="18"/>
  <c r="BO20" i="18"/>
  <c r="BM20" i="18"/>
  <c r="BK7" i="16"/>
  <c r="BQ7" i="16"/>
  <c r="BJ4" i="16"/>
  <c r="BI4" i="16"/>
  <c r="BH15" i="16"/>
  <c r="BR17" i="16"/>
  <c r="BL17" i="16"/>
  <c r="BQ14" i="16"/>
  <c r="BI3" i="17"/>
  <c r="BM6" i="17"/>
  <c r="BJ9" i="17"/>
  <c r="BQ16" i="18"/>
  <c r="BI16" i="18"/>
  <c r="BP16" i="18"/>
  <c r="BH16" i="18"/>
  <c r="BO16" i="18"/>
  <c r="BN16" i="18"/>
  <c r="BL16" i="18"/>
  <c r="BK16" i="18"/>
  <c r="BJ16" i="18"/>
  <c r="BR16" i="18"/>
  <c r="BM16" i="18"/>
  <c r="BL15" i="18"/>
  <c r="BK15" i="18"/>
  <c r="BR15" i="18"/>
  <c r="BJ15" i="18"/>
  <c r="BQ15" i="18"/>
  <c r="BI15" i="18"/>
  <c r="BH15" i="18"/>
  <c r="BN15" i="18"/>
  <c r="BP15" i="18"/>
  <c r="BO15" i="18"/>
  <c r="BM15" i="18"/>
  <c r="BO3" i="18"/>
  <c r="BN3" i="18"/>
  <c r="BM3" i="18"/>
  <c r="BL3" i="18"/>
  <c r="BK3" i="18"/>
  <c r="BR3" i="18"/>
  <c r="BJ3" i="18"/>
  <c r="BQ3" i="18"/>
  <c r="BP3" i="18"/>
  <c r="BI3" i="18"/>
  <c r="BH3" i="18"/>
  <c r="BL7" i="16"/>
  <c r="BJ7" i="16"/>
  <c r="BK4" i="16"/>
  <c r="BR4" i="16"/>
  <c r="BQ15" i="16"/>
  <c r="BJ17" i="16"/>
  <c r="BI14" i="16"/>
  <c r="BR6" i="17"/>
  <c r="BL9" i="17"/>
  <c r="BR4" i="17"/>
  <c r="BK8" i="18"/>
  <c r="BO8" i="18"/>
  <c r="BN8" i="18"/>
  <c r="BM8" i="18"/>
  <c r="BL8" i="18"/>
  <c r="BJ8" i="18"/>
  <c r="BR8" i="18"/>
  <c r="BI8" i="18"/>
  <c r="BQ8" i="18"/>
  <c r="BP8" i="18"/>
  <c r="BH8" i="18"/>
  <c r="BP11" i="18"/>
  <c r="BH11" i="18"/>
  <c r="BO11" i="18"/>
  <c r="BN11" i="18"/>
  <c r="BM11" i="18"/>
  <c r="BK11" i="18"/>
  <c r="BJ11" i="18"/>
  <c r="BI11" i="18"/>
  <c r="BR11" i="18"/>
  <c r="BQ11" i="18"/>
  <c r="BL11" i="18"/>
  <c r="BP18" i="18"/>
  <c r="BH18" i="18"/>
  <c r="BO18" i="18"/>
  <c r="BN18" i="18"/>
  <c r="BM18" i="18"/>
  <c r="BQ18" i="18"/>
  <c r="BL18" i="18"/>
  <c r="BK18" i="18"/>
  <c r="BJ18" i="18"/>
  <c r="BI18" i="18"/>
  <c r="BR18" i="18"/>
  <c r="BM7" i="16"/>
  <c r="BL4" i="16"/>
  <c r="BL11" i="16"/>
  <c r="BR7" i="17"/>
  <c r="BO7" i="17"/>
  <c r="BK11" i="17"/>
  <c r="BK6" i="17"/>
  <c r="BQ16" i="17"/>
  <c r="BK14" i="18"/>
  <c r="BR14" i="18"/>
  <c r="BJ14" i="18"/>
  <c r="BQ14" i="18"/>
  <c r="BI14" i="18"/>
  <c r="BP14" i="18"/>
  <c r="BH14" i="18"/>
  <c r="BL14" i="18"/>
  <c r="BO14" i="18"/>
  <c r="BN14" i="18"/>
  <c r="BM14" i="18"/>
  <c r="BK21" i="18"/>
  <c r="BR21" i="18"/>
  <c r="BJ21" i="18"/>
  <c r="BQ21" i="18"/>
  <c r="BI21" i="18"/>
  <c r="BP21" i="18"/>
  <c r="BH21" i="18"/>
  <c r="BO21" i="18"/>
  <c r="BM21" i="18"/>
  <c r="BN21" i="18"/>
  <c r="BL21" i="18"/>
  <c r="BO4" i="17"/>
  <c r="BN14" i="17"/>
  <c r="BR17" i="17"/>
  <c r="BQ14" i="17"/>
  <c r="BJ17" i="17"/>
  <c r="BR3" i="17"/>
  <c r="BL14" i="17"/>
  <c r="BM12" i="17"/>
  <c r="BK17" i="17"/>
  <c r="BJ14" i="17"/>
  <c r="BJ4" i="17"/>
  <c r="BH11" i="17"/>
  <c r="BP11" i="17"/>
  <c r="BP12" i="17"/>
  <c r="BO12" i="17"/>
  <c r="BI11" i="17"/>
  <c r="BO11" i="17"/>
  <c r="BH12" i="17"/>
  <c r="BQ11" i="17"/>
  <c r="BQ12" i="17"/>
  <c r="BQ17" i="17"/>
  <c r="BN16" i="17"/>
  <c r="BP16" i="17"/>
  <c r="BJ5" i="17"/>
  <c r="BK16" i="17"/>
  <c r="BQ5" i="17"/>
  <c r="BL16" i="17"/>
  <c r="BL5" i="17"/>
  <c r="BM16" i="17"/>
  <c r="BO16" i="17"/>
  <c r="BH16" i="17"/>
  <c r="BJ3" i="17"/>
  <c r="BI14" i="17"/>
  <c r="BJ6" i="17"/>
  <c r="BI16" i="17"/>
  <c r="BK4" i="17"/>
  <c r="BK3" i="17"/>
  <c r="BK14" i="17"/>
  <c r="BN6" i="17"/>
  <c r="BJ16" i="17"/>
  <c r="BL4" i="17"/>
  <c r="BJ13" i="17"/>
  <c r="BN5" i="17"/>
  <c r="BH5" i="17"/>
  <c r="BM13" i="17"/>
  <c r="BK13" i="17"/>
  <c r="BI17" i="17"/>
  <c r="BI4" i="17"/>
  <c r="BM4" i="17"/>
  <c r="BO5" i="17"/>
  <c r="BP5" i="17"/>
  <c r="BL13" i="17"/>
  <c r="BH13" i="17"/>
  <c r="BK5" i="17"/>
  <c r="BN13" i="17"/>
  <c r="BP13" i="17"/>
  <c r="V5" i="13"/>
  <c r="BO13" i="17"/>
  <c r="BO14" i="17"/>
  <c r="BR14" i="17"/>
  <c r="BP6" i="17"/>
  <c r="BR5" i="17"/>
  <c r="BQ13" i="17"/>
  <c r="BL17" i="17"/>
  <c r="BH17" i="17"/>
  <c r="BN4" i="17"/>
  <c r="BP14" i="17"/>
  <c r="BI6" i="17"/>
  <c r="BM5" i="17"/>
  <c r="BI13" i="17"/>
  <c r="BN17" i="17"/>
  <c r="BP17" i="17"/>
  <c r="BH4" i="17"/>
  <c r="BO3" i="17"/>
  <c r="BH6" i="17"/>
  <c r="BP4" i="17"/>
  <c r="S5" i="13"/>
  <c r="W5" i="13"/>
  <c r="X5" i="13"/>
  <c r="Z5" i="13"/>
  <c r="R22" i="17"/>
  <c r="U5" i="13"/>
  <c r="AB5" i="13"/>
  <c r="S22" i="17"/>
  <c r="Y5" i="13"/>
  <c r="AA5" i="13"/>
  <c r="R22" i="16"/>
  <c r="AB8" i="13"/>
  <c r="T22" i="17"/>
  <c r="T5" i="13"/>
  <c r="R5" i="13"/>
  <c r="BQ6" i="9"/>
  <c r="U8" i="13"/>
  <c r="BL15" i="12"/>
  <c r="BJ15" i="12"/>
  <c r="BM15" i="12"/>
  <c r="BN15" i="12"/>
  <c r="BO15" i="12"/>
  <c r="BK15" i="12"/>
  <c r="BH15" i="12"/>
  <c r="R8" i="13"/>
  <c r="BQ15" i="12"/>
  <c r="BP15" i="12"/>
  <c r="BR15" i="12"/>
  <c r="S22" i="16"/>
  <c r="BQ17" i="12"/>
  <c r="BJ17" i="12"/>
  <c r="T8" i="13"/>
  <c r="T22" i="16"/>
  <c r="W8" i="13"/>
  <c r="AA8" i="13"/>
  <c r="BM17" i="9"/>
  <c r="V8" i="13"/>
  <c r="S8" i="13"/>
  <c r="X8" i="13"/>
  <c r="Y8" i="13"/>
  <c r="Z12" i="13"/>
  <c r="BN17" i="9"/>
  <c r="BH4" i="12"/>
  <c r="AB12" i="13"/>
  <c r="BR4" i="12"/>
  <c r="BJ6" i="12"/>
  <c r="BI13" i="9"/>
  <c r="BR13" i="9"/>
  <c r="BO13" i="9"/>
  <c r="BH13" i="9"/>
  <c r="BQ13" i="9"/>
  <c r="BL17" i="9"/>
  <c r="BN6" i="9"/>
  <c r="BM11" i="12"/>
  <c r="BJ6" i="9"/>
  <c r="BO6" i="9"/>
  <c r="BH11" i="12"/>
  <c r="BR6" i="9"/>
  <c r="BH6" i="9"/>
  <c r="BL11" i="12"/>
  <c r="BM10" i="12"/>
  <c r="BK6" i="9"/>
  <c r="BP6" i="9"/>
  <c r="BL6" i="9"/>
  <c r="BI6" i="9"/>
  <c r="S22" i="15"/>
  <c r="U7" i="15"/>
  <c r="Y14" i="15"/>
  <c r="W14" i="15"/>
  <c r="Y9" i="15"/>
  <c r="V13" i="15"/>
  <c r="Z15" i="15"/>
  <c r="Z12" i="15"/>
  <c r="S12" i="15"/>
  <c r="AA4" i="15"/>
  <c r="X11" i="15"/>
  <c r="AB3" i="15"/>
  <c r="V5" i="15"/>
  <c r="R8" i="15"/>
  <c r="AB6" i="15"/>
  <c r="R10" i="15"/>
  <c r="BR7" i="12"/>
  <c r="Z8" i="13"/>
  <c r="T11" i="15"/>
  <c r="S5" i="15"/>
  <c r="BH7" i="12"/>
  <c r="U12" i="13"/>
  <c r="AA12" i="13"/>
  <c r="T12" i="13"/>
  <c r="T22" i="15"/>
  <c r="V7" i="15"/>
  <c r="Z14" i="15"/>
  <c r="V14" i="15"/>
  <c r="S17" i="15"/>
  <c r="Z9" i="15"/>
  <c r="Y13" i="15"/>
  <c r="W13" i="15"/>
  <c r="R15" i="15"/>
  <c r="X12" i="15"/>
  <c r="AA12" i="15"/>
  <c r="R16" i="15"/>
  <c r="S4" i="15"/>
  <c r="V11" i="15"/>
  <c r="AB11" i="15"/>
  <c r="T3" i="15"/>
  <c r="AB5" i="15"/>
  <c r="V8" i="15"/>
  <c r="Z8" i="15"/>
  <c r="T6" i="15"/>
  <c r="Z10" i="15"/>
  <c r="BR6" i="12"/>
  <c r="BJ7" i="12"/>
  <c r="BO7" i="12"/>
  <c r="BR17" i="12"/>
  <c r="BQ4" i="12"/>
  <c r="Z7" i="15"/>
  <c r="Y7" i="15"/>
  <c r="R14" i="15"/>
  <c r="V17" i="15"/>
  <c r="U17" i="15"/>
  <c r="AA9" i="15"/>
  <c r="Z13" i="15"/>
  <c r="T13" i="15"/>
  <c r="AA15" i="15"/>
  <c r="R12" i="15"/>
  <c r="AB4" i="15"/>
  <c r="W11" i="15"/>
  <c r="U11" i="15"/>
  <c r="V3" i="15"/>
  <c r="T5" i="15"/>
  <c r="W8" i="15"/>
  <c r="S8" i="15"/>
  <c r="Y6" i="15"/>
  <c r="S10" i="15"/>
  <c r="BI6" i="12"/>
  <c r="BK7" i="12"/>
  <c r="BP7" i="12"/>
  <c r="BH17" i="12"/>
  <c r="BK17" i="12"/>
  <c r="R17" i="13"/>
  <c r="R7" i="15"/>
  <c r="X7" i="15"/>
  <c r="AA14" i="15"/>
  <c r="W17" i="15"/>
  <c r="T17" i="15"/>
  <c r="AB9" i="15"/>
  <c r="X13" i="15"/>
  <c r="AB13" i="15"/>
  <c r="S15" i="15"/>
  <c r="AB12" i="15"/>
  <c r="S16" i="15"/>
  <c r="T4" i="15"/>
  <c r="Y11" i="15"/>
  <c r="W3" i="15"/>
  <c r="U3" i="15"/>
  <c r="U5" i="15"/>
  <c r="U8" i="15"/>
  <c r="AA8" i="15"/>
  <c r="U6" i="15"/>
  <c r="AA10" i="15"/>
  <c r="BL7" i="12"/>
  <c r="BN7" i="12"/>
  <c r="BN17" i="12"/>
  <c r="BL17" i="12"/>
  <c r="S12" i="13"/>
  <c r="AA7" i="15"/>
  <c r="W7" i="15"/>
  <c r="S14" i="15"/>
  <c r="X17" i="15"/>
  <c r="R9" i="15"/>
  <c r="R13" i="15"/>
  <c r="U15" i="15"/>
  <c r="AB15" i="15"/>
  <c r="T12" i="15"/>
  <c r="U16" i="15"/>
  <c r="U4" i="15"/>
  <c r="R11" i="15"/>
  <c r="X3" i="15"/>
  <c r="R3" i="15"/>
  <c r="Z5" i="15"/>
  <c r="X8" i="15"/>
  <c r="Z6" i="15"/>
  <c r="W6" i="15"/>
  <c r="T10" i="15"/>
  <c r="BM6" i="12"/>
  <c r="BM7" i="12"/>
  <c r="BO17" i="12"/>
  <c r="BM17" i="12"/>
  <c r="W12" i="13"/>
  <c r="V12" i="13"/>
  <c r="S7" i="15"/>
  <c r="AB14" i="15"/>
  <c r="Y17" i="15"/>
  <c r="T9" i="15"/>
  <c r="V9" i="15"/>
  <c r="AA13" i="15"/>
  <c r="V15" i="15"/>
  <c r="T15" i="15"/>
  <c r="U12" i="15"/>
  <c r="V16" i="15"/>
  <c r="X4" i="15"/>
  <c r="V4" i="15"/>
  <c r="Z11" i="15"/>
  <c r="Y3" i="15"/>
  <c r="Z3" i="15"/>
  <c r="W5" i="15"/>
  <c r="AB8" i="15"/>
  <c r="R6" i="15"/>
  <c r="X6" i="15"/>
  <c r="W10" i="15"/>
  <c r="AB10" i="15"/>
  <c r="BQ7" i="12"/>
  <c r="BP17" i="12"/>
  <c r="R12" i="13"/>
  <c r="X12" i="13"/>
  <c r="Y12" i="13"/>
  <c r="AB7" i="15"/>
  <c r="T14" i="15"/>
  <c r="S9" i="15"/>
  <c r="W9" i="15"/>
  <c r="S13" i="15"/>
  <c r="X15" i="15"/>
  <c r="W15" i="15"/>
  <c r="V12" i="15"/>
  <c r="X16" i="15"/>
  <c r="W16" i="15"/>
  <c r="W4" i="15"/>
  <c r="R4" i="15"/>
  <c r="S11" i="15"/>
  <c r="AA3" i="15"/>
  <c r="R5" i="15"/>
  <c r="X5" i="15"/>
  <c r="T8" i="15"/>
  <c r="AA6" i="15"/>
  <c r="V6" i="15"/>
  <c r="X10" i="15"/>
  <c r="U10" i="15"/>
  <c r="BM4" i="12"/>
  <c r="R22" i="15"/>
  <c r="T7" i="15"/>
  <c r="X14" i="15"/>
  <c r="U14" i="15"/>
  <c r="R17" i="15"/>
  <c r="U9" i="15"/>
  <c r="X9" i="15"/>
  <c r="U13" i="15"/>
  <c r="Y15" i="15"/>
  <c r="Y12" i="15"/>
  <c r="W12" i="15"/>
  <c r="Y16" i="15"/>
  <c r="T16" i="15"/>
  <c r="Y4" i="15"/>
  <c r="Z4" i="15"/>
  <c r="AA11" i="15"/>
  <c r="S3" i="15"/>
  <c r="AA5" i="15"/>
  <c r="Y5" i="15"/>
  <c r="Y8" i="15"/>
  <c r="S6" i="15"/>
  <c r="Y10" i="15"/>
  <c r="V10" i="15"/>
  <c r="BN6" i="12"/>
  <c r="BQ6" i="12"/>
  <c r="BI4" i="12"/>
  <c r="T4" i="13"/>
  <c r="BN4" i="12"/>
  <c r="BO4" i="12"/>
  <c r="BI11" i="12"/>
  <c r="BP10" i="12"/>
  <c r="BJ13" i="9"/>
  <c r="BP13" i="9"/>
  <c r="BO17" i="9"/>
  <c r="BN11" i="12"/>
  <c r="BL10" i="12"/>
  <c r="AB4" i="13"/>
  <c r="BK13" i="9"/>
  <c r="BI17" i="9"/>
  <c r="BQ17" i="9"/>
  <c r="BO11" i="12"/>
  <c r="BK6" i="12"/>
  <c r="BJ10" i="12"/>
  <c r="BL4" i="12"/>
  <c r="X17" i="13"/>
  <c r="R4" i="13"/>
  <c r="BL13" i="9"/>
  <c r="BR17" i="9"/>
  <c r="BH17" i="9"/>
  <c r="BP11" i="12"/>
  <c r="BL6" i="12"/>
  <c r="BQ10" i="12"/>
  <c r="BJ4" i="12"/>
  <c r="V17" i="13"/>
  <c r="Z4" i="13"/>
  <c r="BM13" i="9"/>
  <c r="BJ17" i="9"/>
  <c r="BP17" i="9"/>
  <c r="BR11" i="12"/>
  <c r="BP6" i="12"/>
  <c r="BH10" i="12"/>
  <c r="BK4" i="12"/>
  <c r="Z17" i="13"/>
  <c r="BQ11" i="12"/>
  <c r="BK11" i="12"/>
  <c r="BO6" i="12"/>
  <c r="BR10" i="12"/>
  <c r="T17" i="13"/>
  <c r="U4" i="13"/>
  <c r="U17" i="13"/>
  <c r="S17" i="13"/>
  <c r="BH9" i="12"/>
  <c r="AA17" i="13"/>
  <c r="BI9" i="12"/>
  <c r="W17" i="13"/>
  <c r="AB17" i="13"/>
  <c r="BJ9" i="12"/>
  <c r="R22" i="14"/>
  <c r="BK9" i="12"/>
  <c r="BP9" i="12"/>
  <c r="BL9" i="12"/>
  <c r="S3" i="13"/>
  <c r="S22" i="14"/>
  <c r="BQ9" i="12"/>
  <c r="BM9" i="12"/>
  <c r="BN10" i="12"/>
  <c r="BI10" i="12"/>
  <c r="Y17" i="13"/>
  <c r="T22" i="14"/>
  <c r="BN9" i="12"/>
  <c r="BO10" i="12"/>
  <c r="V4" i="13"/>
  <c r="BK7" i="9"/>
  <c r="Y4" i="13"/>
  <c r="R3" i="13"/>
  <c r="BL4" i="9"/>
  <c r="BK4" i="9"/>
  <c r="S4" i="13"/>
  <c r="W4" i="13"/>
  <c r="BL12" i="12"/>
  <c r="BH7" i="9"/>
  <c r="AB3" i="13"/>
  <c r="U3" i="13"/>
  <c r="W3" i="13"/>
  <c r="T3" i="13"/>
  <c r="X4" i="13"/>
  <c r="AA4" i="13"/>
  <c r="Y3" i="13"/>
  <c r="Z3" i="13"/>
  <c r="AA3" i="13"/>
  <c r="V3" i="13"/>
  <c r="BN4" i="9"/>
  <c r="X3" i="13"/>
  <c r="AA16" i="13"/>
  <c r="Z16" i="13"/>
  <c r="U15" i="13"/>
  <c r="AB16" i="13"/>
  <c r="AB15" i="13"/>
  <c r="V15" i="13"/>
  <c r="AA15" i="13"/>
  <c r="X15" i="13"/>
  <c r="S15" i="13"/>
  <c r="Z15" i="13"/>
  <c r="R15" i="13"/>
  <c r="W15" i="13"/>
  <c r="T15" i="13"/>
  <c r="Y15" i="13"/>
  <c r="BK12" i="12"/>
  <c r="BO4" i="9"/>
  <c r="BI4" i="9"/>
  <c r="BJ4" i="9"/>
  <c r="BM3" i="12"/>
  <c r="BJ5" i="9"/>
  <c r="BR5" i="9"/>
  <c r="BK5" i="9"/>
  <c r="BQ4" i="9"/>
  <c r="BR12" i="9"/>
  <c r="BH3" i="12"/>
  <c r="BO7" i="9"/>
  <c r="BR11" i="10"/>
  <c r="BH12" i="12"/>
  <c r="BM12" i="12"/>
  <c r="BH4" i="9"/>
  <c r="BP7" i="9"/>
  <c r="BI12" i="12"/>
  <c r="BM4" i="9"/>
  <c r="BR4" i="9"/>
  <c r="BP5" i="9"/>
  <c r="BR5" i="10"/>
  <c r="BJ12" i="12"/>
  <c r="BL14" i="10"/>
  <c r="BN8" i="12"/>
  <c r="BN12" i="12"/>
  <c r="BO14" i="10"/>
  <c r="BP14" i="10"/>
  <c r="BK11" i="10"/>
  <c r="BJ3" i="12"/>
  <c r="BO12" i="12"/>
  <c r="BQ7" i="9"/>
  <c r="BI5" i="10"/>
  <c r="BM13" i="12"/>
  <c r="BK3" i="12"/>
  <c r="BP12" i="12"/>
  <c r="BN13" i="12"/>
  <c r="BO13" i="12"/>
  <c r="BP13" i="12"/>
  <c r="BQ13" i="12"/>
  <c r="BK15" i="10"/>
  <c r="BP15" i="10"/>
  <c r="W13" i="13"/>
  <c r="AB10" i="13"/>
  <c r="Z14" i="13"/>
  <c r="S6" i="13"/>
  <c r="V11" i="13"/>
  <c r="T9" i="13"/>
  <c r="T16" i="13"/>
  <c r="R22" i="13"/>
  <c r="AA7" i="13"/>
  <c r="BI5" i="12"/>
  <c r="U16" i="13"/>
  <c r="S16" i="13"/>
  <c r="BQ5" i="12"/>
  <c r="X16" i="13"/>
  <c r="BM14" i="10"/>
  <c r="BM3" i="10"/>
  <c r="BJ5" i="12"/>
  <c r="BN14" i="10"/>
  <c r="BN3" i="10"/>
  <c r="BL3" i="12"/>
  <c r="BK5" i="12"/>
  <c r="BM5" i="12"/>
  <c r="BP5" i="12"/>
  <c r="BO3" i="10"/>
  <c r="BL5" i="12"/>
  <c r="BO5" i="12"/>
  <c r="BJ7" i="9"/>
  <c r="BK14" i="10"/>
  <c r="BQ14" i="12"/>
  <c r="BP3" i="12"/>
  <c r="BN5" i="12"/>
  <c r="Y13" i="13"/>
  <c r="T10" i="13"/>
  <c r="AA14" i="13"/>
  <c r="T14" i="13"/>
  <c r="W6" i="13"/>
  <c r="U11" i="13"/>
  <c r="U9" i="13"/>
  <c r="Y7" i="13"/>
  <c r="T13" i="13"/>
  <c r="Z13" i="13"/>
  <c r="AA10" i="13"/>
  <c r="V14" i="13"/>
  <c r="U14" i="13"/>
  <c r="U6" i="13"/>
  <c r="W11" i="13"/>
  <c r="AB9" i="13"/>
  <c r="T22" i="13"/>
  <c r="T7" i="13"/>
  <c r="AB7" i="13"/>
  <c r="BQ3" i="10"/>
  <c r="BJ15" i="10"/>
  <c r="BK14" i="12"/>
  <c r="V16" i="13"/>
  <c r="U13" i="13"/>
  <c r="AA13" i="13"/>
  <c r="U10" i="13"/>
  <c r="X14" i="13"/>
  <c r="W14" i="13"/>
  <c r="T6" i="13"/>
  <c r="T11" i="13"/>
  <c r="W9" i="13"/>
  <c r="S22" i="13"/>
  <c r="Z7" i="13"/>
  <c r="R7" i="13"/>
  <c r="BL5" i="9"/>
  <c r="BI3" i="10"/>
  <c r="BP14" i="12"/>
  <c r="BJ13" i="12"/>
  <c r="R16" i="13"/>
  <c r="V13" i="13"/>
  <c r="R13" i="13"/>
  <c r="Z10" i="13"/>
  <c r="Y14" i="13"/>
  <c r="R6" i="13"/>
  <c r="X6" i="13"/>
  <c r="Z11" i="13"/>
  <c r="S11" i="13"/>
  <c r="R9" i="13"/>
  <c r="Y9" i="13"/>
  <c r="V7" i="13"/>
  <c r="S7" i="13"/>
  <c r="BO5" i="9"/>
  <c r="BJ3" i="10"/>
  <c r="BR3" i="10"/>
  <c r="BL14" i="12"/>
  <c r="BR13" i="12"/>
  <c r="W16" i="13"/>
  <c r="Y16" i="13"/>
  <c r="X13" i="13"/>
  <c r="R10" i="13"/>
  <c r="V10" i="13"/>
  <c r="AB14" i="13"/>
  <c r="AB6" i="13"/>
  <c r="Y6" i="13"/>
  <c r="R11" i="13"/>
  <c r="X11" i="13"/>
  <c r="Z9" i="13"/>
  <c r="V9" i="13"/>
  <c r="U7" i="13"/>
  <c r="BM14" i="9"/>
  <c r="BK3" i="10"/>
  <c r="BH3" i="10"/>
  <c r="BH13" i="12"/>
  <c r="BK13" i="12"/>
  <c r="BR3" i="12"/>
  <c r="S13" i="13"/>
  <c r="S10" i="13"/>
  <c r="Y10" i="13"/>
  <c r="R14" i="13"/>
  <c r="AA6" i="13"/>
  <c r="Z6" i="13"/>
  <c r="AB11" i="13"/>
  <c r="Y11" i="13"/>
  <c r="S9" i="13"/>
  <c r="AA9" i="13"/>
  <c r="W7" i="13"/>
  <c r="BN14" i="9"/>
  <c r="BI5" i="9"/>
  <c r="BL3" i="10"/>
  <c r="BJ11" i="10"/>
  <c r="BI13" i="12"/>
  <c r="BO3" i="12"/>
  <c r="BQ3" i="12"/>
  <c r="BR12" i="12"/>
  <c r="AB13" i="13"/>
  <c r="W10" i="13"/>
  <c r="X10" i="13"/>
  <c r="S14" i="13"/>
  <c r="V6" i="13"/>
  <c r="AA11" i="13"/>
  <c r="X9" i="13"/>
  <c r="X7" i="13"/>
  <c r="BH8" i="12"/>
  <c r="BI16" i="12"/>
  <c r="BO14" i="9"/>
  <c r="BL12" i="9"/>
  <c r="BJ5" i="10"/>
  <c r="BQ8" i="12"/>
  <c r="BN16" i="12"/>
  <c r="BM16" i="12"/>
  <c r="BL16" i="12"/>
  <c r="BP14" i="9"/>
  <c r="BH12" i="9"/>
  <c r="BM12" i="9"/>
  <c r="BK5" i="10"/>
  <c r="BP8" i="12"/>
  <c r="BI8" i="12"/>
  <c r="BO16" i="12"/>
  <c r="BH16" i="12"/>
  <c r="BK16" i="12"/>
  <c r="BK12" i="9"/>
  <c r="BH14" i="9"/>
  <c r="BP12" i="9"/>
  <c r="BN12" i="9"/>
  <c r="BM5" i="10"/>
  <c r="BM7" i="10"/>
  <c r="BO8" i="12"/>
  <c r="BJ8" i="12"/>
  <c r="BP16" i="12"/>
  <c r="BI14" i="9"/>
  <c r="BQ14" i="9"/>
  <c r="BI12" i="9"/>
  <c r="BO12" i="9"/>
  <c r="BN5" i="10"/>
  <c r="BK8" i="12"/>
  <c r="BR8" i="12"/>
  <c r="BQ16" i="12"/>
  <c r="BK14" i="9"/>
  <c r="BJ14" i="9"/>
  <c r="BQ12" i="9"/>
  <c r="BO5" i="10"/>
  <c r="BL8" i="12"/>
  <c r="BJ16" i="12"/>
  <c r="BN7" i="9"/>
  <c r="BL14" i="9"/>
  <c r="BQ5" i="10"/>
  <c r="BM14" i="12"/>
  <c r="BN3" i="12"/>
  <c r="BH5" i="12"/>
  <c r="BP5" i="10"/>
  <c r="BL5" i="10"/>
  <c r="BR14" i="12"/>
  <c r="BN14" i="12"/>
  <c r="BJ16" i="9"/>
  <c r="BH14" i="12"/>
  <c r="BO14" i="12"/>
  <c r="BI14" i="12"/>
  <c r="BJ3" i="9"/>
  <c r="BL15" i="10"/>
  <c r="BL11" i="10"/>
  <c r="BM9" i="2"/>
  <c r="BH8" i="9"/>
  <c r="BM16" i="9"/>
  <c r="BN11" i="10"/>
  <c r="BI15" i="9"/>
  <c r="BN16" i="9"/>
  <c r="BR15" i="10"/>
  <c r="BH11" i="10"/>
  <c r="BP8" i="9"/>
  <c r="BK3" i="9"/>
  <c r="BL3" i="9"/>
  <c r="BR16" i="9"/>
  <c r="BR15" i="9"/>
  <c r="BJ15" i="9"/>
  <c r="BM7" i="9"/>
  <c r="BQ16" i="9"/>
  <c r="BH14" i="10"/>
  <c r="BI15" i="10"/>
  <c r="BM11" i="10"/>
  <c r="BL15" i="9"/>
  <c r="BK8" i="9"/>
  <c r="BI16" i="9"/>
  <c r="BQ6" i="10"/>
  <c r="BQ15" i="10"/>
  <c r="BO11" i="10"/>
  <c r="BM15" i="9"/>
  <c r="BK6" i="10"/>
  <c r="BH9" i="10"/>
  <c r="BL6" i="10"/>
  <c r="BL8" i="9"/>
  <c r="BK11" i="9"/>
  <c r="BP3" i="9"/>
  <c r="BK17" i="10"/>
  <c r="BK9" i="9"/>
  <c r="BQ10" i="9"/>
  <c r="BL11" i="9"/>
  <c r="BI3" i="9"/>
  <c r="BI17" i="10"/>
  <c r="BJ9" i="2"/>
  <c r="BL13" i="2"/>
  <c r="BM9" i="9"/>
  <c r="BK10" i="9"/>
  <c r="BN15" i="9"/>
  <c r="BQ3" i="9"/>
  <c r="BM17" i="10"/>
  <c r="BM15" i="10"/>
  <c r="BO13" i="10"/>
  <c r="BM13" i="2"/>
  <c r="BM10" i="9"/>
  <c r="BP15" i="9"/>
  <c r="BI8" i="9"/>
  <c r="BR7" i="9"/>
  <c r="BK16" i="9"/>
  <c r="BH16" i="9"/>
  <c r="BM5" i="9"/>
  <c r="BQ9" i="10"/>
  <c r="BN15" i="10"/>
  <c r="BP11" i="10"/>
  <c r="BJ17" i="10"/>
  <c r="BN13" i="10"/>
  <c r="BN13" i="2"/>
  <c r="BQ15" i="9"/>
  <c r="BK15" i="9"/>
  <c r="BJ8" i="9"/>
  <c r="BI7" i="9"/>
  <c r="BL16" i="9"/>
  <c r="BP16" i="9"/>
  <c r="BH5" i="9"/>
  <c r="BP6" i="10"/>
  <c r="BR9" i="10"/>
  <c r="BO15" i="10"/>
  <c r="BI11" i="10"/>
  <c r="BL17" i="10"/>
  <c r="BH13" i="10"/>
  <c r="BJ9" i="9"/>
  <c r="BP9" i="9"/>
  <c r="BN10" i="9"/>
  <c r="BM8" i="9"/>
  <c r="BP11" i="9"/>
  <c r="BN11" i="9"/>
  <c r="BM3" i="9"/>
  <c r="BI6" i="10"/>
  <c r="BH16" i="10"/>
  <c r="BO17" i="10"/>
  <c r="BI9" i="10"/>
  <c r="BL9" i="10"/>
  <c r="BQ13" i="10"/>
  <c r="R22" i="12"/>
  <c r="BH9" i="9"/>
  <c r="BH11" i="9"/>
  <c r="BM11" i="9"/>
  <c r="BH6" i="10"/>
  <c r="BP16" i="10"/>
  <c r="BN17" i="10"/>
  <c r="BL9" i="9"/>
  <c r="BI9" i="9"/>
  <c r="BJ10" i="9"/>
  <c r="BO10" i="9"/>
  <c r="BO8" i="9"/>
  <c r="BI11" i="9"/>
  <c r="BO11" i="9"/>
  <c r="BN3" i="9"/>
  <c r="BM6" i="10"/>
  <c r="BI16" i="10"/>
  <c r="BP17" i="10"/>
  <c r="BJ9" i="10"/>
  <c r="BM9" i="10"/>
  <c r="BI13" i="10"/>
  <c r="BN9" i="9"/>
  <c r="BQ9" i="9"/>
  <c r="BL10" i="9"/>
  <c r="BH10" i="9"/>
  <c r="BQ8" i="9"/>
  <c r="BQ11" i="9"/>
  <c r="BR3" i="9"/>
  <c r="BN6" i="10"/>
  <c r="BR16" i="10"/>
  <c r="BQ17" i="10"/>
  <c r="BK9" i="10"/>
  <c r="BN9" i="10"/>
  <c r="BR13" i="10"/>
  <c r="T22" i="12"/>
  <c r="S22" i="12"/>
  <c r="BL16" i="10"/>
  <c r="BP13" i="10"/>
  <c r="BO9" i="9"/>
  <c r="BR10" i="9"/>
  <c r="BP10" i="9"/>
  <c r="BR8" i="9"/>
  <c r="BJ11" i="9"/>
  <c r="BO3" i="9"/>
  <c r="BJ6" i="10"/>
  <c r="BJ16" i="10"/>
  <c r="BH17" i="10"/>
  <c r="BO9" i="10"/>
  <c r="BL13" i="10"/>
  <c r="BJ13" i="10"/>
  <c r="BH15" i="9"/>
  <c r="BQ5" i="9"/>
  <c r="BO6" i="10"/>
  <c r="BK16" i="10"/>
  <c r="BM13" i="10"/>
  <c r="BO4" i="10"/>
  <c r="Y10" i="11"/>
  <c r="X3" i="11"/>
  <c r="U6" i="11"/>
  <c r="AA11" i="11"/>
  <c r="BM16" i="10"/>
  <c r="BQ4" i="10"/>
  <c r="BP4" i="10"/>
  <c r="BM4" i="10"/>
  <c r="BN4" i="10"/>
  <c r="BR14" i="10"/>
  <c r="BI4" i="10"/>
  <c r="BJ14" i="10"/>
  <c r="BQ16" i="10"/>
  <c r="BR4" i="10"/>
  <c r="BI7" i="10"/>
  <c r="BH10" i="10"/>
  <c r="BR8" i="10"/>
  <c r="BQ12" i="10"/>
  <c r="BN10" i="10"/>
  <c r="BQ14" i="10"/>
  <c r="BK4" i="10"/>
  <c r="BJ4" i="10"/>
  <c r="BL8" i="10"/>
  <c r="BI10" i="10"/>
  <c r="BO16" i="10"/>
  <c r="BL4" i="10"/>
  <c r="BP7" i="10"/>
  <c r="BM8" i="10"/>
  <c r="BQ10" i="10"/>
  <c r="S14" i="11"/>
  <c r="R16" i="11"/>
  <c r="Y17" i="11"/>
  <c r="S8" i="11"/>
  <c r="Y5" i="11"/>
  <c r="U13" i="11"/>
  <c r="Z15" i="11"/>
  <c r="V7" i="11"/>
  <c r="W12" i="11"/>
  <c r="AB9" i="11"/>
  <c r="Z4" i="11"/>
  <c r="S11" i="11"/>
  <c r="BH12" i="10"/>
  <c r="BK12" i="10"/>
  <c r="BQ7" i="10"/>
  <c r="BL12" i="10"/>
  <c r="BJ8" i="10"/>
  <c r="BR7" i="10"/>
  <c r="BM12" i="10"/>
  <c r="BI8" i="10"/>
  <c r="BH7" i="10"/>
  <c r="BQ8" i="10"/>
  <c r="BJ10" i="10"/>
  <c r="BI16" i="2"/>
  <c r="BK16" i="2"/>
  <c r="AB14" i="11"/>
  <c r="W14" i="11"/>
  <c r="U17" i="11"/>
  <c r="T22" i="11"/>
  <c r="Y8" i="11"/>
  <c r="W8" i="11"/>
  <c r="X5" i="11"/>
  <c r="T13" i="11"/>
  <c r="X13" i="11"/>
  <c r="X15" i="11"/>
  <c r="W7" i="11"/>
  <c r="U7" i="11"/>
  <c r="X12" i="11"/>
  <c r="AA9" i="11"/>
  <c r="Y9" i="11"/>
  <c r="Y4" i="11"/>
  <c r="T3" i="11"/>
  <c r="S6" i="11"/>
  <c r="BL16" i="2"/>
  <c r="X14" i="11"/>
  <c r="V17" i="11"/>
  <c r="X8" i="11"/>
  <c r="S13" i="11"/>
  <c r="T7" i="11"/>
  <c r="Y12" i="11"/>
  <c r="Z9" i="11"/>
  <c r="R10" i="11"/>
  <c r="V3" i="11"/>
  <c r="U3" i="11"/>
  <c r="X6" i="11"/>
  <c r="AA6" i="11"/>
  <c r="BJ16" i="2"/>
  <c r="BO12" i="10"/>
  <c r="BN12" i="10"/>
  <c r="BN8" i="10"/>
  <c r="T14" i="11"/>
  <c r="U14" i="11"/>
  <c r="U16" i="11"/>
  <c r="X17" i="11"/>
  <c r="S17" i="11"/>
  <c r="AB8" i="11"/>
  <c r="Z5" i="11"/>
  <c r="Z13" i="11"/>
  <c r="AA13" i="11"/>
  <c r="AA15" i="11"/>
  <c r="Y7" i="11"/>
  <c r="AB7" i="11"/>
  <c r="AA12" i="11"/>
  <c r="R12" i="11"/>
  <c r="R9" i="11"/>
  <c r="U9" i="11"/>
  <c r="U4" i="11"/>
  <c r="U10" i="11"/>
  <c r="Z10" i="11"/>
  <c r="Z3" i="11"/>
  <c r="W3" i="11"/>
  <c r="Y6" i="11"/>
  <c r="T11" i="11"/>
  <c r="BN16" i="2"/>
  <c r="BR16" i="2"/>
  <c r="Y14" i="11"/>
  <c r="T16" i="11"/>
  <c r="W17" i="11"/>
  <c r="T8" i="11"/>
  <c r="R5" i="11"/>
  <c r="AB13" i="11"/>
  <c r="S15" i="11"/>
  <c r="Z7" i="11"/>
  <c r="S12" i="11"/>
  <c r="Z12" i="11"/>
  <c r="S9" i="11"/>
  <c r="S4" i="11"/>
  <c r="R4" i="11"/>
  <c r="V10" i="11"/>
  <c r="S10" i="11"/>
  <c r="Y3" i="11"/>
  <c r="Z6" i="11"/>
  <c r="U11" i="11"/>
  <c r="BP16" i="2"/>
  <c r="BM16" i="2"/>
  <c r="BP12" i="10"/>
  <c r="Z14" i="11"/>
  <c r="V16" i="11"/>
  <c r="R22" i="11"/>
  <c r="U8" i="11"/>
  <c r="AB5" i="11"/>
  <c r="Y13" i="11"/>
  <c r="AB15" i="11"/>
  <c r="R7" i="11"/>
  <c r="AB12" i="11"/>
  <c r="V9" i="11"/>
  <c r="T4" i="11"/>
  <c r="AA4" i="11"/>
  <c r="X10" i="11"/>
  <c r="AA10" i="11"/>
  <c r="R3" i="11"/>
  <c r="R6" i="11"/>
  <c r="X11" i="11"/>
  <c r="BQ16" i="2"/>
  <c r="BO16" i="2"/>
  <c r="BJ7" i="10"/>
  <c r="BI12" i="10"/>
  <c r="BO8" i="10"/>
  <c r="BM10" i="10"/>
  <c r="BR10" i="10"/>
  <c r="R14" i="11"/>
  <c r="W16" i="11"/>
  <c r="R17" i="11"/>
  <c r="V8" i="11"/>
  <c r="U5" i="11"/>
  <c r="T5" i="11"/>
  <c r="R13" i="11"/>
  <c r="W15" i="11"/>
  <c r="T15" i="11"/>
  <c r="AA7" i="11"/>
  <c r="T12" i="11"/>
  <c r="W9" i="11"/>
  <c r="AB4" i="11"/>
  <c r="W4" i="11"/>
  <c r="AB10" i="11"/>
  <c r="AA3" i="11"/>
  <c r="AB6" i="11"/>
  <c r="W11" i="11"/>
  <c r="Y11" i="11"/>
  <c r="BN7" i="10"/>
  <c r="BK7" i="10"/>
  <c r="BR12" i="10"/>
  <c r="BH8" i="10"/>
  <c r="BO10" i="10"/>
  <c r="BK10" i="10"/>
  <c r="AA14" i="11"/>
  <c r="Y16" i="11"/>
  <c r="X16" i="11"/>
  <c r="R8" i="11"/>
  <c r="V5" i="11"/>
  <c r="S5" i="11"/>
  <c r="V13" i="11"/>
  <c r="R15" i="11"/>
  <c r="U15" i="11"/>
  <c r="X7" i="11"/>
  <c r="U12" i="11"/>
  <c r="T9" i="11"/>
  <c r="V4" i="11"/>
  <c r="W10" i="11"/>
  <c r="S3" i="11"/>
  <c r="W6" i="11"/>
  <c r="V11" i="11"/>
  <c r="R11" i="11"/>
  <c r="BO7" i="10"/>
  <c r="BK8" i="10"/>
  <c r="BP10" i="10"/>
  <c r="V14" i="11"/>
  <c r="S16" i="11"/>
  <c r="T17" i="11"/>
  <c r="S22" i="11"/>
  <c r="Z8" i="11"/>
  <c r="AA8" i="11"/>
  <c r="W5" i="11"/>
  <c r="AA5" i="11"/>
  <c r="W13" i="11"/>
  <c r="Y15" i="11"/>
  <c r="V15" i="11"/>
  <c r="S7" i="11"/>
  <c r="V12" i="11"/>
  <c r="X9" i="11"/>
  <c r="X4" i="11"/>
  <c r="T10" i="11"/>
  <c r="AB3" i="11"/>
  <c r="V6" i="11"/>
  <c r="T6" i="11"/>
  <c r="AB11" i="11"/>
  <c r="Z11" i="11"/>
  <c r="BH8" i="2"/>
  <c r="BL8" i="2"/>
  <c r="BN8" i="2"/>
  <c r="BO8" i="2"/>
  <c r="BR3" i="2"/>
  <c r="BP8" i="2"/>
  <c r="BL3" i="2"/>
  <c r="BI8" i="2"/>
  <c r="BJ8" i="2"/>
  <c r="BQ8" i="2"/>
  <c r="BR8" i="2"/>
  <c r="BM8" i="2"/>
  <c r="R22" i="10"/>
  <c r="W22" i="10"/>
  <c r="R22" i="9"/>
  <c r="S22" i="10"/>
  <c r="T22" i="10"/>
  <c r="X22" i="10"/>
  <c r="U22" i="10"/>
  <c r="V22" i="10"/>
  <c r="BR9" i="2"/>
  <c r="BO13" i="2"/>
  <c r="BH13" i="2"/>
  <c r="BP13" i="2"/>
  <c r="BJ13" i="2"/>
  <c r="BI13" i="2"/>
  <c r="BR13" i="2"/>
  <c r="BL9" i="2"/>
  <c r="BQ15" i="2"/>
  <c r="BM5" i="2"/>
  <c r="BN9" i="2"/>
  <c r="BK9" i="2"/>
  <c r="BO9" i="2"/>
  <c r="BH9" i="2"/>
  <c r="BP9" i="2"/>
  <c r="BI9" i="2"/>
  <c r="BQ5" i="2"/>
  <c r="BK15" i="2"/>
  <c r="BK13" i="2"/>
  <c r="W22" i="9"/>
  <c r="BR5" i="2"/>
  <c r="BM15" i="2"/>
  <c r="S22" i="9"/>
  <c r="X22" i="9"/>
  <c r="BJ5" i="2"/>
  <c r="BN15" i="2"/>
  <c r="BN5" i="2"/>
  <c r="BP15" i="2"/>
  <c r="BO5" i="2"/>
  <c r="BR15" i="2"/>
  <c r="BH5" i="2"/>
  <c r="BL15" i="2"/>
  <c r="T22" i="9"/>
  <c r="BK5" i="2"/>
  <c r="BP5" i="2"/>
  <c r="BH15" i="2"/>
  <c r="BO15" i="2"/>
  <c r="U22" i="9"/>
  <c r="BL5" i="2"/>
  <c r="BJ15" i="2"/>
  <c r="V22" i="9"/>
  <c r="BK7" i="2"/>
  <c r="BJ14" i="2"/>
  <c r="BQ7" i="2"/>
  <c r="BP14" i="2"/>
  <c r="BL7" i="2"/>
  <c r="BJ7" i="2"/>
  <c r="BM7" i="2"/>
  <c r="BR7" i="2"/>
  <c r="BN7" i="2"/>
  <c r="BO7" i="2"/>
  <c r="BH7" i="2"/>
  <c r="BP7" i="2"/>
  <c r="BQ14" i="2"/>
  <c r="BK14" i="2"/>
  <c r="BL14" i="2"/>
  <c r="BN14" i="2"/>
  <c r="BM14" i="2"/>
  <c r="BN11" i="2"/>
  <c r="BO14" i="2"/>
  <c r="BH14" i="2"/>
  <c r="BI14" i="2"/>
  <c r="BI11" i="2"/>
  <c r="BO11" i="2"/>
  <c r="BQ11" i="2"/>
  <c r="BH11" i="2"/>
  <c r="BJ11" i="2"/>
  <c r="BP11" i="2"/>
  <c r="BR11" i="2"/>
  <c r="BK11" i="2"/>
  <c r="BL11" i="2"/>
  <c r="BI3" i="2"/>
  <c r="BM3" i="2"/>
  <c r="BH22" i="7"/>
  <c r="BK22" i="7"/>
  <c r="BO22" i="7"/>
  <c r="BR22" i="7"/>
  <c r="BN22" i="7"/>
  <c r="BJ22" i="7"/>
  <c r="BM22" i="7"/>
  <c r="BQ22" i="7"/>
  <c r="BL22" i="7"/>
  <c r="BI22" i="7"/>
  <c r="BP22" i="7"/>
  <c r="BI8" i="7"/>
  <c r="BM8" i="7"/>
  <c r="BQ8" i="7"/>
  <c r="BN8" i="7"/>
  <c r="BH8" i="7"/>
  <c r="BP8" i="7"/>
  <c r="BO8" i="7"/>
  <c r="BL8" i="7"/>
  <c r="BK8" i="7"/>
  <c r="BJ8" i="7"/>
  <c r="BR8" i="7"/>
  <c r="BP6" i="7"/>
  <c r="BO6" i="7"/>
  <c r="BQ6" i="7"/>
  <c r="BN6" i="7"/>
  <c r="BI6" i="7"/>
  <c r="BM6" i="7"/>
  <c r="BJ6" i="7"/>
  <c r="BK6" i="7"/>
  <c r="BR6" i="7"/>
  <c r="BH6" i="7"/>
  <c r="BL6" i="7"/>
  <c r="BJ3" i="2"/>
  <c r="BJ17" i="7"/>
  <c r="BP17" i="7"/>
  <c r="BO17" i="7"/>
  <c r="BN17" i="7"/>
  <c r="BM17" i="7"/>
  <c r="BQ17" i="7"/>
  <c r="BL17" i="7"/>
  <c r="BH17" i="7"/>
  <c r="BK17" i="7"/>
  <c r="BR17" i="7"/>
  <c r="BI17" i="7"/>
  <c r="BL11" i="7"/>
  <c r="BR11" i="7"/>
  <c r="BH11" i="7"/>
  <c r="BQ11" i="7"/>
  <c r="BO11" i="7"/>
  <c r="BK11" i="7"/>
  <c r="BJ11" i="7"/>
  <c r="BN11" i="7"/>
  <c r="BP11" i="7"/>
  <c r="BM11" i="7"/>
  <c r="BI11" i="7"/>
  <c r="BM15" i="7"/>
  <c r="BP15" i="7"/>
  <c r="BL15" i="7"/>
  <c r="BQ15" i="7"/>
  <c r="BK15" i="7"/>
  <c r="BJ15" i="7"/>
  <c r="BI15" i="7"/>
  <c r="BH15" i="7"/>
  <c r="BN15" i="7"/>
  <c r="BO15" i="7"/>
  <c r="BR15" i="7"/>
  <c r="BK3" i="2"/>
  <c r="BK18" i="7"/>
  <c r="BP18" i="7"/>
  <c r="BR18" i="7"/>
  <c r="BO18" i="7"/>
  <c r="BJ18" i="7"/>
  <c r="BN18" i="7"/>
  <c r="BQ18" i="7"/>
  <c r="BI18" i="7"/>
  <c r="BM18" i="7"/>
  <c r="BL18" i="7"/>
  <c r="BH18" i="7"/>
  <c r="BQ14" i="7"/>
  <c r="BP14" i="7"/>
  <c r="BO14" i="7"/>
  <c r="BN14" i="7"/>
  <c r="BJ14" i="7"/>
  <c r="BL14" i="7"/>
  <c r="BM14" i="7"/>
  <c r="BI14" i="7"/>
  <c r="BK14" i="7"/>
  <c r="BR14" i="7"/>
  <c r="BH14" i="7"/>
  <c r="BN3" i="2"/>
  <c r="BI9" i="7"/>
  <c r="BP9" i="7"/>
  <c r="BO9" i="7"/>
  <c r="BN9" i="7"/>
  <c r="BR9" i="7"/>
  <c r="BM9" i="7"/>
  <c r="BQ9" i="7"/>
  <c r="BJ9" i="7"/>
  <c r="BK9" i="7"/>
  <c r="BL9" i="7"/>
  <c r="BH9" i="7"/>
  <c r="BN5" i="7"/>
  <c r="BQ5" i="7"/>
  <c r="BP5" i="7"/>
  <c r="BI5" i="7"/>
  <c r="BM5" i="7"/>
  <c r="BO5" i="7"/>
  <c r="BL5" i="7"/>
  <c r="BK5" i="7"/>
  <c r="BR5" i="7"/>
  <c r="BH5" i="7"/>
  <c r="BJ5" i="7"/>
  <c r="BQ12" i="7"/>
  <c r="BI12" i="7"/>
  <c r="BO12" i="7"/>
  <c r="BH12" i="7"/>
  <c r="BN12" i="7"/>
  <c r="BR12" i="7"/>
  <c r="BL12" i="7"/>
  <c r="BM12" i="7"/>
  <c r="BP12" i="7"/>
  <c r="BK12" i="7"/>
  <c r="BJ12" i="7"/>
  <c r="BO3" i="2"/>
  <c r="BP3" i="7"/>
  <c r="BL3" i="7"/>
  <c r="BH3" i="7"/>
  <c r="BK3" i="7"/>
  <c r="BO3" i="7"/>
  <c r="BR3" i="7"/>
  <c r="BM3" i="7"/>
  <c r="BJ3" i="7"/>
  <c r="BN3" i="7"/>
  <c r="BQ3" i="7"/>
  <c r="BI3" i="7"/>
  <c r="BR21" i="7"/>
  <c r="BQ21" i="7"/>
  <c r="BP21" i="7"/>
  <c r="BO21" i="7"/>
  <c r="BK21" i="7"/>
  <c r="BM21" i="7"/>
  <c r="BN21" i="7"/>
  <c r="BJ21" i="7"/>
  <c r="BI21" i="7"/>
  <c r="BL21" i="7"/>
  <c r="BH21" i="7"/>
  <c r="BJ16" i="7"/>
  <c r="BM16" i="7"/>
  <c r="BK16" i="7"/>
  <c r="BI16" i="7"/>
  <c r="BH16" i="7"/>
  <c r="BQ16" i="7"/>
  <c r="BL16" i="7"/>
  <c r="BP16" i="7"/>
  <c r="BO16" i="7"/>
  <c r="BR16" i="7"/>
  <c r="BN16" i="7"/>
  <c r="BP3" i="2"/>
  <c r="BI4" i="7"/>
  <c r="BP4" i="7"/>
  <c r="BH4" i="7"/>
  <c r="BO4" i="7"/>
  <c r="BK4" i="7"/>
  <c r="BM4" i="7"/>
  <c r="BJ4" i="7"/>
  <c r="BR4" i="7"/>
  <c r="BN4" i="7"/>
  <c r="BL4" i="7"/>
  <c r="BQ4" i="7"/>
  <c r="BR19" i="7"/>
  <c r="BQ19" i="7"/>
  <c r="BJ19" i="7"/>
  <c r="BP19" i="7"/>
  <c r="BM19" i="7"/>
  <c r="BH19" i="7"/>
  <c r="BL19" i="7"/>
  <c r="BN19" i="7"/>
  <c r="BO19" i="7"/>
  <c r="BK19" i="7"/>
  <c r="BI19" i="7"/>
  <c r="BK13" i="7"/>
  <c r="BR13" i="7"/>
  <c r="BI13" i="7"/>
  <c r="BJ13" i="7"/>
  <c r="BH13" i="7"/>
  <c r="BO13" i="7"/>
  <c r="BQ13" i="7"/>
  <c r="BN13" i="7"/>
  <c r="BM13" i="7"/>
  <c r="BL13" i="7"/>
  <c r="BP13" i="7"/>
  <c r="BH3" i="2"/>
  <c r="BO10" i="7"/>
  <c r="BK10" i="7"/>
  <c r="BR10" i="7"/>
  <c r="BQ10" i="7"/>
  <c r="BN10" i="7"/>
  <c r="BM10" i="7"/>
  <c r="BJ10" i="7"/>
  <c r="BL10" i="7"/>
  <c r="BP10" i="7"/>
  <c r="BH10" i="7"/>
  <c r="BI10" i="7"/>
  <c r="BM20" i="7"/>
  <c r="BH20" i="7"/>
  <c r="BL20" i="7"/>
  <c r="BK20" i="7"/>
  <c r="BJ20" i="7"/>
  <c r="BI20" i="7"/>
  <c r="BQ20" i="7"/>
  <c r="BR20" i="7"/>
  <c r="BO20" i="7"/>
  <c r="BN20" i="7"/>
  <c r="BP20" i="7"/>
  <c r="BP7" i="7"/>
  <c r="BO7" i="7"/>
  <c r="BQ7" i="7"/>
  <c r="BN7" i="7"/>
  <c r="BI7" i="7"/>
  <c r="BM7" i="7"/>
  <c r="BK7" i="7"/>
  <c r="BL7" i="7"/>
  <c r="BR7" i="7"/>
  <c r="BJ7" i="7"/>
  <c r="BH7" i="7"/>
  <c r="BK10" i="2"/>
  <c r="BR4" i="2"/>
  <c r="BL17" i="2"/>
  <c r="BI4" i="2"/>
  <c r="BM17" i="2"/>
  <c r="BJ4" i="2"/>
  <c r="BN17" i="2"/>
  <c r="BP10" i="2"/>
  <c r="BO17" i="2"/>
  <c r="BN4" i="2"/>
  <c r="BK4" i="2"/>
  <c r="BH17" i="2"/>
  <c r="BO4" i="2"/>
  <c r="BL4" i="2"/>
  <c r="BQ17" i="2"/>
  <c r="BP17" i="2"/>
  <c r="BP4" i="2"/>
  <c r="BM4" i="2"/>
  <c r="BR17" i="2"/>
  <c r="BQ4" i="2"/>
  <c r="BI17" i="2"/>
  <c r="BJ17" i="2"/>
  <c r="BI10" i="2"/>
  <c r="BK6" i="2"/>
  <c r="BR12" i="2"/>
  <c r="BN6" i="2"/>
  <c r="BJ10" i="2"/>
  <c r="BO6" i="2"/>
  <c r="BL12" i="2"/>
  <c r="BR10" i="2"/>
  <c r="BQ10" i="2"/>
  <c r="BR16" i="6"/>
  <c r="BJ16" i="6"/>
  <c r="BQ16" i="6"/>
  <c r="BI16" i="6"/>
  <c r="BP16" i="6"/>
  <c r="BH16" i="6"/>
  <c r="BN16" i="6"/>
  <c r="BL16" i="6"/>
  <c r="BK16" i="6"/>
  <c r="BO16" i="6"/>
  <c r="BM16" i="6"/>
  <c r="BP7" i="6"/>
  <c r="BH7" i="6"/>
  <c r="BO7" i="6"/>
  <c r="BN7" i="6"/>
  <c r="BM7" i="6"/>
  <c r="BL7" i="6"/>
  <c r="BK7" i="6"/>
  <c r="BJ7" i="6"/>
  <c r="BI7" i="6"/>
  <c r="BQ7" i="6"/>
  <c r="BR7" i="6"/>
  <c r="BH6" i="2"/>
  <c r="BM12" i="2"/>
  <c r="BL10" i="2"/>
  <c r="BN4" i="6"/>
  <c r="BM4" i="6"/>
  <c r="BL4" i="6"/>
  <c r="BK4" i="6"/>
  <c r="BI4" i="6"/>
  <c r="BH4" i="6"/>
  <c r="BR4" i="6"/>
  <c r="BQ4" i="6"/>
  <c r="BP4" i="6"/>
  <c r="BJ4" i="6"/>
  <c r="BO4" i="6"/>
  <c r="BQ18" i="6"/>
  <c r="BI18" i="6"/>
  <c r="BP18" i="6"/>
  <c r="BH18" i="6"/>
  <c r="BO18" i="6"/>
  <c r="BM18" i="6"/>
  <c r="BL18" i="6"/>
  <c r="BK18" i="6"/>
  <c r="BJ18" i="6"/>
  <c r="BR18" i="6"/>
  <c r="BN18" i="6"/>
  <c r="BL14" i="6"/>
  <c r="BK14" i="6"/>
  <c r="BR14" i="6"/>
  <c r="BJ14" i="6"/>
  <c r="BP14" i="6"/>
  <c r="BH14" i="6"/>
  <c r="BO14" i="6"/>
  <c r="BN14" i="6"/>
  <c r="BM14" i="6"/>
  <c r="BI14" i="6"/>
  <c r="BQ14" i="6"/>
  <c r="BQ12" i="6"/>
  <c r="BI12" i="6"/>
  <c r="BO12" i="6"/>
  <c r="BJ12" i="6"/>
  <c r="BH12" i="6"/>
  <c r="BR12" i="6"/>
  <c r="BP12" i="6"/>
  <c r="BN12" i="6"/>
  <c r="BM12" i="6"/>
  <c r="BL12" i="6"/>
  <c r="BK12" i="6"/>
  <c r="BK12" i="2"/>
  <c r="BL6" i="2"/>
  <c r="BP6" i="2"/>
  <c r="BN12" i="2"/>
  <c r="BM10" i="2"/>
  <c r="BQ9" i="6"/>
  <c r="BI9" i="6"/>
  <c r="BP9" i="6"/>
  <c r="BH9" i="6"/>
  <c r="BO9" i="6"/>
  <c r="BN9" i="6"/>
  <c r="BM9" i="6"/>
  <c r="BL9" i="6"/>
  <c r="BR9" i="6"/>
  <c r="BK9" i="6"/>
  <c r="BJ9" i="6"/>
  <c r="BM20" i="6"/>
  <c r="BL20" i="6"/>
  <c r="BK20" i="6"/>
  <c r="BQ20" i="6"/>
  <c r="BI20" i="6"/>
  <c r="BP20" i="6"/>
  <c r="BH20" i="6"/>
  <c r="BR20" i="6"/>
  <c r="BO20" i="6"/>
  <c r="BN20" i="6"/>
  <c r="BJ20" i="6"/>
  <c r="BM15" i="6"/>
  <c r="BL15" i="6"/>
  <c r="BK15" i="6"/>
  <c r="BQ15" i="6"/>
  <c r="BI15" i="6"/>
  <c r="BH15" i="6"/>
  <c r="BR15" i="6"/>
  <c r="BP15" i="6"/>
  <c r="BO15" i="6"/>
  <c r="BN15" i="6"/>
  <c r="BJ15" i="6"/>
  <c r="BP6" i="6"/>
  <c r="BH6" i="6"/>
  <c r="BO6" i="6"/>
  <c r="BN6" i="6"/>
  <c r="BM6" i="6"/>
  <c r="BQ6" i="6"/>
  <c r="BL6" i="6"/>
  <c r="BK6" i="6"/>
  <c r="BR6" i="6"/>
  <c r="BJ6" i="6"/>
  <c r="BI6" i="6"/>
  <c r="BN19" i="6"/>
  <c r="BM19" i="6"/>
  <c r="BL19" i="6"/>
  <c r="BR19" i="6"/>
  <c r="BJ19" i="6"/>
  <c r="BQ19" i="6"/>
  <c r="BI19" i="6"/>
  <c r="BP19" i="6"/>
  <c r="BO19" i="6"/>
  <c r="BK19" i="6"/>
  <c r="BH19" i="6"/>
  <c r="BM6" i="2"/>
  <c r="BI6" i="2"/>
  <c r="BI12" i="2"/>
  <c r="BO12" i="2"/>
  <c r="BN10" i="2"/>
  <c r="BL21" i="6"/>
  <c r="BK21" i="6"/>
  <c r="BR21" i="6"/>
  <c r="BJ21" i="6"/>
  <c r="BP21" i="6"/>
  <c r="BH21" i="6"/>
  <c r="BO21" i="6"/>
  <c r="BN21" i="6"/>
  <c r="BQ21" i="6"/>
  <c r="BM21" i="6"/>
  <c r="BI21" i="6"/>
  <c r="BR17" i="6"/>
  <c r="BJ17" i="6"/>
  <c r="BQ17" i="6"/>
  <c r="BI17" i="6"/>
  <c r="BP17" i="6"/>
  <c r="BH17" i="6"/>
  <c r="BN17" i="6"/>
  <c r="BM17" i="6"/>
  <c r="BL17" i="6"/>
  <c r="BK17" i="6"/>
  <c r="BO17" i="6"/>
  <c r="BQ5" i="6"/>
  <c r="BI5" i="6"/>
  <c r="BP5" i="6"/>
  <c r="BH5" i="6"/>
  <c r="BO5" i="6"/>
  <c r="BN5" i="6"/>
  <c r="BR5" i="6"/>
  <c r="BM5" i="6"/>
  <c r="BL5" i="6"/>
  <c r="BK5" i="6"/>
  <c r="BJ5" i="6"/>
  <c r="BR6" i="2"/>
  <c r="BQ6" i="2"/>
  <c r="BQ12" i="2"/>
  <c r="BH12" i="2"/>
  <c r="BO10" i="2"/>
  <c r="BR13" i="6"/>
  <c r="BJ13" i="6"/>
  <c r="BP13" i="6"/>
  <c r="BH13" i="6"/>
  <c r="BQ13" i="6"/>
  <c r="BO13" i="6"/>
  <c r="BN13" i="6"/>
  <c r="BM13" i="6"/>
  <c r="BL13" i="6"/>
  <c r="BK13" i="6"/>
  <c r="BI13" i="6"/>
  <c r="BP22" i="6"/>
  <c r="BH22" i="6"/>
  <c r="BO22" i="6"/>
  <c r="BN22" i="6"/>
  <c r="BL22" i="6"/>
  <c r="BK22" i="6"/>
  <c r="BR22" i="6"/>
  <c r="BJ22" i="6"/>
  <c r="BQ22" i="6"/>
  <c r="BM22" i="6"/>
  <c r="BI22" i="6"/>
  <c r="BO3" i="6"/>
  <c r="BN3" i="6"/>
  <c r="BM3" i="6"/>
  <c r="BP3" i="6"/>
  <c r="BL3" i="6"/>
  <c r="BK3" i="6"/>
  <c r="BJ3" i="6"/>
  <c r="BQ3" i="6"/>
  <c r="BI3" i="6"/>
  <c r="BH3" i="6"/>
  <c r="BR3" i="6"/>
  <c r="BR10" i="6"/>
  <c r="BJ10" i="6"/>
  <c r="BL10" i="6"/>
  <c r="BK10" i="6"/>
  <c r="BI10" i="6"/>
  <c r="BQ10" i="6"/>
  <c r="BH10" i="6"/>
  <c r="BP10" i="6"/>
  <c r="BO10" i="6"/>
  <c r="BN10" i="6"/>
  <c r="BM10" i="6"/>
  <c r="BJ12" i="2"/>
  <c r="BQ11" i="6"/>
  <c r="BI11" i="6"/>
  <c r="BJ11" i="6"/>
  <c r="BR11" i="6"/>
  <c r="BH11" i="6"/>
  <c r="BP11" i="6"/>
  <c r="BO11" i="6"/>
  <c r="BN11" i="6"/>
  <c r="BM11" i="6"/>
  <c r="BK11" i="6"/>
  <c r="BL11" i="6"/>
  <c r="BL8" i="6"/>
  <c r="BK8" i="6"/>
  <c r="BR8" i="6"/>
  <c r="BJ8" i="6"/>
  <c r="BQ8" i="6"/>
  <c r="BI8" i="6"/>
  <c r="BP8" i="6"/>
  <c r="BH8" i="6"/>
  <c r="BO8" i="6"/>
  <c r="BN8" i="6"/>
  <c r="BM8" i="6"/>
  <c r="BO4" i="5"/>
  <c r="BN4" i="5"/>
  <c r="BM4" i="5"/>
  <c r="BL4" i="5"/>
  <c r="BP4" i="5"/>
  <c r="BK4" i="5"/>
  <c r="BR4" i="5"/>
  <c r="BJ4" i="5"/>
  <c r="BQ4" i="5"/>
  <c r="BI4" i="5"/>
  <c r="BH4" i="5"/>
  <c r="BK14" i="5"/>
  <c r="BO14" i="5"/>
  <c r="BN14" i="5"/>
  <c r="BM14" i="5"/>
  <c r="BL14" i="5"/>
  <c r="BJ14" i="5"/>
  <c r="BR14" i="5"/>
  <c r="BI14" i="5"/>
  <c r="BQ14" i="5"/>
  <c r="BH14" i="5"/>
  <c r="BP14" i="5"/>
  <c r="BM20" i="5"/>
  <c r="BL20" i="5"/>
  <c r="BK20" i="5"/>
  <c r="BR20" i="5"/>
  <c r="BQ20" i="5"/>
  <c r="BP20" i="5"/>
  <c r="BO20" i="5"/>
  <c r="BN20" i="5"/>
  <c r="BJ20" i="5"/>
  <c r="BI20" i="5"/>
  <c r="BH20" i="5"/>
  <c r="BL15" i="5"/>
  <c r="BM15" i="5"/>
  <c r="BK15" i="5"/>
  <c r="BJ15" i="5"/>
  <c r="BR15" i="5"/>
  <c r="BI15" i="5"/>
  <c r="BQ15" i="5"/>
  <c r="BH15" i="5"/>
  <c r="BP15" i="5"/>
  <c r="BO15" i="5"/>
  <c r="BN15" i="5"/>
  <c r="BR5" i="5"/>
  <c r="BJ5" i="5"/>
  <c r="BN5" i="5"/>
  <c r="BM5" i="5"/>
  <c r="BL5" i="5"/>
  <c r="BK5" i="5"/>
  <c r="BI5" i="5"/>
  <c r="BQ5" i="5"/>
  <c r="BH5" i="5"/>
  <c r="BO5" i="5"/>
  <c r="BP5" i="5"/>
  <c r="BO18" i="5"/>
  <c r="BM18" i="5"/>
  <c r="BL18" i="5"/>
  <c r="BK18" i="5"/>
  <c r="BJ18" i="5"/>
  <c r="BR18" i="5"/>
  <c r="BI18" i="5"/>
  <c r="BQ18" i="5"/>
  <c r="BH18" i="5"/>
  <c r="BP18" i="5"/>
  <c r="BN18" i="5"/>
  <c r="BK9" i="5"/>
  <c r="BN9" i="5"/>
  <c r="BM9" i="5"/>
  <c r="BJ9" i="5"/>
  <c r="BR9" i="5"/>
  <c r="BI9" i="5"/>
  <c r="BH9" i="5"/>
  <c r="BL9" i="5"/>
  <c r="BQ9" i="5"/>
  <c r="BP9" i="5"/>
  <c r="BO9" i="5"/>
  <c r="BQ10" i="5"/>
  <c r="BI10" i="5"/>
  <c r="BJ10" i="5"/>
  <c r="BR10" i="5"/>
  <c r="BH10" i="5"/>
  <c r="BO10" i="5"/>
  <c r="BN10" i="5"/>
  <c r="BP10" i="5"/>
  <c r="BM10" i="5"/>
  <c r="BL10" i="5"/>
  <c r="BK10" i="5"/>
  <c r="BQ22" i="5"/>
  <c r="BI22" i="5"/>
  <c r="BN22" i="5"/>
  <c r="BP22" i="5"/>
  <c r="BO22" i="5"/>
  <c r="BM22" i="5"/>
  <c r="BL22" i="5"/>
  <c r="BK22" i="5"/>
  <c r="BJ22" i="5"/>
  <c r="BH22" i="5"/>
  <c r="BR22" i="5"/>
  <c r="BP12" i="5"/>
  <c r="BH12" i="5"/>
  <c r="BO12" i="5"/>
  <c r="BN12" i="5"/>
  <c r="BM12" i="5"/>
  <c r="BL12" i="5"/>
  <c r="BK12" i="5"/>
  <c r="BR12" i="5"/>
  <c r="BI12" i="5"/>
  <c r="BQ12" i="5"/>
  <c r="BJ12" i="5"/>
  <c r="BP11" i="5"/>
  <c r="BH11" i="5"/>
  <c r="BQ11" i="5"/>
  <c r="BO11" i="5"/>
  <c r="BM11" i="5"/>
  <c r="BL11" i="5"/>
  <c r="BJ11" i="5"/>
  <c r="BR11" i="5"/>
  <c r="BN11" i="5"/>
  <c r="BK11" i="5"/>
  <c r="BI11" i="5"/>
  <c r="BQ19" i="5"/>
  <c r="BI19" i="5"/>
  <c r="BP19" i="5"/>
  <c r="BH19" i="5"/>
  <c r="BO19" i="5"/>
  <c r="BR19" i="5"/>
  <c r="BN19" i="5"/>
  <c r="BM19" i="5"/>
  <c r="BL19" i="5"/>
  <c r="BK19" i="5"/>
  <c r="BJ19" i="5"/>
  <c r="BK7" i="5"/>
  <c r="BQ7" i="5"/>
  <c r="BI7" i="5"/>
  <c r="BP7" i="5"/>
  <c r="BO7" i="5"/>
  <c r="BN7" i="5"/>
  <c r="BM7" i="5"/>
  <c r="BL7" i="5"/>
  <c r="BJ7" i="5"/>
  <c r="BR7" i="5"/>
  <c r="BH7" i="5"/>
  <c r="BO3" i="5"/>
  <c r="BN3" i="5"/>
  <c r="BM3" i="5"/>
  <c r="BL3" i="5"/>
  <c r="BK3" i="5"/>
  <c r="BH3" i="5"/>
  <c r="BR3" i="5"/>
  <c r="BJ3" i="5"/>
  <c r="BQ3" i="5"/>
  <c r="BI3" i="5"/>
  <c r="BP3" i="5"/>
  <c r="BR6" i="5"/>
  <c r="BJ6" i="5"/>
  <c r="BO6" i="5"/>
  <c r="BN6" i="5"/>
  <c r="BM6" i="5"/>
  <c r="BL6" i="5"/>
  <c r="BK6" i="5"/>
  <c r="BP6" i="5"/>
  <c r="BI6" i="5"/>
  <c r="BQ6" i="5"/>
  <c r="BH6" i="5"/>
  <c r="BQ13" i="5"/>
  <c r="BI13" i="5"/>
  <c r="BO13" i="5"/>
  <c r="BN13" i="5"/>
  <c r="BM13" i="5"/>
  <c r="BL13" i="5"/>
  <c r="BK13" i="5"/>
  <c r="BR13" i="5"/>
  <c r="BH13" i="5"/>
  <c r="BP13" i="5"/>
  <c r="BJ13" i="5"/>
  <c r="BQ21" i="5"/>
  <c r="BI21" i="5"/>
  <c r="BP21" i="5"/>
  <c r="BH21" i="5"/>
  <c r="BO21" i="5"/>
  <c r="BR21" i="5"/>
  <c r="BN21" i="5"/>
  <c r="BM21" i="5"/>
  <c r="BL21" i="5"/>
  <c r="BK21" i="5"/>
  <c r="BJ21" i="5"/>
  <c r="BR16" i="5"/>
  <c r="BJ16" i="5"/>
  <c r="BP16" i="5"/>
  <c r="BO16" i="5"/>
  <c r="BN16" i="5"/>
  <c r="BM16" i="5"/>
  <c r="BL16" i="5"/>
  <c r="BK16" i="5"/>
  <c r="BI16" i="5"/>
  <c r="BQ16" i="5"/>
  <c r="BH16" i="5"/>
  <c r="BK17" i="5"/>
  <c r="BN17" i="5"/>
  <c r="BM17" i="5"/>
  <c r="BL17" i="5"/>
  <c r="BJ17" i="5"/>
  <c r="BR17" i="5"/>
  <c r="BI17" i="5"/>
  <c r="BQ17" i="5"/>
  <c r="BH17" i="5"/>
  <c r="BP17" i="5"/>
  <c r="BO17" i="5"/>
  <c r="BP8" i="5"/>
  <c r="BH8" i="5"/>
  <c r="BO8" i="5"/>
  <c r="BM8" i="5"/>
  <c r="BL8" i="5"/>
  <c r="BQ8" i="5"/>
  <c r="BN8" i="5"/>
  <c r="BK8" i="5"/>
  <c r="BJ8" i="5"/>
  <c r="BI8" i="5"/>
  <c r="BR8" i="5"/>
  <c r="U22" i="4"/>
  <c r="Z13" i="4"/>
  <c r="S12" i="4"/>
  <c r="AA5" i="4"/>
  <c r="U7" i="4"/>
  <c r="Z10" i="4"/>
  <c r="X14" i="4"/>
  <c r="W9" i="4"/>
  <c r="Y4" i="4"/>
  <c r="S11" i="4"/>
  <c r="Z3" i="4"/>
  <c r="S15" i="4"/>
  <c r="V6" i="4"/>
  <c r="U17" i="4"/>
  <c r="AA8" i="4"/>
  <c r="W12" i="4"/>
  <c r="T7" i="4"/>
  <c r="R16" i="4"/>
  <c r="Y11" i="4"/>
  <c r="S17" i="4"/>
  <c r="W22" i="4"/>
  <c r="U13" i="4"/>
  <c r="X13" i="4"/>
  <c r="Y12" i="4"/>
  <c r="R5" i="4"/>
  <c r="W5" i="4"/>
  <c r="Z7" i="4"/>
  <c r="U10" i="4"/>
  <c r="U14" i="4"/>
  <c r="S14" i="4"/>
  <c r="V16" i="4"/>
  <c r="AB9" i="4"/>
  <c r="V4" i="4"/>
  <c r="T4" i="4"/>
  <c r="R11" i="4"/>
  <c r="X3" i="4"/>
  <c r="U3" i="4"/>
  <c r="U15" i="4"/>
  <c r="AB6" i="4"/>
  <c r="R6" i="4"/>
  <c r="X8" i="4"/>
  <c r="X22" i="4"/>
  <c r="V13" i="4"/>
  <c r="Y13" i="4"/>
  <c r="Z12" i="4"/>
  <c r="Z5" i="4"/>
  <c r="X5" i="4"/>
  <c r="R7" i="4"/>
  <c r="V10" i="4"/>
  <c r="V14" i="4"/>
  <c r="AA14" i="4"/>
  <c r="W16" i="4"/>
  <c r="S9" i="4"/>
  <c r="W4" i="4"/>
  <c r="AB4" i="4"/>
  <c r="U11" i="4"/>
  <c r="Y3" i="4"/>
  <c r="V15" i="4"/>
  <c r="T6" i="4"/>
  <c r="Z6" i="4"/>
  <c r="R17" i="4"/>
  <c r="Y8" i="4"/>
  <c r="T22" i="4"/>
  <c r="W13" i="4"/>
  <c r="R12" i="4"/>
  <c r="AA12" i="4"/>
  <c r="S5" i="4"/>
  <c r="Y5" i="4"/>
  <c r="AB7" i="4"/>
  <c r="Y10" i="4"/>
  <c r="W14" i="4"/>
  <c r="X16" i="4"/>
  <c r="U9" i="4"/>
  <c r="X4" i="4"/>
  <c r="U4" i="4"/>
  <c r="V11" i="4"/>
  <c r="R3" i="4"/>
  <c r="X19" i="4"/>
  <c r="W15" i="4"/>
  <c r="U6" i="4"/>
  <c r="T17" i="4"/>
  <c r="Z8" i="4"/>
  <c r="V22" i="4"/>
  <c r="R13" i="4"/>
  <c r="T12" i="4"/>
  <c r="X12" i="4"/>
  <c r="X18" i="4"/>
  <c r="T5" i="4"/>
  <c r="V7" i="4"/>
  <c r="S7" i="4"/>
  <c r="W10" i="4"/>
  <c r="R10" i="4"/>
  <c r="Y14" i="4"/>
  <c r="T9" i="4"/>
  <c r="R4" i="4"/>
  <c r="T11" i="4"/>
  <c r="W11" i="4"/>
  <c r="S3" i="4"/>
  <c r="R15" i="4"/>
  <c r="AA15" i="4"/>
  <c r="W6" i="4"/>
  <c r="V17" i="4"/>
  <c r="R8" i="4"/>
  <c r="S22" i="4"/>
  <c r="AB13" i="4"/>
  <c r="U12" i="4"/>
  <c r="AB5" i="4"/>
  <c r="W7" i="4"/>
  <c r="AA7" i="4"/>
  <c r="AB10" i="4"/>
  <c r="AA10" i="4"/>
  <c r="AB14" i="4"/>
  <c r="S16" i="4"/>
  <c r="X9" i="4"/>
  <c r="V9" i="4"/>
  <c r="Z4" i="4"/>
  <c r="Z11" i="4"/>
  <c r="X11" i="4"/>
  <c r="AA3" i="4"/>
  <c r="X15" i="4"/>
  <c r="T15" i="4"/>
  <c r="X6" i="4"/>
  <c r="W17" i="4"/>
  <c r="S8" i="4"/>
  <c r="AB8" i="4"/>
  <c r="S13" i="4"/>
  <c r="V12" i="4"/>
  <c r="U5" i="4"/>
  <c r="X7" i="4"/>
  <c r="X20" i="4"/>
  <c r="S10" i="4"/>
  <c r="X10" i="4"/>
  <c r="R14" i="4"/>
  <c r="T16" i="4"/>
  <c r="Y9" i="4"/>
  <c r="R9" i="4"/>
  <c r="S4" i="4"/>
  <c r="AA11" i="4"/>
  <c r="V3" i="4"/>
  <c r="T3" i="4"/>
  <c r="Y15" i="4"/>
  <c r="AB15" i="4"/>
  <c r="Y6" i="4"/>
  <c r="X17" i="4"/>
  <c r="T8" i="4"/>
  <c r="U8" i="4"/>
  <c r="R22" i="4"/>
  <c r="AA13" i="4"/>
  <c r="T13" i="4"/>
  <c r="AB12" i="4"/>
  <c r="V5" i="4"/>
  <c r="Y7" i="4"/>
  <c r="X21" i="4"/>
  <c r="T10" i="4"/>
  <c r="T14" i="4"/>
  <c r="Z14" i="4"/>
  <c r="U16" i="4"/>
  <c r="AA9" i="4"/>
  <c r="Z9" i="4"/>
  <c r="AA4" i="4"/>
  <c r="AB11" i="4"/>
  <c r="W3" i="4"/>
  <c r="AB3" i="4"/>
  <c r="Z15" i="4"/>
  <c r="S6" i="4"/>
  <c r="AA6" i="4"/>
  <c r="V8" i="4"/>
  <c r="W8" i="4"/>
  <c r="BO18" i="3"/>
  <c r="BN18" i="3"/>
  <c r="BK18" i="3"/>
  <c r="BM18" i="3"/>
  <c r="BL18" i="3"/>
  <c r="BJ18" i="3"/>
  <c r="BH18" i="3"/>
  <c r="BR18" i="3"/>
  <c r="BQ18" i="3"/>
  <c r="BP18" i="3"/>
  <c r="BI18" i="3"/>
  <c r="BO12" i="3"/>
  <c r="BM12" i="3"/>
  <c r="BK12" i="3"/>
  <c r="BR12" i="3"/>
  <c r="BJ12" i="3"/>
  <c r="BQ12" i="3"/>
  <c r="BI12" i="3"/>
  <c r="BP12" i="3"/>
  <c r="BN12" i="3"/>
  <c r="BL12" i="3"/>
  <c r="BH12" i="3"/>
  <c r="BP10" i="3"/>
  <c r="BH10" i="3"/>
  <c r="BN10" i="3"/>
  <c r="BL10" i="3"/>
  <c r="BR10" i="3"/>
  <c r="BJ10" i="3"/>
  <c r="BO10" i="3"/>
  <c r="BM10" i="3"/>
  <c r="BK10" i="3"/>
  <c r="BI10" i="3"/>
  <c r="BQ10" i="3"/>
  <c r="BN5" i="3"/>
  <c r="BM5" i="3"/>
  <c r="BL5" i="3"/>
  <c r="BK5" i="3"/>
  <c r="BR5" i="3"/>
  <c r="BJ5" i="3"/>
  <c r="BQ5" i="3"/>
  <c r="BI5" i="3"/>
  <c r="BP5" i="3"/>
  <c r="BH5" i="3"/>
  <c r="BO5" i="3"/>
  <c r="BK15" i="3"/>
  <c r="BP15" i="3"/>
  <c r="BH15" i="3"/>
  <c r="BI15" i="3"/>
  <c r="BR15" i="3"/>
  <c r="BQ15" i="3"/>
  <c r="BN15" i="3"/>
  <c r="BM15" i="3"/>
  <c r="BL15" i="3"/>
  <c r="BO15" i="3"/>
  <c r="BJ15" i="3"/>
  <c r="BM20" i="3"/>
  <c r="BL20" i="3"/>
  <c r="BQ20" i="3"/>
  <c r="BI20" i="3"/>
  <c r="BP20" i="3"/>
  <c r="BH20" i="3"/>
  <c r="BO20" i="3"/>
  <c r="BN20" i="3"/>
  <c r="BK20" i="3"/>
  <c r="BR20" i="3"/>
  <c r="BJ20" i="3"/>
  <c r="BP13" i="3"/>
  <c r="BH13" i="3"/>
  <c r="BO13" i="3"/>
  <c r="BN13" i="3"/>
  <c r="BL13" i="3"/>
  <c r="BK13" i="3"/>
  <c r="BR13" i="3"/>
  <c r="BJ13" i="3"/>
  <c r="BQ13" i="3"/>
  <c r="BM13" i="3"/>
  <c r="BI13" i="3"/>
  <c r="BR9" i="3"/>
  <c r="BJ9" i="3"/>
  <c r="BP9" i="3"/>
  <c r="BH9" i="3"/>
  <c r="BL9" i="3"/>
  <c r="BQ9" i="3"/>
  <c r="BO9" i="3"/>
  <c r="BN9" i="3"/>
  <c r="BM9" i="3"/>
  <c r="BK9" i="3"/>
  <c r="BI9" i="3"/>
  <c r="BR3" i="3"/>
  <c r="BJ3" i="3"/>
  <c r="BQ3" i="3"/>
  <c r="BI3" i="3"/>
  <c r="BP3" i="3"/>
  <c r="BH3" i="3"/>
  <c r="BO3" i="3"/>
  <c r="BN3" i="3"/>
  <c r="BM3" i="3"/>
  <c r="BL3" i="3"/>
  <c r="BK3" i="3"/>
  <c r="BQ19" i="3"/>
  <c r="BI19" i="3"/>
  <c r="BP19" i="3"/>
  <c r="BH19" i="3"/>
  <c r="BM19" i="3"/>
  <c r="BR19" i="3"/>
  <c r="BN19" i="3"/>
  <c r="BL19" i="3"/>
  <c r="BK19" i="3"/>
  <c r="BJ19" i="3"/>
  <c r="BO19" i="3"/>
  <c r="BM8" i="3"/>
  <c r="BK8" i="3"/>
  <c r="BR8" i="3"/>
  <c r="BH8" i="3"/>
  <c r="BQ8" i="3"/>
  <c r="BP8" i="3"/>
  <c r="BO8" i="3"/>
  <c r="BN8" i="3"/>
  <c r="BL8" i="3"/>
  <c r="BJ8" i="3"/>
  <c r="BI8" i="3"/>
  <c r="BQ21" i="3"/>
  <c r="BI21" i="3"/>
  <c r="BP21" i="3"/>
  <c r="BH21" i="3"/>
  <c r="BM21" i="3"/>
  <c r="BL21" i="3"/>
  <c r="BK21" i="3"/>
  <c r="BJ21" i="3"/>
  <c r="BR21" i="3"/>
  <c r="BO21" i="3"/>
  <c r="BN21" i="3"/>
  <c r="BQ16" i="3"/>
  <c r="BI16" i="3"/>
  <c r="BN16" i="3"/>
  <c r="BH16" i="3"/>
  <c r="BR16" i="3"/>
  <c r="BP16" i="3"/>
  <c r="BM16" i="3"/>
  <c r="BL16" i="3"/>
  <c r="BK16" i="3"/>
  <c r="BJ16" i="3"/>
  <c r="BO16" i="3"/>
  <c r="BN6" i="3"/>
  <c r="BM6" i="3"/>
  <c r="BL6" i="3"/>
  <c r="BK6" i="3"/>
  <c r="BR6" i="3"/>
  <c r="BJ6" i="3"/>
  <c r="BQ6" i="3"/>
  <c r="BI6" i="3"/>
  <c r="BP6" i="3"/>
  <c r="BH6" i="3"/>
  <c r="BO6" i="3"/>
  <c r="BK17" i="3"/>
  <c r="BR17" i="3"/>
  <c r="BJ17" i="3"/>
  <c r="BO17" i="3"/>
  <c r="BM17" i="3"/>
  <c r="BL17" i="3"/>
  <c r="BI17" i="3"/>
  <c r="BQ17" i="3"/>
  <c r="BP17" i="3"/>
  <c r="BN17" i="3"/>
  <c r="BH17" i="3"/>
  <c r="BR4" i="3"/>
  <c r="BJ4" i="3"/>
  <c r="BQ4" i="3"/>
  <c r="BI4" i="3"/>
  <c r="BP4" i="3"/>
  <c r="BH4" i="3"/>
  <c r="BO4" i="3"/>
  <c r="BN4" i="3"/>
  <c r="BM4" i="3"/>
  <c r="BL4" i="3"/>
  <c r="BK4" i="3"/>
  <c r="BQ7" i="3"/>
  <c r="BI7" i="3"/>
  <c r="BO7" i="3"/>
  <c r="BH7" i="3"/>
  <c r="BR7" i="3"/>
  <c r="BP7" i="3"/>
  <c r="BN7" i="3"/>
  <c r="BM7" i="3"/>
  <c r="BL7" i="3"/>
  <c r="BK7" i="3"/>
  <c r="BJ7" i="3"/>
  <c r="BN22" i="3"/>
  <c r="BO22" i="3"/>
  <c r="BM22" i="3"/>
  <c r="BL22" i="3"/>
  <c r="BK22" i="3"/>
  <c r="BJ22" i="3"/>
  <c r="BR22" i="3"/>
  <c r="BI22" i="3"/>
  <c r="BQ22" i="3"/>
  <c r="BP22" i="3"/>
  <c r="BH22" i="3"/>
  <c r="BO11" i="3"/>
  <c r="BM11" i="3"/>
  <c r="BK11" i="3"/>
  <c r="BR11" i="3"/>
  <c r="BJ11" i="3"/>
  <c r="BQ11" i="3"/>
  <c r="BI11" i="3"/>
  <c r="BP11" i="3"/>
  <c r="BN11" i="3"/>
  <c r="BL11" i="3"/>
  <c r="BH11" i="3"/>
  <c r="BR14" i="3"/>
  <c r="BJ14" i="3"/>
  <c r="BO14" i="3"/>
  <c r="BM14" i="3"/>
  <c r="BL14" i="3"/>
  <c r="BK14" i="3"/>
  <c r="BH14" i="3"/>
  <c r="BQ14" i="3"/>
  <c r="BP14" i="3"/>
  <c r="BN14" i="3"/>
  <c r="BI14" i="3"/>
  <c r="R22" i="2"/>
  <c r="W18" i="2"/>
  <c r="W20" i="2"/>
  <c r="X18" i="2"/>
  <c r="V18" i="2"/>
  <c r="S22" i="2"/>
  <c r="V21" i="2"/>
  <c r="U22" i="2"/>
  <c r="T22" i="2"/>
  <c r="W21" i="2"/>
  <c r="V19" i="2"/>
  <c r="V22" i="2"/>
  <c r="X21" i="2"/>
  <c r="W19" i="2"/>
  <c r="W22" i="2"/>
  <c r="X19" i="2"/>
  <c r="V20" i="2"/>
  <c r="X22" i="2"/>
  <c r="X20" i="2"/>
  <c r="W25" i="4" l="1"/>
  <c r="V27" i="4"/>
  <c r="W28" i="4"/>
  <c r="W26" i="4"/>
  <c r="V26" i="4"/>
  <c r="V25" i="4"/>
  <c r="W27" i="4"/>
  <c r="V28" i="4"/>
  <c r="AB16" i="3"/>
  <c r="AB19" i="3"/>
  <c r="AB20" i="3"/>
  <c r="AA18" i="3"/>
  <c r="Y18" i="3"/>
  <c r="AB18" i="3"/>
  <c r="Y17" i="3"/>
  <c r="Y19" i="3"/>
  <c r="Z19" i="3"/>
  <c r="Y20" i="3"/>
  <c r="AA16" i="3"/>
  <c r="AB17" i="3"/>
  <c r="Z21" i="3"/>
  <c r="AA19" i="3"/>
  <c r="Z20" i="3"/>
  <c r="Z17" i="3"/>
  <c r="Y21" i="3"/>
  <c r="Y16" i="3"/>
  <c r="AA17" i="3"/>
  <c r="Z16" i="3"/>
  <c r="AB21" i="3"/>
  <c r="AA21" i="3"/>
  <c r="AA20" i="3"/>
  <c r="Z18" i="3"/>
  <c r="V8" i="25"/>
  <c r="R12" i="24"/>
  <c r="S8" i="25"/>
  <c r="W8" i="25"/>
  <c r="U8" i="25"/>
  <c r="AB8" i="25"/>
  <c r="T8" i="25"/>
  <c r="AA8" i="25"/>
  <c r="Y8" i="25"/>
  <c r="X8" i="25"/>
  <c r="R8" i="25"/>
  <c r="S12" i="24"/>
  <c r="U12" i="24"/>
  <c r="Y12" i="24"/>
  <c r="Z8" i="25"/>
  <c r="AB6" i="24"/>
  <c r="Z6" i="24"/>
  <c r="X6" i="24"/>
  <c r="S6" i="24"/>
  <c r="X13" i="24"/>
  <c r="W6" i="24"/>
  <c r="AB12" i="24"/>
  <c r="AA6" i="24"/>
  <c r="T6" i="24"/>
  <c r="R6" i="24"/>
  <c r="V12" i="24"/>
  <c r="U6" i="24"/>
  <c r="X12" i="24"/>
  <c r="W12" i="24"/>
  <c r="V6" i="24"/>
  <c r="Y6" i="24"/>
  <c r="Z12" i="24"/>
  <c r="S13" i="24"/>
  <c r="T12" i="24"/>
  <c r="AA12" i="24"/>
  <c r="Y13" i="24"/>
  <c r="W13" i="24"/>
  <c r="Z13" i="24"/>
  <c r="V13" i="24"/>
  <c r="R13" i="24"/>
  <c r="U13" i="24"/>
  <c r="AB13" i="24"/>
  <c r="AA13" i="24"/>
  <c r="T13" i="24"/>
  <c r="T15" i="24"/>
  <c r="AA9" i="25"/>
  <c r="S17" i="24"/>
  <c r="Z10" i="24"/>
  <c r="T10" i="24"/>
  <c r="AB10" i="24"/>
  <c r="Z3" i="24"/>
  <c r="W15" i="24"/>
  <c r="U15" i="24"/>
  <c r="AB9" i="25"/>
  <c r="V9" i="25"/>
  <c r="T4" i="24"/>
  <c r="W9" i="25"/>
  <c r="Y16" i="25"/>
  <c r="AB3" i="24"/>
  <c r="X3" i="24"/>
  <c r="V10" i="24"/>
  <c r="T17" i="24"/>
  <c r="V4" i="24"/>
  <c r="AB15" i="24"/>
  <c r="R15" i="24"/>
  <c r="AA3" i="24"/>
  <c r="AA4" i="24"/>
  <c r="Z15" i="24"/>
  <c r="W10" i="24"/>
  <c r="Y3" i="24"/>
  <c r="U10" i="24"/>
  <c r="S15" i="24"/>
  <c r="AA15" i="24"/>
  <c r="S10" i="24"/>
  <c r="X17" i="24"/>
  <c r="W17" i="24"/>
  <c r="R4" i="24"/>
  <c r="Y15" i="24"/>
  <c r="X15" i="24"/>
  <c r="AA10" i="24"/>
  <c r="Y10" i="24"/>
  <c r="S9" i="25"/>
  <c r="R17" i="24"/>
  <c r="AB17" i="24"/>
  <c r="S3" i="24"/>
  <c r="Y17" i="24"/>
  <c r="W3" i="24"/>
  <c r="R10" i="24"/>
  <c r="V15" i="24"/>
  <c r="X10" i="24"/>
  <c r="X9" i="25"/>
  <c r="X16" i="24"/>
  <c r="Z4" i="24"/>
  <c r="R3" i="24"/>
  <c r="U3" i="24"/>
  <c r="V17" i="24"/>
  <c r="U17" i="24"/>
  <c r="U9" i="25"/>
  <c r="R9" i="25"/>
  <c r="Y8" i="24"/>
  <c r="W4" i="24"/>
  <c r="T3" i="24"/>
  <c r="Z17" i="24"/>
  <c r="AA17" i="24"/>
  <c r="U4" i="24"/>
  <c r="V3" i="24"/>
  <c r="X17" i="25"/>
  <c r="Y4" i="24"/>
  <c r="S16" i="24"/>
  <c r="Y11" i="24"/>
  <c r="X9" i="24"/>
  <c r="R9" i="24"/>
  <c r="V11" i="24"/>
  <c r="AA9" i="24"/>
  <c r="W9" i="24"/>
  <c r="Z16" i="24"/>
  <c r="U11" i="24"/>
  <c r="AB11" i="24"/>
  <c r="W16" i="24"/>
  <c r="Z11" i="24"/>
  <c r="AA11" i="24"/>
  <c r="T8" i="24"/>
  <c r="R16" i="24"/>
  <c r="Y9" i="25"/>
  <c r="T9" i="25"/>
  <c r="U8" i="24"/>
  <c r="Z9" i="25"/>
  <c r="AB8" i="24"/>
  <c r="X4" i="24"/>
  <c r="AB4" i="24"/>
  <c r="S4" i="24"/>
  <c r="Y9" i="24"/>
  <c r="R16" i="25"/>
  <c r="AA8" i="24"/>
  <c r="U16" i="24"/>
  <c r="S11" i="24"/>
  <c r="V16" i="24"/>
  <c r="W8" i="24"/>
  <c r="V8" i="24"/>
  <c r="R8" i="24"/>
  <c r="AB16" i="24"/>
  <c r="AA16" i="24"/>
  <c r="Z8" i="24"/>
  <c r="T16" i="24"/>
  <c r="Y16" i="24"/>
  <c r="X8" i="24"/>
  <c r="S8" i="24"/>
  <c r="U9" i="24"/>
  <c r="W17" i="25"/>
  <c r="T11" i="24"/>
  <c r="Z9" i="24"/>
  <c r="AB9" i="24"/>
  <c r="T9" i="24"/>
  <c r="V9" i="24"/>
  <c r="U17" i="25"/>
  <c r="V17" i="25"/>
  <c r="S17" i="25"/>
  <c r="W11" i="24"/>
  <c r="T16" i="25"/>
  <c r="S16" i="25"/>
  <c r="U16" i="25"/>
  <c r="R11" i="24"/>
  <c r="T17" i="25"/>
  <c r="R17" i="25"/>
  <c r="X11" i="24"/>
  <c r="X16" i="25"/>
  <c r="Y17" i="25"/>
  <c r="V16" i="25"/>
  <c r="S9" i="24"/>
  <c r="W16" i="25"/>
  <c r="AB4" i="25"/>
  <c r="AA13" i="25"/>
  <c r="R13" i="25"/>
  <c r="S13" i="25"/>
  <c r="AB13" i="25"/>
  <c r="Z13" i="25"/>
  <c r="S6" i="25"/>
  <c r="Z4" i="25"/>
  <c r="R4" i="25"/>
  <c r="Y13" i="25"/>
  <c r="X6" i="25"/>
  <c r="W5" i="25"/>
  <c r="T13" i="25"/>
  <c r="U13" i="25"/>
  <c r="U6" i="25"/>
  <c r="X15" i="19"/>
  <c r="W6" i="25"/>
  <c r="AA6" i="25"/>
  <c r="Y6" i="25"/>
  <c r="AA12" i="25"/>
  <c r="S3" i="25"/>
  <c r="Z6" i="25"/>
  <c r="AB6" i="25"/>
  <c r="R6" i="25"/>
  <c r="T4" i="25"/>
  <c r="X13" i="25"/>
  <c r="V6" i="25"/>
  <c r="T6" i="25"/>
  <c r="W13" i="25"/>
  <c r="V13" i="25"/>
  <c r="X4" i="25"/>
  <c r="S4" i="25"/>
  <c r="V4" i="25"/>
  <c r="W4" i="25"/>
  <c r="T15" i="19"/>
  <c r="S15" i="19"/>
  <c r="AB14" i="25"/>
  <c r="AA4" i="25"/>
  <c r="V12" i="25"/>
  <c r="U4" i="25"/>
  <c r="S12" i="25"/>
  <c r="Y4" i="25"/>
  <c r="T5" i="25"/>
  <c r="AA3" i="25"/>
  <c r="Y5" i="25"/>
  <c r="W15" i="19"/>
  <c r="W15" i="25"/>
  <c r="T22" i="25"/>
  <c r="Y15" i="19"/>
  <c r="R15" i="25"/>
  <c r="AB12" i="25"/>
  <c r="R11" i="25"/>
  <c r="U15" i="19"/>
  <c r="V15" i="19"/>
  <c r="Z12" i="25"/>
  <c r="V14" i="25"/>
  <c r="Z15" i="19"/>
  <c r="T12" i="25"/>
  <c r="S15" i="25"/>
  <c r="R12" i="25"/>
  <c r="Z15" i="25"/>
  <c r="U12" i="25"/>
  <c r="W12" i="25"/>
  <c r="T15" i="25"/>
  <c r="AB15" i="25"/>
  <c r="AA15" i="25"/>
  <c r="R14" i="25"/>
  <c r="W11" i="25"/>
  <c r="Z7" i="24"/>
  <c r="AB15" i="19"/>
  <c r="S22" i="25"/>
  <c r="Y12" i="25"/>
  <c r="X12" i="25"/>
  <c r="V3" i="25"/>
  <c r="X11" i="25"/>
  <c r="U3" i="25"/>
  <c r="Y15" i="25"/>
  <c r="R22" i="25"/>
  <c r="AB7" i="25"/>
  <c r="R15" i="19"/>
  <c r="V15" i="25"/>
  <c r="AA15" i="19"/>
  <c r="R14" i="24"/>
  <c r="U15" i="25"/>
  <c r="T7" i="24"/>
  <c r="AA5" i="25"/>
  <c r="AA14" i="24"/>
  <c r="Y7" i="24"/>
  <c r="R5" i="25"/>
  <c r="R7" i="24"/>
  <c r="W14" i="24"/>
  <c r="S10" i="25"/>
  <c r="R10" i="25"/>
  <c r="Y14" i="25"/>
  <c r="AB3" i="25"/>
  <c r="X15" i="25"/>
  <c r="Z14" i="25"/>
  <c r="AB14" i="24"/>
  <c r="W10" i="25"/>
  <c r="U5" i="25"/>
  <c r="V11" i="25"/>
  <c r="X7" i="24"/>
  <c r="AB11" i="25"/>
  <c r="V10" i="25"/>
  <c r="X14" i="24"/>
  <c r="AA7" i="24"/>
  <c r="X3" i="25"/>
  <c r="S11" i="25"/>
  <c r="Z10" i="25"/>
  <c r="U11" i="25"/>
  <c r="AA11" i="25"/>
  <c r="AA7" i="25"/>
  <c r="U7" i="24"/>
  <c r="S7" i="24"/>
  <c r="U7" i="25"/>
  <c r="S14" i="25"/>
  <c r="V5" i="25"/>
  <c r="R3" i="25"/>
  <c r="Y11" i="25"/>
  <c r="Y3" i="25"/>
  <c r="S5" i="25"/>
  <c r="V14" i="24"/>
  <c r="W7" i="24"/>
  <c r="V7" i="24"/>
  <c r="AB7" i="24"/>
  <c r="AA10" i="25"/>
  <c r="X5" i="25"/>
  <c r="R7" i="25"/>
  <c r="Y7" i="25"/>
  <c r="X7" i="25"/>
  <c r="AB10" i="25"/>
  <c r="Z5" i="25"/>
  <c r="T14" i="25"/>
  <c r="T3" i="25"/>
  <c r="X10" i="25"/>
  <c r="T11" i="25"/>
  <c r="U10" i="25"/>
  <c r="Z7" i="25"/>
  <c r="W3" i="25"/>
  <c r="V7" i="25"/>
  <c r="T14" i="24"/>
  <c r="T10" i="25"/>
  <c r="AB5" i="25"/>
  <c r="T7" i="25"/>
  <c r="W14" i="25"/>
  <c r="W7" i="25"/>
  <c r="R5" i="24"/>
  <c r="Z11" i="25"/>
  <c r="Y10" i="25"/>
  <c r="Z3" i="25"/>
  <c r="AA14" i="25"/>
  <c r="Z14" i="24"/>
  <c r="Y14" i="24"/>
  <c r="X14" i="25"/>
  <c r="U14" i="25"/>
  <c r="S7" i="25"/>
  <c r="U12" i="14"/>
  <c r="S14" i="24"/>
  <c r="X5" i="24"/>
  <c r="Z5" i="19"/>
  <c r="AB5" i="24"/>
  <c r="Z5" i="24"/>
  <c r="U14" i="24"/>
  <c r="W5" i="24"/>
  <c r="V5" i="24"/>
  <c r="T5" i="24"/>
  <c r="Y5" i="24"/>
  <c r="S12" i="14"/>
  <c r="U5" i="24"/>
  <c r="AA5" i="24"/>
  <c r="W12" i="14"/>
  <c r="V12" i="14"/>
  <c r="S5" i="24"/>
  <c r="Y12" i="14"/>
  <c r="S5" i="19"/>
  <c r="AB12" i="14"/>
  <c r="AA12" i="14"/>
  <c r="X12" i="14"/>
  <c r="R12" i="14"/>
  <c r="Z12" i="14"/>
  <c r="AB5" i="19"/>
  <c r="T12" i="14"/>
  <c r="X12" i="19"/>
  <c r="AA5" i="19"/>
  <c r="T6" i="19"/>
  <c r="W6" i="19"/>
  <c r="Y5" i="19"/>
  <c r="X5" i="19"/>
  <c r="T12" i="19"/>
  <c r="W5" i="19"/>
  <c r="V12" i="19"/>
  <c r="Y6" i="19"/>
  <c r="V5" i="19"/>
  <c r="U5" i="19"/>
  <c r="T5" i="19"/>
  <c r="R5" i="19"/>
  <c r="U12" i="19"/>
  <c r="AA6" i="19"/>
  <c r="W12" i="19"/>
  <c r="S12" i="19"/>
  <c r="R12" i="19"/>
  <c r="Z12" i="19"/>
  <c r="R6" i="19"/>
  <c r="AA12" i="19"/>
  <c r="X6" i="19"/>
  <c r="AB12" i="19"/>
  <c r="Y12" i="19"/>
  <c r="S6" i="19"/>
  <c r="U6" i="19"/>
  <c r="Z6" i="19"/>
  <c r="V6" i="19"/>
  <c r="AB6" i="19"/>
  <c r="AA17" i="23"/>
  <c r="AB16" i="23"/>
  <c r="Z16" i="23"/>
  <c r="AB17" i="23"/>
  <c r="AA16" i="23"/>
  <c r="Z17" i="23"/>
  <c r="T11" i="19"/>
  <c r="X11" i="19"/>
  <c r="AA11" i="19"/>
  <c r="W13" i="19"/>
  <c r="R11" i="19"/>
  <c r="S13" i="19"/>
  <c r="Z11" i="19"/>
  <c r="S11" i="19"/>
  <c r="W11" i="19"/>
  <c r="V11" i="19"/>
  <c r="U11" i="19"/>
  <c r="V4" i="19"/>
  <c r="Y11" i="19"/>
  <c r="AB11" i="19"/>
  <c r="U4" i="19"/>
  <c r="U3" i="19"/>
  <c r="Z13" i="19"/>
  <c r="W4" i="19"/>
  <c r="AB4" i="19"/>
  <c r="AA4" i="19"/>
  <c r="AA13" i="19"/>
  <c r="T4" i="19"/>
  <c r="V13" i="19"/>
  <c r="X9" i="19"/>
  <c r="R13" i="19"/>
  <c r="Z9" i="19"/>
  <c r="S4" i="19"/>
  <c r="Y13" i="19"/>
  <c r="X13" i="19"/>
  <c r="Y4" i="19"/>
  <c r="Z4" i="19"/>
  <c r="R4" i="19"/>
  <c r="X4" i="19"/>
  <c r="U13" i="19"/>
  <c r="AB13" i="19"/>
  <c r="T13" i="19"/>
  <c r="AA9" i="19"/>
  <c r="Y9" i="19"/>
  <c r="AB3" i="19"/>
  <c r="S9" i="19"/>
  <c r="R3" i="19"/>
  <c r="T9" i="19"/>
  <c r="W9" i="19"/>
  <c r="V9" i="19"/>
  <c r="U9" i="19"/>
  <c r="AB9" i="19"/>
  <c r="R9" i="19"/>
  <c r="T7" i="19"/>
  <c r="Y6" i="23"/>
  <c r="S16" i="23"/>
  <c r="T3" i="19"/>
  <c r="X10" i="23"/>
  <c r="Y17" i="23"/>
  <c r="X11" i="23"/>
  <c r="R12" i="23"/>
  <c r="R9" i="23"/>
  <c r="AB3" i="23"/>
  <c r="X13" i="23"/>
  <c r="T7" i="23"/>
  <c r="V5" i="23"/>
  <c r="U8" i="23"/>
  <c r="Y4" i="23"/>
  <c r="T15" i="23"/>
  <c r="Y14" i="23"/>
  <c r="T22" i="23"/>
  <c r="X7" i="19"/>
  <c r="V7" i="19"/>
  <c r="W3" i="19"/>
  <c r="Y10" i="19"/>
  <c r="AB10" i="19"/>
  <c r="AB6" i="23"/>
  <c r="Y16" i="23"/>
  <c r="S10" i="23"/>
  <c r="U17" i="23"/>
  <c r="S17" i="23"/>
  <c r="T11" i="23"/>
  <c r="W12" i="23"/>
  <c r="V12" i="23"/>
  <c r="Z9" i="23"/>
  <c r="Z3" i="23"/>
  <c r="V3" i="23"/>
  <c r="R13" i="23"/>
  <c r="AA7" i="23"/>
  <c r="R5" i="23"/>
  <c r="AB8" i="23"/>
  <c r="S4" i="23"/>
  <c r="Y15" i="23"/>
  <c r="S14" i="23"/>
  <c r="Y3" i="19"/>
  <c r="S6" i="23"/>
  <c r="U10" i="23"/>
  <c r="V17" i="23"/>
  <c r="T17" i="23"/>
  <c r="U11" i="23"/>
  <c r="X12" i="23"/>
  <c r="S12" i="23"/>
  <c r="AA9" i="23"/>
  <c r="R3" i="23"/>
  <c r="AA13" i="23"/>
  <c r="AB7" i="23"/>
  <c r="AA5" i="23"/>
  <c r="Y8" i="23"/>
  <c r="V4" i="23"/>
  <c r="AB4" i="23"/>
  <c r="Z15" i="23"/>
  <c r="AB14" i="23"/>
  <c r="V3" i="19"/>
  <c r="W7" i="19"/>
  <c r="Z7" i="19"/>
  <c r="T6" i="23"/>
  <c r="R16" i="23"/>
  <c r="V10" i="23"/>
  <c r="W17" i="23"/>
  <c r="V11" i="23"/>
  <c r="Y12" i="23"/>
  <c r="AA12" i="23"/>
  <c r="U9" i="23"/>
  <c r="AA3" i="23"/>
  <c r="S13" i="23"/>
  <c r="R7" i="23"/>
  <c r="U7" i="23"/>
  <c r="S5" i="23"/>
  <c r="R8" i="23"/>
  <c r="W4" i="23"/>
  <c r="T4" i="23"/>
  <c r="R15" i="23"/>
  <c r="W14" i="23"/>
  <c r="T14" i="23"/>
  <c r="Z3" i="19"/>
  <c r="X6" i="23"/>
  <c r="U6" i="23"/>
  <c r="W10" i="23"/>
  <c r="X17" i="23"/>
  <c r="R11" i="23"/>
  <c r="W11" i="23"/>
  <c r="Z12" i="23"/>
  <c r="AB9" i="23"/>
  <c r="V9" i="23"/>
  <c r="S3" i="23"/>
  <c r="U13" i="23"/>
  <c r="S7" i="23"/>
  <c r="V7" i="23"/>
  <c r="AB5" i="23"/>
  <c r="T8" i="23"/>
  <c r="Z8" i="23"/>
  <c r="X4" i="23"/>
  <c r="U4" i="23"/>
  <c r="AA15" i="23"/>
  <c r="X14" i="23"/>
  <c r="U14" i="23"/>
  <c r="V6" i="23"/>
  <c r="S11" i="23"/>
  <c r="W9" i="23"/>
  <c r="V13" i="23"/>
  <c r="W7" i="23"/>
  <c r="T5" i="23"/>
  <c r="S8" i="23"/>
  <c r="S15" i="23"/>
  <c r="V14" i="23"/>
  <c r="X3" i="19"/>
  <c r="S3" i="19"/>
  <c r="Z6" i="23"/>
  <c r="W6" i="23"/>
  <c r="U16" i="23"/>
  <c r="Z10" i="23"/>
  <c r="Y10" i="23"/>
  <c r="Y11" i="23"/>
  <c r="AA11" i="23"/>
  <c r="AB12" i="23"/>
  <c r="S9" i="23"/>
  <c r="X9" i="23"/>
  <c r="T3" i="23"/>
  <c r="Y13" i="23"/>
  <c r="T13" i="23"/>
  <c r="X7" i="23"/>
  <c r="W5" i="23"/>
  <c r="U5" i="23"/>
  <c r="V8" i="23"/>
  <c r="AA8" i="23"/>
  <c r="Z4" i="23"/>
  <c r="U15" i="23"/>
  <c r="AB15" i="23"/>
  <c r="Z14" i="23"/>
  <c r="R22" i="23"/>
  <c r="AA3" i="19"/>
  <c r="AA6" i="23"/>
  <c r="W16" i="23"/>
  <c r="V16" i="23"/>
  <c r="AA10" i="23"/>
  <c r="T10" i="23"/>
  <c r="R17" i="23"/>
  <c r="Z11" i="23"/>
  <c r="T12" i="23"/>
  <c r="T9" i="23"/>
  <c r="X3" i="23"/>
  <c r="U3" i="23"/>
  <c r="Z13" i="23"/>
  <c r="AB13" i="23"/>
  <c r="Y7" i="23"/>
  <c r="Y5" i="23"/>
  <c r="X5" i="23"/>
  <c r="W8" i="23"/>
  <c r="R4" i="23"/>
  <c r="V15" i="23"/>
  <c r="W15" i="23"/>
  <c r="R14" i="23"/>
  <c r="S22" i="23"/>
  <c r="R6" i="23"/>
  <c r="X16" i="23"/>
  <c r="T16" i="23"/>
  <c r="R10" i="23"/>
  <c r="AB10" i="23"/>
  <c r="AB11" i="23"/>
  <c r="U12" i="23"/>
  <c r="Y9" i="23"/>
  <c r="Y3" i="23"/>
  <c r="W3" i="23"/>
  <c r="W13" i="23"/>
  <c r="Z7" i="23"/>
  <c r="Z5" i="23"/>
  <c r="X8" i="23"/>
  <c r="AA4" i="23"/>
  <c r="X15" i="23"/>
  <c r="AA14" i="23"/>
  <c r="V10" i="19"/>
  <c r="Y7" i="19"/>
  <c r="U7" i="19"/>
  <c r="S7" i="19"/>
  <c r="R7" i="19"/>
  <c r="Z10" i="19"/>
  <c r="AB7" i="19"/>
  <c r="AA7" i="19"/>
  <c r="AA14" i="19"/>
  <c r="V8" i="19"/>
  <c r="AB8" i="19"/>
  <c r="Y14" i="19"/>
  <c r="Y16" i="19"/>
  <c r="W17" i="19"/>
  <c r="S8" i="19"/>
  <c r="AB14" i="19"/>
  <c r="V14" i="19"/>
  <c r="W5" i="16"/>
  <c r="X16" i="19"/>
  <c r="R8" i="19"/>
  <c r="S16" i="19"/>
  <c r="U16" i="19"/>
  <c r="U14" i="19"/>
  <c r="S14" i="19"/>
  <c r="T17" i="19"/>
  <c r="R16" i="19"/>
  <c r="V16" i="19"/>
  <c r="R17" i="19"/>
  <c r="AA8" i="19"/>
  <c r="U8" i="19"/>
  <c r="V17" i="19"/>
  <c r="Z8" i="19"/>
  <c r="Y17" i="19"/>
  <c r="X17" i="19"/>
  <c r="Z14" i="19"/>
  <c r="X14" i="19"/>
  <c r="W14" i="19"/>
  <c r="T8" i="19"/>
  <c r="U17" i="19"/>
  <c r="T16" i="19"/>
  <c r="X8" i="19"/>
  <c r="S17" i="19"/>
  <c r="T14" i="19"/>
  <c r="R14" i="19"/>
  <c r="W16" i="19"/>
  <c r="V5" i="16"/>
  <c r="S10" i="19"/>
  <c r="R10" i="19"/>
  <c r="W14" i="14"/>
  <c r="Y8" i="19"/>
  <c r="Z5" i="16"/>
  <c r="AB5" i="16"/>
  <c r="W10" i="19"/>
  <c r="Y3" i="14"/>
  <c r="U5" i="16"/>
  <c r="X10" i="19"/>
  <c r="AA5" i="16"/>
  <c r="T10" i="19"/>
  <c r="AA10" i="19"/>
  <c r="Y5" i="16"/>
  <c r="R5" i="16"/>
  <c r="T5" i="16"/>
  <c r="W8" i="19"/>
  <c r="S5" i="16"/>
  <c r="X5" i="16"/>
  <c r="U10" i="19"/>
  <c r="Z8" i="14"/>
  <c r="AB11" i="21"/>
  <c r="Y3" i="21"/>
  <c r="Y6" i="21"/>
  <c r="U13" i="21"/>
  <c r="U9" i="21"/>
  <c r="Z10" i="21"/>
  <c r="X12" i="21"/>
  <c r="AB15" i="21"/>
  <c r="V7" i="21"/>
  <c r="U8" i="21"/>
  <c r="R5" i="21"/>
  <c r="T4" i="21"/>
  <c r="X14" i="21"/>
  <c r="R16" i="21"/>
  <c r="AA13" i="14"/>
  <c r="U6" i="14"/>
  <c r="R8" i="17"/>
  <c r="W6" i="14"/>
  <c r="AA6" i="14"/>
  <c r="Y6" i="14"/>
  <c r="V8" i="17"/>
  <c r="AA8" i="17"/>
  <c r="V6" i="14"/>
  <c r="AB6" i="14"/>
  <c r="AB13" i="14"/>
  <c r="AB8" i="17"/>
  <c r="Y13" i="14"/>
  <c r="X13" i="14"/>
  <c r="R13" i="14"/>
  <c r="S8" i="17"/>
  <c r="U8" i="17"/>
  <c r="Z13" i="14"/>
  <c r="U13" i="14"/>
  <c r="S13" i="14"/>
  <c r="R6" i="14"/>
  <c r="W8" i="17"/>
  <c r="Z6" i="14"/>
  <c r="T8" i="17"/>
  <c r="Z8" i="17"/>
  <c r="W13" i="14"/>
  <c r="S6" i="14"/>
  <c r="T6" i="14"/>
  <c r="X8" i="17"/>
  <c r="X6" i="14"/>
  <c r="V13" i="14"/>
  <c r="T13" i="14"/>
  <c r="Y8" i="17"/>
  <c r="R17" i="14"/>
  <c r="Y11" i="21"/>
  <c r="S13" i="21"/>
  <c r="R4" i="21"/>
  <c r="U12" i="21"/>
  <c r="W3" i="14"/>
  <c r="AB3" i="14"/>
  <c r="AA14" i="14"/>
  <c r="AA8" i="14"/>
  <c r="X14" i="14"/>
  <c r="R11" i="21"/>
  <c r="V11" i="21"/>
  <c r="R3" i="21"/>
  <c r="Z6" i="21"/>
  <c r="V13" i="21"/>
  <c r="AB13" i="21"/>
  <c r="V9" i="21"/>
  <c r="R10" i="21"/>
  <c r="Y12" i="21"/>
  <c r="V12" i="21"/>
  <c r="U15" i="21"/>
  <c r="W7" i="21"/>
  <c r="Y8" i="21"/>
  <c r="V8" i="21"/>
  <c r="Z5" i="21"/>
  <c r="U4" i="21"/>
  <c r="Z4" i="21"/>
  <c r="Z14" i="21"/>
  <c r="S16" i="21"/>
  <c r="X3" i="14"/>
  <c r="S3" i="14"/>
  <c r="AB14" i="14"/>
  <c r="S11" i="21"/>
  <c r="T3" i="21"/>
  <c r="Z3" i="21"/>
  <c r="R6" i="21"/>
  <c r="T13" i="21"/>
  <c r="W13" i="21"/>
  <c r="W9" i="21"/>
  <c r="AA10" i="21"/>
  <c r="Z12" i="21"/>
  <c r="V15" i="21"/>
  <c r="R17" i="21"/>
  <c r="Y7" i="21"/>
  <c r="W8" i="21"/>
  <c r="T8" i="21"/>
  <c r="S5" i="21"/>
  <c r="V4" i="21"/>
  <c r="S14" i="21"/>
  <c r="R14" i="21"/>
  <c r="T16" i="21"/>
  <c r="Z11" i="21"/>
  <c r="U3" i="21"/>
  <c r="S3" i="21"/>
  <c r="AA6" i="21"/>
  <c r="X13" i="21"/>
  <c r="R9" i="21"/>
  <c r="X9" i="21"/>
  <c r="S10" i="21"/>
  <c r="R12" i="21"/>
  <c r="W15" i="21"/>
  <c r="S17" i="21"/>
  <c r="U17" i="21"/>
  <c r="Z7" i="21"/>
  <c r="X8" i="21"/>
  <c r="AB8" i="21"/>
  <c r="AA5" i="21"/>
  <c r="AA4" i="21"/>
  <c r="T14" i="21"/>
  <c r="AA14" i="21"/>
  <c r="X16" i="21"/>
  <c r="X7" i="21"/>
  <c r="S22" i="21"/>
  <c r="T11" i="21"/>
  <c r="V3" i="21"/>
  <c r="AA3" i="21"/>
  <c r="S6" i="21"/>
  <c r="Y13" i="21"/>
  <c r="S9" i="21"/>
  <c r="Z9" i="21"/>
  <c r="U10" i="21"/>
  <c r="AB10" i="21"/>
  <c r="AA12" i="21"/>
  <c r="X15" i="21"/>
  <c r="T17" i="21"/>
  <c r="V17" i="21"/>
  <c r="R7" i="21"/>
  <c r="Z8" i="21"/>
  <c r="X5" i="21"/>
  <c r="T5" i="21"/>
  <c r="AB4" i="21"/>
  <c r="U14" i="21"/>
  <c r="Y14" i="21"/>
  <c r="Y16" i="21"/>
  <c r="T22" i="21"/>
  <c r="U11" i="21"/>
  <c r="W3" i="21"/>
  <c r="V6" i="21"/>
  <c r="AB6" i="21"/>
  <c r="Z13" i="21"/>
  <c r="T9" i="21"/>
  <c r="Y9" i="21"/>
  <c r="V10" i="21"/>
  <c r="T10" i="21"/>
  <c r="S12" i="21"/>
  <c r="S15" i="21"/>
  <c r="Y15" i="21"/>
  <c r="X17" i="21"/>
  <c r="W17" i="21"/>
  <c r="AA7" i="21"/>
  <c r="R8" i="21"/>
  <c r="Y5" i="21"/>
  <c r="AB5" i="21"/>
  <c r="W4" i="21"/>
  <c r="AB14" i="21"/>
  <c r="U16" i="21"/>
  <c r="W11" i="21"/>
  <c r="AB3" i="21"/>
  <c r="W6" i="21"/>
  <c r="T6" i="21"/>
  <c r="R13" i="21"/>
  <c r="AB9" i="21"/>
  <c r="X10" i="21"/>
  <c r="W10" i="21"/>
  <c r="AB12" i="21"/>
  <c r="T15" i="21"/>
  <c r="R15" i="21"/>
  <c r="Y17" i="21"/>
  <c r="T7" i="21"/>
  <c r="S7" i="21"/>
  <c r="AA8" i="21"/>
  <c r="V5" i="21"/>
  <c r="U5" i="21"/>
  <c r="X4" i="21"/>
  <c r="V14" i="21"/>
  <c r="V16" i="21"/>
  <c r="R22" i="21"/>
  <c r="AA11" i="21"/>
  <c r="X11" i="21"/>
  <c r="X3" i="21"/>
  <c r="U6" i="21"/>
  <c r="X6" i="21"/>
  <c r="AA13" i="21"/>
  <c r="AA9" i="21"/>
  <c r="Y10" i="21"/>
  <c r="W12" i="21"/>
  <c r="T12" i="21"/>
  <c r="AA15" i="21"/>
  <c r="Z15" i="21"/>
  <c r="U7" i="21"/>
  <c r="AB7" i="21"/>
  <c r="S8" i="21"/>
  <c r="W5" i="21"/>
  <c r="S4" i="21"/>
  <c r="Y4" i="21"/>
  <c r="W14" i="21"/>
  <c r="W16" i="21"/>
  <c r="W17" i="14"/>
  <c r="T14" i="14"/>
  <c r="U3" i="14"/>
  <c r="T3" i="14"/>
  <c r="V3" i="14"/>
  <c r="R3" i="14"/>
  <c r="Z12" i="16"/>
  <c r="X8" i="14"/>
  <c r="Z14" i="14"/>
  <c r="Z3" i="14"/>
  <c r="V8" i="14"/>
  <c r="U8" i="14"/>
  <c r="S17" i="14"/>
  <c r="W8" i="14"/>
  <c r="AA3" i="14"/>
  <c r="R8" i="14"/>
  <c r="T25" i="20"/>
  <c r="R16" i="16"/>
  <c r="AB12" i="16"/>
  <c r="V14" i="14"/>
  <c r="R12" i="16"/>
  <c r="S15" i="14"/>
  <c r="V9" i="14"/>
  <c r="Y8" i="14"/>
  <c r="X17" i="14"/>
  <c r="U14" i="14"/>
  <c r="W15" i="14"/>
  <c r="R15" i="14"/>
  <c r="Z9" i="14"/>
  <c r="AB8" i="14"/>
  <c r="AA12" i="16"/>
  <c r="R7" i="14"/>
  <c r="T17" i="14"/>
  <c r="T15" i="14"/>
  <c r="S5" i="14"/>
  <c r="W4" i="14"/>
  <c r="U8" i="16"/>
  <c r="V17" i="14"/>
  <c r="R14" i="14"/>
  <c r="T8" i="14"/>
  <c r="S8" i="14"/>
  <c r="U10" i="16"/>
  <c r="Z7" i="14"/>
  <c r="U17" i="14"/>
  <c r="S14" i="14"/>
  <c r="Y14" i="14"/>
  <c r="Y17" i="14"/>
  <c r="X7" i="14"/>
  <c r="AB9" i="14"/>
  <c r="AB15" i="14"/>
  <c r="X9" i="14"/>
  <c r="T8" i="16"/>
  <c r="AA10" i="16"/>
  <c r="U4" i="14"/>
  <c r="AB4" i="14"/>
  <c r="V15" i="14"/>
  <c r="X4" i="14"/>
  <c r="Y5" i="14"/>
  <c r="T4" i="14"/>
  <c r="U15" i="14"/>
  <c r="V4" i="14"/>
  <c r="U9" i="14"/>
  <c r="R5" i="14"/>
  <c r="AA9" i="14"/>
  <c r="T7" i="14"/>
  <c r="X5" i="14"/>
  <c r="AA4" i="14"/>
  <c r="S4" i="14"/>
  <c r="Z4" i="14"/>
  <c r="Y4" i="14"/>
  <c r="Z15" i="14"/>
  <c r="AB7" i="14"/>
  <c r="T9" i="14"/>
  <c r="V7" i="14"/>
  <c r="AA7" i="14"/>
  <c r="W5" i="14"/>
  <c r="V5" i="14"/>
  <c r="U5" i="14"/>
  <c r="Z5" i="14"/>
  <c r="W7" i="14"/>
  <c r="U7" i="14"/>
  <c r="Y9" i="14"/>
  <c r="S7" i="14"/>
  <c r="AB5" i="14"/>
  <c r="Y7" i="14"/>
  <c r="R28" i="20"/>
  <c r="T5" i="14"/>
  <c r="S9" i="14"/>
  <c r="R9" i="14"/>
  <c r="R27" i="20"/>
  <c r="S10" i="17"/>
  <c r="W9" i="14"/>
  <c r="AA5" i="14"/>
  <c r="Z6" i="16"/>
  <c r="AB8" i="16"/>
  <c r="V6" i="16"/>
  <c r="R26" i="20"/>
  <c r="X15" i="14"/>
  <c r="R4" i="14"/>
  <c r="X6" i="16"/>
  <c r="X12" i="16"/>
  <c r="T16" i="16"/>
  <c r="Y10" i="17"/>
  <c r="T10" i="16"/>
  <c r="Y12" i="16"/>
  <c r="U26" i="20"/>
  <c r="S27" i="20"/>
  <c r="T28" i="20"/>
  <c r="T12" i="16"/>
  <c r="S6" i="16"/>
  <c r="S12" i="16"/>
  <c r="Y6" i="16"/>
  <c r="AB10" i="16"/>
  <c r="V12" i="16"/>
  <c r="W10" i="16"/>
  <c r="T6" i="16"/>
  <c r="S10" i="16"/>
  <c r="AB6" i="16"/>
  <c r="R16" i="14"/>
  <c r="S26" i="20"/>
  <c r="V26" i="20"/>
  <c r="U28" i="20"/>
  <c r="T27" i="20"/>
  <c r="T26" i="20"/>
  <c r="W12" i="16"/>
  <c r="X10" i="16"/>
  <c r="AA6" i="16"/>
  <c r="R6" i="16"/>
  <c r="X16" i="16"/>
  <c r="U25" i="20"/>
  <c r="U27" i="20"/>
  <c r="V10" i="16"/>
  <c r="Y10" i="16"/>
  <c r="R10" i="16"/>
  <c r="U6" i="16"/>
  <c r="X8" i="16"/>
  <c r="V28" i="20"/>
  <c r="Z10" i="16"/>
  <c r="U12" i="16"/>
  <c r="V25" i="20"/>
  <c r="S28" i="20"/>
  <c r="R25" i="20"/>
  <c r="Y15" i="14"/>
  <c r="AA15" i="14"/>
  <c r="W6" i="16"/>
  <c r="V27" i="20"/>
  <c r="S25" i="20"/>
  <c r="V16" i="16"/>
  <c r="S16" i="16"/>
  <c r="U16" i="16"/>
  <c r="W16" i="16"/>
  <c r="Y16" i="16"/>
  <c r="W16" i="14"/>
  <c r="Z10" i="17"/>
  <c r="W10" i="14"/>
  <c r="Z11" i="14"/>
  <c r="W11" i="14"/>
  <c r="AA8" i="16"/>
  <c r="S10" i="14"/>
  <c r="Z10" i="14"/>
  <c r="Y8" i="16"/>
  <c r="X16" i="14"/>
  <c r="V16" i="14"/>
  <c r="U16" i="14"/>
  <c r="S11" i="14"/>
  <c r="AA10" i="14"/>
  <c r="S8" i="16"/>
  <c r="R8" i="16"/>
  <c r="R10" i="17"/>
  <c r="U10" i="14"/>
  <c r="V10" i="14"/>
  <c r="Y10" i="14"/>
  <c r="X10" i="14"/>
  <c r="S16" i="14"/>
  <c r="AB10" i="17"/>
  <c r="X10" i="17"/>
  <c r="V10" i="17"/>
  <c r="R10" i="14"/>
  <c r="AB10" i="14"/>
  <c r="Y16" i="14"/>
  <c r="W8" i="16"/>
  <c r="AA10" i="17"/>
  <c r="T16" i="14"/>
  <c r="T10" i="14"/>
  <c r="Z8" i="16"/>
  <c r="V8" i="16"/>
  <c r="T10" i="17"/>
  <c r="W10" i="17"/>
  <c r="U10" i="17"/>
  <c r="R11" i="14"/>
  <c r="X11" i="14"/>
  <c r="Y11" i="14"/>
  <c r="AA11" i="14"/>
  <c r="V11" i="14"/>
  <c r="U11" i="14"/>
  <c r="AB11" i="14"/>
  <c r="T11" i="14"/>
  <c r="S9" i="16"/>
  <c r="W9" i="16"/>
  <c r="Z16" i="18"/>
  <c r="Z17" i="18"/>
  <c r="Z9" i="16"/>
  <c r="U9" i="16"/>
  <c r="AB9" i="16"/>
  <c r="AA9" i="16"/>
  <c r="V3" i="16"/>
  <c r="AB13" i="16"/>
  <c r="X3" i="16"/>
  <c r="X13" i="16"/>
  <c r="V9" i="16"/>
  <c r="Y3" i="16"/>
  <c r="Z3" i="16"/>
  <c r="S3" i="16"/>
  <c r="AA3" i="16"/>
  <c r="T3" i="16"/>
  <c r="W3" i="16"/>
  <c r="AB3" i="16"/>
  <c r="R3" i="16"/>
  <c r="U3" i="16"/>
  <c r="R9" i="16"/>
  <c r="X9" i="16"/>
  <c r="T9" i="16"/>
  <c r="S13" i="16"/>
  <c r="Y9" i="16"/>
  <c r="V13" i="16"/>
  <c r="R13" i="16"/>
  <c r="V15" i="17"/>
  <c r="Y11" i="16"/>
  <c r="Z7" i="17"/>
  <c r="W13" i="16"/>
  <c r="AA13" i="16"/>
  <c r="U7" i="17"/>
  <c r="U13" i="16"/>
  <c r="T13" i="16"/>
  <c r="Y13" i="16"/>
  <c r="X11" i="16"/>
  <c r="T7" i="17"/>
  <c r="S15" i="16"/>
  <c r="AB15" i="17"/>
  <c r="W7" i="17"/>
  <c r="Z13" i="16"/>
  <c r="X7" i="17"/>
  <c r="T17" i="16"/>
  <c r="AA4" i="16"/>
  <c r="W9" i="17"/>
  <c r="Z4" i="17"/>
  <c r="R12" i="17"/>
  <c r="R14" i="16"/>
  <c r="U4" i="16"/>
  <c r="R8" i="18"/>
  <c r="AB15" i="18"/>
  <c r="S22" i="18"/>
  <c r="V9" i="17"/>
  <c r="R17" i="16"/>
  <c r="X9" i="17"/>
  <c r="AA15" i="17"/>
  <c r="V16" i="17"/>
  <c r="W7" i="16"/>
  <c r="AB4" i="16"/>
  <c r="AA14" i="16"/>
  <c r="V17" i="16"/>
  <c r="Z14" i="16"/>
  <c r="V14" i="16"/>
  <c r="S11" i="16"/>
  <c r="Z4" i="16"/>
  <c r="AB11" i="16"/>
  <c r="T15" i="17"/>
  <c r="W4" i="16"/>
  <c r="Y17" i="16"/>
  <c r="AA3" i="18"/>
  <c r="V9" i="18"/>
  <c r="T10" i="18"/>
  <c r="S12" i="18"/>
  <c r="R5" i="18"/>
  <c r="X14" i="16"/>
  <c r="R15" i="16"/>
  <c r="U11" i="16"/>
  <c r="T11" i="16"/>
  <c r="W11" i="16"/>
  <c r="W15" i="17"/>
  <c r="S15" i="17"/>
  <c r="Y7" i="17"/>
  <c r="AB9" i="17"/>
  <c r="S11" i="18"/>
  <c r="X16" i="18"/>
  <c r="U13" i="18"/>
  <c r="AB7" i="18"/>
  <c r="Z7" i="18"/>
  <c r="Z7" i="16"/>
  <c r="R25" i="13"/>
  <c r="Y14" i="16"/>
  <c r="V11" i="16"/>
  <c r="Y15" i="17"/>
  <c r="U15" i="17"/>
  <c r="R7" i="17"/>
  <c r="V7" i="17"/>
  <c r="V7" i="16"/>
  <c r="AA11" i="16"/>
  <c r="R11" i="16"/>
  <c r="U11" i="17"/>
  <c r="AB14" i="18"/>
  <c r="X8" i="18"/>
  <c r="AB7" i="16"/>
  <c r="W4" i="18"/>
  <c r="W17" i="18"/>
  <c r="R15" i="17"/>
  <c r="Z15" i="17"/>
  <c r="X15" i="17"/>
  <c r="S7" i="17"/>
  <c r="Z11" i="16"/>
  <c r="X14" i="18"/>
  <c r="W15" i="18"/>
  <c r="Y4" i="18"/>
  <c r="U6" i="18"/>
  <c r="V4" i="16"/>
  <c r="U14" i="18"/>
  <c r="Z8" i="18"/>
  <c r="T3" i="18"/>
  <c r="U15" i="18"/>
  <c r="W9" i="18"/>
  <c r="X4" i="18"/>
  <c r="AA10" i="18"/>
  <c r="AA13" i="18"/>
  <c r="W12" i="18"/>
  <c r="U5" i="18"/>
  <c r="S4" i="16"/>
  <c r="X15" i="16"/>
  <c r="T15" i="16"/>
  <c r="AB15" i="16"/>
  <c r="W11" i="17"/>
  <c r="X17" i="16"/>
  <c r="AB12" i="17"/>
  <c r="V14" i="18"/>
  <c r="U11" i="18"/>
  <c r="AA8" i="18"/>
  <c r="U8" i="18"/>
  <c r="AB3" i="18"/>
  <c r="Z15" i="18"/>
  <c r="V15" i="18"/>
  <c r="R16" i="18"/>
  <c r="R9" i="18"/>
  <c r="S4" i="18"/>
  <c r="T22" i="18"/>
  <c r="V10" i="18"/>
  <c r="W13" i="18"/>
  <c r="X12" i="18"/>
  <c r="U7" i="18"/>
  <c r="AB5" i="18"/>
  <c r="S5" i="18"/>
  <c r="W6" i="18"/>
  <c r="X17" i="18"/>
  <c r="T11" i="18"/>
  <c r="Y8" i="18"/>
  <c r="Y15" i="18"/>
  <c r="Y16" i="18"/>
  <c r="Z4" i="18"/>
  <c r="U10" i="18"/>
  <c r="V13" i="18"/>
  <c r="S7" i="18"/>
  <c r="Z5" i="18"/>
  <c r="T4" i="16"/>
  <c r="U17" i="16"/>
  <c r="U14" i="16"/>
  <c r="V15" i="16"/>
  <c r="S14" i="16"/>
  <c r="R9" i="17"/>
  <c r="X4" i="16"/>
  <c r="R14" i="18"/>
  <c r="W11" i="18"/>
  <c r="S8" i="18"/>
  <c r="U3" i="18"/>
  <c r="X15" i="18"/>
  <c r="W16" i="18"/>
  <c r="Z9" i="18"/>
  <c r="AA4" i="18"/>
  <c r="W10" i="18"/>
  <c r="AB13" i="18"/>
  <c r="T12" i="18"/>
  <c r="Y12" i="18"/>
  <c r="V7" i="18"/>
  <c r="T5" i="18"/>
  <c r="AA5" i="18"/>
  <c r="X6" i="18"/>
  <c r="Y17" i="18"/>
  <c r="R7" i="16"/>
  <c r="S17" i="16"/>
  <c r="R4" i="16"/>
  <c r="W14" i="16"/>
  <c r="Y4" i="16"/>
  <c r="W17" i="16"/>
  <c r="AA15" i="16"/>
  <c r="AA9" i="17"/>
  <c r="U15" i="16"/>
  <c r="S9" i="17"/>
  <c r="S4" i="17"/>
  <c r="T3" i="17"/>
  <c r="T5" i="17"/>
  <c r="AB11" i="17"/>
  <c r="X12" i="17"/>
  <c r="Z14" i="18"/>
  <c r="X11" i="18"/>
  <c r="AB8" i="18"/>
  <c r="V3" i="18"/>
  <c r="R15" i="18"/>
  <c r="S16" i="18"/>
  <c r="X9" i="18"/>
  <c r="T9" i="18"/>
  <c r="T4" i="18"/>
  <c r="Y10" i="18"/>
  <c r="X13" i="18"/>
  <c r="U12" i="18"/>
  <c r="R12" i="18"/>
  <c r="W7" i="18"/>
  <c r="V5" i="18"/>
  <c r="S6" i="18"/>
  <c r="Y6" i="18"/>
  <c r="R17" i="18"/>
  <c r="S7" i="16"/>
  <c r="AA7" i="16"/>
  <c r="Z11" i="17"/>
  <c r="Y9" i="17"/>
  <c r="T9" i="17"/>
  <c r="X7" i="16"/>
  <c r="S14" i="18"/>
  <c r="V11" i="18"/>
  <c r="Y11" i="18"/>
  <c r="T8" i="18"/>
  <c r="R3" i="18"/>
  <c r="W3" i="18"/>
  <c r="S15" i="18"/>
  <c r="T16" i="18"/>
  <c r="Y9" i="18"/>
  <c r="AB9" i="18"/>
  <c r="AB4" i="18"/>
  <c r="X10" i="18"/>
  <c r="Y13" i="18"/>
  <c r="V12" i="18"/>
  <c r="Z12" i="18"/>
  <c r="X7" i="18"/>
  <c r="W5" i="18"/>
  <c r="T6" i="18"/>
  <c r="R6" i="18"/>
  <c r="T17" i="18"/>
  <c r="S10" i="18"/>
  <c r="S13" i="18"/>
  <c r="Y14" i="18"/>
  <c r="U7" i="16"/>
  <c r="Z15" i="16"/>
  <c r="Y15" i="16"/>
  <c r="Y7" i="16"/>
  <c r="AB14" i="16"/>
  <c r="T7" i="16"/>
  <c r="Z9" i="17"/>
  <c r="U9" i="17"/>
  <c r="AA7" i="17"/>
  <c r="T14" i="16"/>
  <c r="Y16" i="17"/>
  <c r="AB3" i="17"/>
  <c r="AA14" i="18"/>
  <c r="AA11" i="18"/>
  <c r="R11" i="18"/>
  <c r="V8" i="18"/>
  <c r="S3" i="18"/>
  <c r="X3" i="18"/>
  <c r="AA15" i="18"/>
  <c r="U16" i="18"/>
  <c r="AA9" i="18"/>
  <c r="U9" i="18"/>
  <c r="U4" i="18"/>
  <c r="R22" i="18"/>
  <c r="R10" i="18"/>
  <c r="R13" i="18"/>
  <c r="AA12" i="18"/>
  <c r="T7" i="18"/>
  <c r="Y7" i="18"/>
  <c r="X5" i="18"/>
  <c r="AA6" i="18"/>
  <c r="Z6" i="18"/>
  <c r="U17" i="18"/>
  <c r="S17" i="18"/>
  <c r="V6" i="18"/>
  <c r="W15" i="16"/>
  <c r="AB7" i="17"/>
  <c r="U12" i="17"/>
  <c r="W14" i="18"/>
  <c r="T14" i="18"/>
  <c r="AB11" i="18"/>
  <c r="Z11" i="18"/>
  <c r="W8" i="18"/>
  <c r="Z3" i="18"/>
  <c r="Y3" i="18"/>
  <c r="T15" i="18"/>
  <c r="V16" i="18"/>
  <c r="S9" i="18"/>
  <c r="R4" i="18"/>
  <c r="V4" i="18"/>
  <c r="AB10" i="18"/>
  <c r="Z10" i="18"/>
  <c r="T13" i="18"/>
  <c r="Z13" i="18"/>
  <c r="AB12" i="18"/>
  <c r="AA7" i="18"/>
  <c r="R7" i="18"/>
  <c r="Y5" i="18"/>
  <c r="AB6" i="18"/>
  <c r="V17" i="18"/>
  <c r="V12" i="17"/>
  <c r="V11" i="17"/>
  <c r="R11" i="17"/>
  <c r="Z13" i="17"/>
  <c r="Y3" i="17"/>
  <c r="W5" i="17"/>
  <c r="U3" i="17"/>
  <c r="Y12" i="17"/>
  <c r="AB5" i="17"/>
  <c r="X17" i="17"/>
  <c r="Z12" i="17"/>
  <c r="W12" i="17"/>
  <c r="X3" i="17"/>
  <c r="W3" i="17"/>
  <c r="AB14" i="17"/>
  <c r="R3" i="17"/>
  <c r="V3" i="17"/>
  <c r="Z3" i="17"/>
  <c r="AA12" i="17"/>
  <c r="AB6" i="17"/>
  <c r="Z5" i="17"/>
  <c r="AA11" i="17"/>
  <c r="S11" i="17"/>
  <c r="S3" i="17"/>
  <c r="S12" i="17"/>
  <c r="Y14" i="17"/>
  <c r="T11" i="17"/>
  <c r="Y11" i="17"/>
  <c r="X11" i="17"/>
  <c r="T12" i="17"/>
  <c r="AA4" i="17"/>
  <c r="AA13" i="17"/>
  <c r="T17" i="17"/>
  <c r="R6" i="17"/>
  <c r="S16" i="17"/>
  <c r="AA3" i="17"/>
  <c r="Y6" i="17"/>
  <c r="S5" i="17"/>
  <c r="W6" i="17"/>
  <c r="U6" i="17"/>
  <c r="R14" i="17"/>
  <c r="Y5" i="17"/>
  <c r="U14" i="17"/>
  <c r="X6" i="17"/>
  <c r="V13" i="17"/>
  <c r="V6" i="17"/>
  <c r="S13" i="17"/>
  <c r="S6" i="17"/>
  <c r="Z6" i="17"/>
  <c r="W16" i="17"/>
  <c r="U16" i="17"/>
  <c r="R16" i="17"/>
  <c r="T14" i="17"/>
  <c r="R5" i="17"/>
  <c r="U5" i="17"/>
  <c r="X16" i="17"/>
  <c r="X14" i="17"/>
  <c r="X5" i="17"/>
  <c r="S14" i="17"/>
  <c r="T16" i="17"/>
  <c r="AA14" i="17"/>
  <c r="AA6" i="17"/>
  <c r="T6" i="17"/>
  <c r="AA5" i="17"/>
  <c r="S17" i="17"/>
  <c r="W4" i="17"/>
  <c r="X25" i="13"/>
  <c r="V14" i="17"/>
  <c r="V5" i="17"/>
  <c r="W14" i="17"/>
  <c r="Z14" i="17"/>
  <c r="V17" i="17"/>
  <c r="W13" i="17"/>
  <c r="U13" i="17"/>
  <c r="AB13" i="17"/>
  <c r="Y17" i="17"/>
  <c r="X13" i="17"/>
  <c r="V4" i="17"/>
  <c r="AB4" i="17"/>
  <c r="X4" i="17"/>
  <c r="U17" i="17"/>
  <c r="Y4" i="17"/>
  <c r="R17" i="17"/>
  <c r="W17" i="17"/>
  <c r="U4" i="17"/>
  <c r="T4" i="17"/>
  <c r="R4" i="17"/>
  <c r="Y13" i="17"/>
  <c r="R13" i="17"/>
  <c r="T13" i="17"/>
  <c r="AB25" i="13"/>
  <c r="AA15" i="12"/>
  <c r="X15" i="12"/>
  <c r="W15" i="12"/>
  <c r="T15" i="12"/>
  <c r="Y15" i="12"/>
  <c r="R15" i="12"/>
  <c r="V15" i="12"/>
  <c r="U15" i="12"/>
  <c r="S15" i="12"/>
  <c r="Z15" i="12"/>
  <c r="AB15" i="12"/>
  <c r="X6" i="9"/>
  <c r="U13" i="9"/>
  <c r="V13" i="9"/>
  <c r="Y7" i="12"/>
  <c r="Z6" i="9"/>
  <c r="S6" i="9"/>
  <c r="Y6" i="9"/>
  <c r="Y17" i="12"/>
  <c r="Z25" i="13"/>
  <c r="X4" i="12"/>
  <c r="AB7" i="12"/>
  <c r="AB6" i="9"/>
  <c r="R27" i="15"/>
  <c r="T17" i="9"/>
  <c r="Z13" i="9"/>
  <c r="S25" i="15"/>
  <c r="S27" i="15"/>
  <c r="W6" i="9"/>
  <c r="U6" i="9"/>
  <c r="T6" i="9"/>
  <c r="Y11" i="12"/>
  <c r="Y17" i="9"/>
  <c r="T28" i="15"/>
  <c r="W17" i="12"/>
  <c r="U26" i="15"/>
  <c r="V6" i="12"/>
  <c r="U7" i="12"/>
  <c r="T25" i="15"/>
  <c r="S7" i="12"/>
  <c r="S17" i="9"/>
  <c r="U11" i="12"/>
  <c r="AB6" i="12"/>
  <c r="T25" i="13"/>
  <c r="T13" i="9"/>
  <c r="W7" i="12"/>
  <c r="R17" i="12"/>
  <c r="R6" i="9"/>
  <c r="W28" i="15"/>
  <c r="AA6" i="9"/>
  <c r="V6" i="9"/>
  <c r="S26" i="15"/>
  <c r="R17" i="9"/>
  <c r="W13" i="9"/>
  <c r="V17" i="9"/>
  <c r="S17" i="12"/>
  <c r="X7" i="12"/>
  <c r="T17" i="12"/>
  <c r="AA7" i="12"/>
  <c r="W27" i="15"/>
  <c r="R28" i="15"/>
  <c r="W17" i="9"/>
  <c r="R13" i="9"/>
  <c r="U17" i="9"/>
  <c r="X13" i="9"/>
  <c r="V7" i="12"/>
  <c r="R7" i="12"/>
  <c r="V27" i="15"/>
  <c r="R25" i="15"/>
  <c r="T7" i="12"/>
  <c r="X17" i="9"/>
  <c r="AA13" i="9"/>
  <c r="S13" i="9"/>
  <c r="Y13" i="9"/>
  <c r="Z7" i="12"/>
  <c r="V17" i="12"/>
  <c r="R26" i="15"/>
  <c r="U25" i="15"/>
  <c r="AB13" i="9"/>
  <c r="R11" i="12"/>
  <c r="X17" i="12"/>
  <c r="U27" i="15"/>
  <c r="W25" i="15"/>
  <c r="T26" i="15"/>
  <c r="V28" i="15"/>
  <c r="U17" i="12"/>
  <c r="U28" i="15"/>
  <c r="T27" i="15"/>
  <c r="S28" i="15"/>
  <c r="V26" i="15"/>
  <c r="W26" i="15"/>
  <c r="V25" i="15"/>
  <c r="V25" i="13"/>
  <c r="R6" i="12"/>
  <c r="S4" i="12"/>
  <c r="V11" i="12"/>
  <c r="Z6" i="12"/>
  <c r="V4" i="12"/>
  <c r="AB4" i="12"/>
  <c r="W4" i="12"/>
  <c r="W11" i="12"/>
  <c r="AA6" i="12"/>
  <c r="X11" i="12"/>
  <c r="Y6" i="12"/>
  <c r="R4" i="12"/>
  <c r="Z4" i="12"/>
  <c r="U6" i="12"/>
  <c r="X6" i="12"/>
  <c r="AA4" i="12"/>
  <c r="S11" i="12"/>
  <c r="X10" i="12"/>
  <c r="AB11" i="12"/>
  <c r="U4" i="12"/>
  <c r="T11" i="12"/>
  <c r="T6" i="12"/>
  <c r="AA11" i="12"/>
  <c r="W6" i="12"/>
  <c r="T4" i="12"/>
  <c r="Z11" i="12"/>
  <c r="W9" i="12"/>
  <c r="S25" i="13"/>
  <c r="Y4" i="12"/>
  <c r="S6" i="12"/>
  <c r="U25" i="13"/>
  <c r="Y10" i="12"/>
  <c r="R9" i="12"/>
  <c r="AB9" i="12"/>
  <c r="V9" i="12"/>
  <c r="S10" i="12"/>
  <c r="Y9" i="12"/>
  <c r="AA10" i="12"/>
  <c r="S9" i="12"/>
  <c r="X9" i="12"/>
  <c r="AA9" i="12"/>
  <c r="Z9" i="12"/>
  <c r="U9" i="12"/>
  <c r="W10" i="12"/>
  <c r="T9" i="12"/>
  <c r="R10" i="12"/>
  <c r="Z10" i="12"/>
  <c r="AB10" i="12"/>
  <c r="Y25" i="13"/>
  <c r="V10" i="12"/>
  <c r="T10" i="12"/>
  <c r="U10" i="12"/>
  <c r="W25" i="13"/>
  <c r="AB28" i="13"/>
  <c r="X27" i="13"/>
  <c r="W27" i="13"/>
  <c r="AA25" i="13"/>
  <c r="X28" i="13"/>
  <c r="AA28" i="13"/>
  <c r="Z26" i="13"/>
  <c r="AA26" i="13"/>
  <c r="Y26" i="13"/>
  <c r="AB26" i="13"/>
  <c r="Z28" i="13"/>
  <c r="Y28" i="13"/>
  <c r="AA27" i="13"/>
  <c r="Z27" i="13"/>
  <c r="Y27" i="13"/>
  <c r="AB27" i="13"/>
  <c r="X26" i="13"/>
  <c r="W26" i="13"/>
  <c r="W28" i="13"/>
  <c r="T28" i="13"/>
  <c r="U4" i="9"/>
  <c r="AB4" i="9"/>
  <c r="T4" i="9"/>
  <c r="X4" i="9"/>
  <c r="W4" i="9"/>
  <c r="S4" i="9"/>
  <c r="Z4" i="9"/>
  <c r="R4" i="9"/>
  <c r="AA4" i="9"/>
  <c r="V4" i="9"/>
  <c r="Y4" i="9"/>
  <c r="U12" i="12"/>
  <c r="R12" i="12"/>
  <c r="S12" i="12"/>
  <c r="U28" i="13"/>
  <c r="U13" i="12"/>
  <c r="S28" i="13"/>
  <c r="Y14" i="9"/>
  <c r="V5" i="12"/>
  <c r="T13" i="12"/>
  <c r="R5" i="12"/>
  <c r="Y12" i="12"/>
  <c r="AA5" i="12"/>
  <c r="U3" i="12"/>
  <c r="S26" i="13"/>
  <c r="Z5" i="9"/>
  <c r="T26" i="13"/>
  <c r="Y5" i="9"/>
  <c r="X8" i="12"/>
  <c r="AA3" i="10"/>
  <c r="T5" i="12"/>
  <c r="Z5" i="12"/>
  <c r="U5" i="12"/>
  <c r="W3" i="12"/>
  <c r="AB13" i="12"/>
  <c r="U27" i="13"/>
  <c r="T27" i="13"/>
  <c r="Y3" i="10"/>
  <c r="V14" i="12"/>
  <c r="AA3" i="12"/>
  <c r="Z3" i="12"/>
  <c r="AA5" i="9"/>
  <c r="V14" i="9"/>
  <c r="S16" i="12"/>
  <c r="Z12" i="9"/>
  <c r="Y5" i="10"/>
  <c r="T3" i="12"/>
  <c r="V27" i="13"/>
  <c r="W5" i="12"/>
  <c r="Y5" i="12"/>
  <c r="AB5" i="12"/>
  <c r="R3" i="12"/>
  <c r="S12" i="9"/>
  <c r="V5" i="10"/>
  <c r="V26" i="13"/>
  <c r="Y13" i="12"/>
  <c r="R27" i="13"/>
  <c r="U26" i="13"/>
  <c r="X3" i="10"/>
  <c r="V13" i="12"/>
  <c r="R13" i="12"/>
  <c r="T16" i="12"/>
  <c r="S13" i="10"/>
  <c r="X12" i="12"/>
  <c r="Z13" i="12"/>
  <c r="AA13" i="12"/>
  <c r="T15" i="9"/>
  <c r="U15" i="10"/>
  <c r="W13" i="12"/>
  <c r="AB8" i="12"/>
  <c r="R28" i="13"/>
  <c r="R3" i="10"/>
  <c r="S13" i="12"/>
  <c r="W12" i="12"/>
  <c r="X13" i="12"/>
  <c r="V16" i="12"/>
  <c r="S27" i="13"/>
  <c r="AA12" i="9"/>
  <c r="U3" i="10"/>
  <c r="T3" i="10"/>
  <c r="AA12" i="12"/>
  <c r="W5" i="9"/>
  <c r="R16" i="9"/>
  <c r="V3" i="12"/>
  <c r="V8" i="12"/>
  <c r="W3" i="10"/>
  <c r="R5" i="10"/>
  <c r="S3" i="12"/>
  <c r="Z12" i="12"/>
  <c r="Y8" i="12"/>
  <c r="R26" i="13"/>
  <c r="V28" i="13"/>
  <c r="AB3" i="10"/>
  <c r="T12" i="12"/>
  <c r="X3" i="12"/>
  <c r="AB3" i="12"/>
  <c r="Z3" i="10"/>
  <c r="S3" i="10"/>
  <c r="V12" i="12"/>
  <c r="S16" i="10"/>
  <c r="S5" i="12"/>
  <c r="Y3" i="12"/>
  <c r="X5" i="12"/>
  <c r="AA14" i="12"/>
  <c r="T14" i="9"/>
  <c r="AA14" i="9"/>
  <c r="U5" i="10"/>
  <c r="R8" i="12"/>
  <c r="Y16" i="12"/>
  <c r="V3" i="10"/>
  <c r="AB12" i="12"/>
  <c r="AA5" i="10"/>
  <c r="U14" i="9"/>
  <c r="W14" i="9"/>
  <c r="V12" i="9"/>
  <c r="Z8" i="12"/>
  <c r="X16" i="12"/>
  <c r="Z5" i="10"/>
  <c r="AB14" i="12"/>
  <c r="W12" i="9"/>
  <c r="R16" i="12"/>
  <c r="S8" i="12"/>
  <c r="AA8" i="12"/>
  <c r="S14" i="9"/>
  <c r="T5" i="9"/>
  <c r="R12" i="9"/>
  <c r="R5" i="9"/>
  <c r="V5" i="9"/>
  <c r="AB15" i="10"/>
  <c r="S14" i="12"/>
  <c r="Z14" i="12"/>
  <c r="AB5" i="10"/>
  <c r="U16" i="12"/>
  <c r="U12" i="9"/>
  <c r="X5" i="10"/>
  <c r="W8" i="12"/>
  <c r="T8" i="12"/>
  <c r="T12" i="9"/>
  <c r="Z14" i="9"/>
  <c r="S5" i="9"/>
  <c r="Y14" i="12"/>
  <c r="W16" i="12"/>
  <c r="AB5" i="9"/>
  <c r="X12" i="9"/>
  <c r="X14" i="9"/>
  <c r="AB12" i="9"/>
  <c r="W5" i="10"/>
  <c r="T5" i="10"/>
  <c r="R14" i="12"/>
  <c r="U8" i="12"/>
  <c r="T14" i="12"/>
  <c r="AB14" i="9"/>
  <c r="X5" i="9"/>
  <c r="S5" i="10"/>
  <c r="X14" i="12"/>
  <c r="U5" i="9"/>
  <c r="Y12" i="9"/>
  <c r="R14" i="9"/>
  <c r="W14" i="12"/>
  <c r="S7" i="9"/>
  <c r="U14" i="12"/>
  <c r="Z13" i="10"/>
  <c r="T15" i="10"/>
  <c r="U16" i="10"/>
  <c r="S16" i="9"/>
  <c r="S3" i="9"/>
  <c r="AB11" i="9"/>
  <c r="X11" i="9"/>
  <c r="V11" i="10"/>
  <c r="T8" i="9"/>
  <c r="AB15" i="9"/>
  <c r="S15" i="10"/>
  <c r="Y7" i="9"/>
  <c r="V7" i="9"/>
  <c r="X13" i="10"/>
  <c r="X7" i="9"/>
  <c r="AB13" i="10"/>
  <c r="S8" i="9"/>
  <c r="Z8" i="9"/>
  <c r="Z15" i="9"/>
  <c r="AB8" i="9"/>
  <c r="W15" i="9"/>
  <c r="AA15" i="9"/>
  <c r="Y15" i="9"/>
  <c r="U15" i="9"/>
  <c r="R15" i="9"/>
  <c r="X15" i="9"/>
  <c r="Y15" i="10"/>
  <c r="Y8" i="9"/>
  <c r="S15" i="9"/>
  <c r="V8" i="9"/>
  <c r="U11" i="10"/>
  <c r="V15" i="9"/>
  <c r="W8" i="9"/>
  <c r="AA15" i="10"/>
  <c r="AA11" i="10"/>
  <c r="X9" i="10"/>
  <c r="U10" i="9"/>
  <c r="R9" i="9"/>
  <c r="AA6" i="10"/>
  <c r="S6" i="10"/>
  <c r="V16" i="9"/>
  <c r="U16" i="9"/>
  <c r="W15" i="10"/>
  <c r="S9" i="10"/>
  <c r="V10" i="9"/>
  <c r="Z11" i="9"/>
  <c r="T3" i="9"/>
  <c r="T7" i="9"/>
  <c r="AB7" i="9"/>
  <c r="Y13" i="10"/>
  <c r="U9" i="10"/>
  <c r="U3" i="9"/>
  <c r="X6" i="10"/>
  <c r="U17" i="10"/>
  <c r="Y11" i="9"/>
  <c r="X10" i="9"/>
  <c r="V3" i="9"/>
  <c r="U8" i="9"/>
  <c r="AA10" i="9"/>
  <c r="S9" i="9"/>
  <c r="S11" i="9"/>
  <c r="T10" i="9"/>
  <c r="R15" i="10"/>
  <c r="S11" i="10"/>
  <c r="S10" i="9"/>
  <c r="R9" i="10"/>
  <c r="X9" i="9"/>
  <c r="Z3" i="9"/>
  <c r="Z7" i="9"/>
  <c r="R7" i="9"/>
  <c r="U13" i="10"/>
  <c r="Z15" i="10"/>
  <c r="W11" i="10"/>
  <c r="AB9" i="10"/>
  <c r="W7" i="9"/>
  <c r="Y16" i="9"/>
  <c r="U7" i="9"/>
  <c r="T11" i="9"/>
  <c r="Z10" i="9"/>
  <c r="W16" i="9"/>
  <c r="AA9" i="9"/>
  <c r="AA9" i="10"/>
  <c r="AB11" i="10"/>
  <c r="W13" i="10"/>
  <c r="T13" i="10"/>
  <c r="V15" i="10"/>
  <c r="Y10" i="9"/>
  <c r="AA13" i="10"/>
  <c r="T16" i="9"/>
  <c r="W10" i="9"/>
  <c r="R8" i="9"/>
  <c r="X8" i="9"/>
  <c r="AB10" i="9"/>
  <c r="AB3" i="9"/>
  <c r="AA8" i="9"/>
  <c r="R11" i="10"/>
  <c r="Z9" i="10"/>
  <c r="X11" i="10"/>
  <c r="W9" i="10"/>
  <c r="T11" i="10"/>
  <c r="V9" i="10"/>
  <c r="V13" i="10"/>
  <c r="R13" i="10"/>
  <c r="R10" i="9"/>
  <c r="AA3" i="9"/>
  <c r="X16" i="9"/>
  <c r="AA7" i="9"/>
  <c r="Z11" i="10"/>
  <c r="X15" i="10"/>
  <c r="Y11" i="10"/>
  <c r="Y9" i="10"/>
  <c r="T9" i="10"/>
  <c r="W3" i="9"/>
  <c r="Z9" i="9"/>
  <c r="W11" i="9"/>
  <c r="U9" i="9"/>
  <c r="Y3" i="9"/>
  <c r="Y9" i="9"/>
  <c r="AA11" i="9"/>
  <c r="S17" i="10"/>
  <c r="R17" i="10"/>
  <c r="T9" i="9"/>
  <c r="R11" i="9"/>
  <c r="V11" i="9"/>
  <c r="W9" i="9"/>
  <c r="U11" i="9"/>
  <c r="R3" i="9"/>
  <c r="T17" i="10"/>
  <c r="X17" i="10"/>
  <c r="AB9" i="9"/>
  <c r="U6" i="10"/>
  <c r="T6" i="10"/>
  <c r="W6" i="10"/>
  <c r="V9" i="9"/>
  <c r="V17" i="10"/>
  <c r="Z6" i="10"/>
  <c r="R6" i="10"/>
  <c r="T16" i="10"/>
  <c r="AA4" i="10"/>
  <c r="W17" i="10"/>
  <c r="AB6" i="10"/>
  <c r="X3" i="9"/>
  <c r="Y17" i="10"/>
  <c r="Y6" i="10"/>
  <c r="V6" i="10"/>
  <c r="S25" i="11"/>
  <c r="W16" i="10"/>
  <c r="R16" i="10"/>
  <c r="X16" i="10"/>
  <c r="Y4" i="10"/>
  <c r="V16" i="10"/>
  <c r="W4" i="10"/>
  <c r="Y16" i="10"/>
  <c r="AA10" i="10"/>
  <c r="R4" i="10"/>
  <c r="W14" i="10"/>
  <c r="S14" i="10"/>
  <c r="T14" i="10"/>
  <c r="AB14" i="10"/>
  <c r="U14" i="10"/>
  <c r="Z14" i="10"/>
  <c r="R14" i="10"/>
  <c r="V14" i="10"/>
  <c r="Y14" i="10"/>
  <c r="T26" i="11"/>
  <c r="AA14" i="10"/>
  <c r="X14" i="10"/>
  <c r="X4" i="10"/>
  <c r="Z4" i="10"/>
  <c r="U10" i="10"/>
  <c r="S8" i="10"/>
  <c r="R16" i="2"/>
  <c r="W7" i="10"/>
  <c r="T7" i="10"/>
  <c r="W12" i="10"/>
  <c r="AB4" i="10"/>
  <c r="V4" i="10"/>
  <c r="T4" i="10"/>
  <c r="S4" i="10"/>
  <c r="W10" i="10"/>
  <c r="R28" i="11"/>
  <c r="U4" i="10"/>
  <c r="Y8" i="2"/>
  <c r="AA7" i="10"/>
  <c r="X16" i="2"/>
  <c r="AB7" i="10"/>
  <c r="U12" i="10"/>
  <c r="U16" i="2"/>
  <c r="AA12" i="10"/>
  <c r="Z7" i="10"/>
  <c r="Z12" i="10"/>
  <c r="S28" i="11"/>
  <c r="W16" i="2"/>
  <c r="T12" i="10"/>
  <c r="R7" i="10"/>
  <c r="X12" i="10"/>
  <c r="S7" i="10"/>
  <c r="V7" i="10"/>
  <c r="Y12" i="10"/>
  <c r="X8" i="10"/>
  <c r="V16" i="2"/>
  <c r="S16" i="2"/>
  <c r="Y7" i="10"/>
  <c r="AB12" i="10"/>
  <c r="V12" i="10"/>
  <c r="T16" i="2"/>
  <c r="U7" i="10"/>
  <c r="R12" i="10"/>
  <c r="X7" i="10"/>
  <c r="S12" i="10"/>
  <c r="Y10" i="10"/>
  <c r="Y8" i="10"/>
  <c r="X10" i="10"/>
  <c r="V8" i="10"/>
  <c r="R27" i="11"/>
  <c r="T27" i="11"/>
  <c r="V10" i="10"/>
  <c r="R8" i="10"/>
  <c r="AB8" i="10"/>
  <c r="AA8" i="10"/>
  <c r="T10" i="10"/>
  <c r="S26" i="11"/>
  <c r="Z10" i="10"/>
  <c r="S10" i="10"/>
  <c r="W8" i="10"/>
  <c r="T8" i="10"/>
  <c r="AB8" i="2"/>
  <c r="R26" i="11"/>
  <c r="T25" i="11"/>
  <c r="Z8" i="10"/>
  <c r="AB10" i="10"/>
  <c r="R10" i="10"/>
  <c r="R25" i="11"/>
  <c r="S27" i="11"/>
  <c r="U8" i="10"/>
  <c r="T28" i="11"/>
  <c r="V8" i="2"/>
  <c r="T8" i="2"/>
  <c r="U8" i="2"/>
  <c r="W8" i="2"/>
  <c r="Z8" i="2"/>
  <c r="S8" i="2"/>
  <c r="R8" i="2"/>
  <c r="X8" i="2"/>
  <c r="AA8" i="2"/>
  <c r="AB15" i="2"/>
  <c r="T13" i="2"/>
  <c r="Z13" i="2"/>
  <c r="W13" i="2"/>
  <c r="X13" i="2"/>
  <c r="Y13" i="2"/>
  <c r="R13" i="2"/>
  <c r="AA13" i="2"/>
  <c r="Z9" i="2"/>
  <c r="V9" i="2"/>
  <c r="X9" i="2"/>
  <c r="V5" i="2"/>
  <c r="W9" i="2"/>
  <c r="S9" i="2"/>
  <c r="T9" i="2"/>
  <c r="S13" i="2"/>
  <c r="U13" i="2"/>
  <c r="V13" i="2"/>
  <c r="AB13" i="2"/>
  <c r="AB9" i="2"/>
  <c r="AA9" i="2"/>
  <c r="R9" i="2"/>
  <c r="Y9" i="2"/>
  <c r="U9" i="2"/>
  <c r="Y15" i="2"/>
  <c r="AB5" i="2"/>
  <c r="AA15" i="2"/>
  <c r="T15" i="2"/>
  <c r="Z5" i="2"/>
  <c r="V15" i="2"/>
  <c r="X15" i="2"/>
  <c r="U15" i="2"/>
  <c r="U5" i="2"/>
  <c r="R5" i="2"/>
  <c r="T5" i="2"/>
  <c r="R15" i="2"/>
  <c r="AA5" i="2"/>
  <c r="Y5" i="2"/>
  <c r="W5" i="2"/>
  <c r="X5" i="2"/>
  <c r="S15" i="2"/>
  <c r="W15" i="2"/>
  <c r="Z15" i="2"/>
  <c r="S5" i="2"/>
  <c r="AB14" i="2"/>
  <c r="Y7" i="2"/>
  <c r="S7" i="2"/>
  <c r="AB7" i="2"/>
  <c r="AA7" i="2"/>
  <c r="R14" i="2"/>
  <c r="W7" i="2"/>
  <c r="U7" i="2"/>
  <c r="R7" i="2"/>
  <c r="X7" i="2"/>
  <c r="T7" i="2"/>
  <c r="V7" i="2"/>
  <c r="Z7" i="2"/>
  <c r="S14" i="2"/>
  <c r="Y14" i="2"/>
  <c r="X14" i="2"/>
  <c r="Y3" i="2"/>
  <c r="X11" i="2"/>
  <c r="T14" i="2"/>
  <c r="U14" i="2"/>
  <c r="Z14" i="2"/>
  <c r="W14" i="2"/>
  <c r="AA14" i="2"/>
  <c r="V14" i="2"/>
  <c r="W11" i="2"/>
  <c r="W4" i="2"/>
  <c r="AB3" i="2"/>
  <c r="Y11" i="2"/>
  <c r="Z11" i="2"/>
  <c r="S11" i="2"/>
  <c r="AB11" i="2"/>
  <c r="T11" i="2"/>
  <c r="R11" i="2"/>
  <c r="U11" i="2"/>
  <c r="AA11" i="2"/>
  <c r="V11" i="2"/>
  <c r="U7" i="7"/>
  <c r="X10" i="7"/>
  <c r="W13" i="7"/>
  <c r="U13" i="7"/>
  <c r="T4" i="7"/>
  <c r="X16" i="7"/>
  <c r="X3" i="7"/>
  <c r="X12" i="7"/>
  <c r="U5" i="7"/>
  <c r="R9" i="7"/>
  <c r="W14" i="7"/>
  <c r="T15" i="7"/>
  <c r="Z11" i="7"/>
  <c r="X17" i="7"/>
  <c r="U6" i="7"/>
  <c r="AB8" i="7"/>
  <c r="T22" i="7"/>
  <c r="W8" i="7"/>
  <c r="W3" i="7"/>
  <c r="AA15" i="7"/>
  <c r="AA3" i="2"/>
  <c r="X7" i="7"/>
  <c r="R10" i="7"/>
  <c r="U10" i="7"/>
  <c r="Y13" i="7"/>
  <c r="Y4" i="7"/>
  <c r="AB3" i="7"/>
  <c r="U12" i="7"/>
  <c r="S12" i="7"/>
  <c r="W5" i="7"/>
  <c r="T9" i="7"/>
  <c r="X14" i="7"/>
  <c r="AB15" i="7"/>
  <c r="V15" i="7"/>
  <c r="U11" i="7"/>
  <c r="U17" i="7"/>
  <c r="T17" i="7"/>
  <c r="S6" i="7"/>
  <c r="V8" i="7"/>
  <c r="AA8" i="7"/>
  <c r="AA10" i="7"/>
  <c r="Y17" i="7"/>
  <c r="U4" i="7"/>
  <c r="T11" i="7"/>
  <c r="R3" i="2"/>
  <c r="Z3" i="2"/>
  <c r="W3" i="2"/>
  <c r="R7" i="7"/>
  <c r="AA7" i="7"/>
  <c r="Z10" i="7"/>
  <c r="Y10" i="7"/>
  <c r="R13" i="7"/>
  <c r="AA4" i="7"/>
  <c r="R4" i="7"/>
  <c r="V16" i="7"/>
  <c r="Y3" i="7"/>
  <c r="Z12" i="7"/>
  <c r="AA12" i="7"/>
  <c r="S5" i="7"/>
  <c r="AA9" i="7"/>
  <c r="R14" i="7"/>
  <c r="Y14" i="7"/>
  <c r="Y15" i="7"/>
  <c r="Z15" i="7"/>
  <c r="Y11" i="7"/>
  <c r="R17" i="7"/>
  <c r="X6" i="7"/>
  <c r="Y8" i="7"/>
  <c r="S22" i="7"/>
  <c r="U22" i="7"/>
  <c r="W4" i="7"/>
  <c r="T8" i="7"/>
  <c r="AB10" i="7"/>
  <c r="T16" i="7"/>
  <c r="Y5" i="7"/>
  <c r="U9" i="7"/>
  <c r="U8" i="7"/>
  <c r="X3" i="2"/>
  <c r="T7" i="7"/>
  <c r="Y7" i="7"/>
  <c r="V10" i="7"/>
  <c r="T13" i="7"/>
  <c r="V4" i="7"/>
  <c r="Z4" i="7"/>
  <c r="U3" i="7"/>
  <c r="W12" i="7"/>
  <c r="T5" i="7"/>
  <c r="Z5" i="7"/>
  <c r="W9" i="7"/>
  <c r="AB14" i="7"/>
  <c r="Z14" i="7"/>
  <c r="X15" i="7"/>
  <c r="W15" i="7"/>
  <c r="AA11" i="7"/>
  <c r="V17" i="7"/>
  <c r="V6" i="7"/>
  <c r="AA6" i="7"/>
  <c r="Z8" i="7"/>
  <c r="V22" i="7"/>
  <c r="R22" i="7"/>
  <c r="U16" i="7"/>
  <c r="Z3" i="7"/>
  <c r="Y9" i="7"/>
  <c r="V11" i="7"/>
  <c r="W7" i="7"/>
  <c r="W16" i="7"/>
  <c r="T6" i="7"/>
  <c r="S7" i="7"/>
  <c r="AA13" i="7"/>
  <c r="T12" i="7"/>
  <c r="T14" i="7"/>
  <c r="W6" i="7"/>
  <c r="T3" i="2"/>
  <c r="V3" i="2"/>
  <c r="S3" i="2"/>
  <c r="AB7" i="7"/>
  <c r="Z7" i="7"/>
  <c r="T10" i="7"/>
  <c r="Z13" i="7"/>
  <c r="S13" i="7"/>
  <c r="X4" i="7"/>
  <c r="S4" i="7"/>
  <c r="R16" i="7"/>
  <c r="S3" i="7"/>
  <c r="R3" i="7"/>
  <c r="V12" i="7"/>
  <c r="R5" i="7"/>
  <c r="AA5" i="7"/>
  <c r="AB9" i="7"/>
  <c r="U14" i="7"/>
  <c r="AA14" i="7"/>
  <c r="R15" i="7"/>
  <c r="S11" i="7"/>
  <c r="R11" i="7"/>
  <c r="R6" i="7"/>
  <c r="Y6" i="7"/>
  <c r="R8" i="7"/>
  <c r="X13" i="7"/>
  <c r="T3" i="7"/>
  <c r="R12" i="7"/>
  <c r="V5" i="7"/>
  <c r="V9" i="7"/>
  <c r="Z9" i="7"/>
  <c r="V14" i="7"/>
  <c r="U15" i="7"/>
  <c r="X11" i="7"/>
  <c r="S17" i="7"/>
  <c r="X22" i="7"/>
  <c r="S10" i="7"/>
  <c r="Y16" i="7"/>
  <c r="Y12" i="7"/>
  <c r="S9" i="7"/>
  <c r="S8" i="7"/>
  <c r="U3" i="2"/>
  <c r="V7" i="7"/>
  <c r="W10" i="7"/>
  <c r="V13" i="7"/>
  <c r="AB13" i="7"/>
  <c r="AB4" i="7"/>
  <c r="S16" i="7"/>
  <c r="AA3" i="7"/>
  <c r="V3" i="7"/>
  <c r="AB12" i="7"/>
  <c r="AB5" i="7"/>
  <c r="X5" i="7"/>
  <c r="X9" i="7"/>
  <c r="S14" i="7"/>
  <c r="S15" i="7"/>
  <c r="W11" i="7"/>
  <c r="AB11" i="7"/>
  <c r="W17" i="7"/>
  <c r="AB6" i="7"/>
  <c r="Z6" i="7"/>
  <c r="X8" i="7"/>
  <c r="W22" i="7"/>
  <c r="R4" i="2"/>
  <c r="V4" i="2"/>
  <c r="AB4" i="2"/>
  <c r="T4" i="2"/>
  <c r="X17" i="2"/>
  <c r="X10" i="2"/>
  <c r="R17" i="2"/>
  <c r="V17" i="2"/>
  <c r="Y4" i="2"/>
  <c r="Z4" i="2"/>
  <c r="S12" i="2"/>
  <c r="AA6" i="2"/>
  <c r="T17" i="2"/>
  <c r="S4" i="2"/>
  <c r="AA4" i="2"/>
  <c r="V10" i="2"/>
  <c r="R10" i="2"/>
  <c r="W17" i="2"/>
  <c r="U4" i="2"/>
  <c r="S17" i="2"/>
  <c r="U17" i="2"/>
  <c r="X4" i="2"/>
  <c r="W6" i="2"/>
  <c r="Y6" i="2"/>
  <c r="V6" i="2"/>
  <c r="T6" i="2"/>
  <c r="AA12" i="2"/>
  <c r="Z6" i="2"/>
  <c r="U12" i="2"/>
  <c r="V12" i="2"/>
  <c r="W12" i="2"/>
  <c r="AB12" i="2"/>
  <c r="X12" i="2"/>
  <c r="W8" i="6"/>
  <c r="AB8" i="6"/>
  <c r="Z11" i="6"/>
  <c r="X10" i="6"/>
  <c r="T10" i="6"/>
  <c r="V3" i="6"/>
  <c r="T22" i="6"/>
  <c r="S13" i="6"/>
  <c r="Z13" i="6"/>
  <c r="R5" i="6"/>
  <c r="X17" i="6"/>
  <c r="V6" i="6"/>
  <c r="X15" i="6"/>
  <c r="V9" i="6"/>
  <c r="W12" i="6"/>
  <c r="AA12" i="6"/>
  <c r="T14" i="6"/>
  <c r="T4" i="6"/>
  <c r="W4" i="6"/>
  <c r="T7" i="6"/>
  <c r="W16" i="6"/>
  <c r="U6" i="2"/>
  <c r="R12" i="2"/>
  <c r="AB6" i="2"/>
  <c r="Z12" i="2"/>
  <c r="Y12" i="2"/>
  <c r="S6" i="2"/>
  <c r="R6" i="2"/>
  <c r="X6" i="2"/>
  <c r="T12" i="2"/>
  <c r="X8" i="6"/>
  <c r="U8" i="6"/>
  <c r="R11" i="6"/>
  <c r="Y10" i="6"/>
  <c r="AB10" i="6"/>
  <c r="Z3" i="6"/>
  <c r="U13" i="6"/>
  <c r="T13" i="6"/>
  <c r="T5" i="6"/>
  <c r="Z5" i="6"/>
  <c r="R17" i="6"/>
  <c r="AA6" i="6"/>
  <c r="Y15" i="6"/>
  <c r="W15" i="6"/>
  <c r="W9" i="6"/>
  <c r="X12" i="6"/>
  <c r="AA14" i="6"/>
  <c r="AB14" i="6"/>
  <c r="Z4" i="6"/>
  <c r="X4" i="6"/>
  <c r="U7" i="6"/>
  <c r="Y16" i="6"/>
  <c r="T16" i="6"/>
  <c r="Y8" i="6"/>
  <c r="V8" i="6"/>
  <c r="AB11" i="6"/>
  <c r="Z10" i="6"/>
  <c r="AB3" i="6"/>
  <c r="W3" i="6"/>
  <c r="U22" i="6"/>
  <c r="V13" i="6"/>
  <c r="AB13" i="6"/>
  <c r="U5" i="6"/>
  <c r="S5" i="6"/>
  <c r="W6" i="6"/>
  <c r="Z15" i="6"/>
  <c r="X9" i="6"/>
  <c r="Z12" i="6"/>
  <c r="S14" i="6"/>
  <c r="U14" i="6"/>
  <c r="AA4" i="6"/>
  <c r="V7" i="6"/>
  <c r="U16" i="6"/>
  <c r="S10" i="2"/>
  <c r="Z10" i="2"/>
  <c r="R8" i="6"/>
  <c r="V11" i="6"/>
  <c r="T11" i="6"/>
  <c r="R10" i="6"/>
  <c r="R3" i="6"/>
  <c r="X3" i="6"/>
  <c r="V22" i="6"/>
  <c r="W13" i="6"/>
  <c r="V5" i="6"/>
  <c r="AA5" i="6"/>
  <c r="S17" i="6"/>
  <c r="X6" i="6"/>
  <c r="AB15" i="6"/>
  <c r="Y9" i="6"/>
  <c r="AB12" i="6"/>
  <c r="W14" i="6"/>
  <c r="V14" i="6"/>
  <c r="AB4" i="6"/>
  <c r="W7" i="6"/>
  <c r="V16" i="6"/>
  <c r="AA10" i="2"/>
  <c r="U10" i="2"/>
  <c r="T10" i="2"/>
  <c r="Z8" i="6"/>
  <c r="U11" i="6"/>
  <c r="S11" i="6"/>
  <c r="AA10" i="6"/>
  <c r="S3" i="6"/>
  <c r="Y3" i="6"/>
  <c r="X22" i="6"/>
  <c r="X13" i="6"/>
  <c r="W5" i="6"/>
  <c r="Y17" i="6"/>
  <c r="S6" i="6"/>
  <c r="Y6" i="6"/>
  <c r="R15" i="6"/>
  <c r="R9" i="6"/>
  <c r="R12" i="6"/>
  <c r="X14" i="6"/>
  <c r="R4" i="6"/>
  <c r="X7" i="6"/>
  <c r="X16" i="6"/>
  <c r="AB10" i="2"/>
  <c r="Y10" i="2"/>
  <c r="S8" i="6"/>
  <c r="W11" i="6"/>
  <c r="AA11" i="6"/>
  <c r="S10" i="6"/>
  <c r="AA3" i="6"/>
  <c r="S22" i="6"/>
  <c r="Y13" i="6"/>
  <c r="AB5" i="6"/>
  <c r="U17" i="6"/>
  <c r="T17" i="6"/>
  <c r="T6" i="6"/>
  <c r="R6" i="6"/>
  <c r="S15" i="6"/>
  <c r="T9" i="6"/>
  <c r="Z9" i="6"/>
  <c r="T12" i="6"/>
  <c r="Y14" i="6"/>
  <c r="S4" i="6"/>
  <c r="AB7" i="6"/>
  <c r="Y7" i="6"/>
  <c r="R16" i="6"/>
  <c r="AA8" i="6"/>
  <c r="X11" i="6"/>
  <c r="U10" i="6"/>
  <c r="T3" i="6"/>
  <c r="W22" i="6"/>
  <c r="R22" i="6"/>
  <c r="AA13" i="6"/>
  <c r="X5" i="6"/>
  <c r="V17" i="6"/>
  <c r="AB6" i="6"/>
  <c r="Z6" i="6"/>
  <c r="AA15" i="6"/>
  <c r="U9" i="6"/>
  <c r="S9" i="6"/>
  <c r="U12" i="6"/>
  <c r="Y12" i="6"/>
  <c r="R14" i="6"/>
  <c r="U4" i="6"/>
  <c r="AA7" i="6"/>
  <c r="R7" i="6"/>
  <c r="V15" i="6"/>
  <c r="W10" i="2"/>
  <c r="T8" i="6"/>
  <c r="Y11" i="6"/>
  <c r="W10" i="6"/>
  <c r="V10" i="6"/>
  <c r="U3" i="6"/>
  <c r="R13" i="6"/>
  <c r="Y5" i="6"/>
  <c r="W17" i="6"/>
  <c r="U6" i="6"/>
  <c r="T15" i="6"/>
  <c r="U15" i="6"/>
  <c r="AB9" i="6"/>
  <c r="AA9" i="6"/>
  <c r="V12" i="6"/>
  <c r="S12" i="6"/>
  <c r="Z14" i="6"/>
  <c r="Y4" i="6"/>
  <c r="V4" i="6"/>
  <c r="S7" i="6"/>
  <c r="Z7" i="6"/>
  <c r="S16" i="6"/>
  <c r="S27" i="4"/>
  <c r="S26" i="4"/>
  <c r="Y16" i="5"/>
  <c r="Y17" i="5"/>
  <c r="X8" i="5"/>
  <c r="X16" i="5"/>
  <c r="T13" i="5"/>
  <c r="V6" i="5"/>
  <c r="AA3" i="5"/>
  <c r="Z7" i="5"/>
  <c r="U11" i="5"/>
  <c r="W12" i="5"/>
  <c r="U22" i="5"/>
  <c r="U10" i="5"/>
  <c r="S9" i="5"/>
  <c r="W5" i="5"/>
  <c r="AA15" i="5"/>
  <c r="V14" i="5"/>
  <c r="T4" i="5"/>
  <c r="T27" i="4"/>
  <c r="X17" i="5"/>
  <c r="Y13" i="5"/>
  <c r="Y3" i="5"/>
  <c r="R11" i="5"/>
  <c r="T10" i="5"/>
  <c r="AA8" i="5"/>
  <c r="R17" i="5"/>
  <c r="U17" i="5"/>
  <c r="Z13" i="5"/>
  <c r="S13" i="5"/>
  <c r="W6" i="5"/>
  <c r="T3" i="5"/>
  <c r="R7" i="5"/>
  <c r="S7" i="5"/>
  <c r="X11" i="5"/>
  <c r="Z11" i="5"/>
  <c r="X12" i="5"/>
  <c r="V22" i="5"/>
  <c r="V10" i="5"/>
  <c r="S10" i="5"/>
  <c r="AB9" i="5"/>
  <c r="Z5" i="5"/>
  <c r="X5" i="5"/>
  <c r="S15" i="5"/>
  <c r="W14" i="5"/>
  <c r="AB4" i="5"/>
  <c r="V8" i="5"/>
  <c r="R16" i="5"/>
  <c r="R13" i="5"/>
  <c r="AA13" i="5"/>
  <c r="X6" i="5"/>
  <c r="AB3" i="5"/>
  <c r="AB7" i="5"/>
  <c r="AA7" i="5"/>
  <c r="AB11" i="5"/>
  <c r="T12" i="5"/>
  <c r="Y12" i="5"/>
  <c r="W22" i="5"/>
  <c r="W10" i="5"/>
  <c r="AA10" i="5"/>
  <c r="T9" i="5"/>
  <c r="Y5" i="5"/>
  <c r="T5" i="5"/>
  <c r="AB15" i="5"/>
  <c r="Z14" i="5"/>
  <c r="X14" i="5"/>
  <c r="U4" i="5"/>
  <c r="W8" i="5"/>
  <c r="S17" i="5"/>
  <c r="T16" i="5"/>
  <c r="AB13" i="5"/>
  <c r="R6" i="5"/>
  <c r="Y6" i="5"/>
  <c r="R3" i="5"/>
  <c r="T7" i="5"/>
  <c r="U7" i="5"/>
  <c r="T11" i="5"/>
  <c r="AA12" i="5"/>
  <c r="R12" i="5"/>
  <c r="Z10" i="5"/>
  <c r="Y9" i="5"/>
  <c r="W9" i="5"/>
  <c r="R5" i="5"/>
  <c r="AB5" i="5"/>
  <c r="T15" i="5"/>
  <c r="R14" i="5"/>
  <c r="Y14" i="5"/>
  <c r="Z4" i="5"/>
  <c r="AB8" i="5"/>
  <c r="Y8" i="5"/>
  <c r="S16" i="5"/>
  <c r="U13" i="5"/>
  <c r="AA6" i="5"/>
  <c r="T6" i="5"/>
  <c r="U3" i="5"/>
  <c r="V7" i="5"/>
  <c r="V11" i="5"/>
  <c r="S12" i="5"/>
  <c r="Z12" i="5"/>
  <c r="X10" i="5"/>
  <c r="Z9" i="5"/>
  <c r="X9" i="5"/>
  <c r="AA5" i="5"/>
  <c r="X15" i="5"/>
  <c r="U15" i="5"/>
  <c r="AA14" i="5"/>
  <c r="U14" i="5"/>
  <c r="V4" i="5"/>
  <c r="S8" i="5"/>
  <c r="R8" i="5"/>
  <c r="T17" i="5"/>
  <c r="U16" i="5"/>
  <c r="V13" i="5"/>
  <c r="S6" i="5"/>
  <c r="AB6" i="5"/>
  <c r="V3" i="5"/>
  <c r="W7" i="5"/>
  <c r="W11" i="5"/>
  <c r="AB12" i="5"/>
  <c r="X22" i="5"/>
  <c r="Y10" i="5"/>
  <c r="AA9" i="5"/>
  <c r="U9" i="5"/>
  <c r="S5" i="5"/>
  <c r="Y15" i="5"/>
  <c r="W15" i="5"/>
  <c r="S14" i="5"/>
  <c r="R4" i="5"/>
  <c r="W4" i="5"/>
  <c r="R28" i="4"/>
  <c r="T8" i="5"/>
  <c r="Z8" i="5"/>
  <c r="V17" i="5"/>
  <c r="V16" i="5"/>
  <c r="W13" i="5"/>
  <c r="Z6" i="5"/>
  <c r="Z3" i="5"/>
  <c r="W3" i="5"/>
  <c r="X7" i="5"/>
  <c r="Y11" i="5"/>
  <c r="U12" i="5"/>
  <c r="R22" i="5"/>
  <c r="S22" i="5"/>
  <c r="R10" i="5"/>
  <c r="V9" i="5"/>
  <c r="U5" i="5"/>
  <c r="Z15" i="5"/>
  <c r="V15" i="5"/>
  <c r="AB14" i="5"/>
  <c r="S4" i="5"/>
  <c r="X4" i="5"/>
  <c r="U8" i="5"/>
  <c r="W17" i="5"/>
  <c r="W16" i="5"/>
  <c r="X13" i="5"/>
  <c r="U6" i="5"/>
  <c r="S3" i="5"/>
  <c r="X3" i="5"/>
  <c r="Y7" i="5"/>
  <c r="S11" i="5"/>
  <c r="AA11" i="5"/>
  <c r="V12" i="5"/>
  <c r="T22" i="5"/>
  <c r="AB10" i="5"/>
  <c r="R9" i="5"/>
  <c r="V5" i="5"/>
  <c r="R15" i="5"/>
  <c r="T14" i="5"/>
  <c r="AA4" i="5"/>
  <c r="Y4" i="5"/>
  <c r="U27" i="4"/>
  <c r="S25" i="4"/>
  <c r="T25" i="4"/>
  <c r="U26" i="4"/>
  <c r="R26" i="4"/>
  <c r="S28" i="4"/>
  <c r="T28" i="4"/>
  <c r="R27" i="4"/>
  <c r="R25" i="4"/>
  <c r="T26" i="4"/>
  <c r="U25" i="4"/>
  <c r="U28" i="4"/>
  <c r="R14" i="3"/>
  <c r="V11" i="3"/>
  <c r="U22" i="3"/>
  <c r="W7" i="3"/>
  <c r="U4" i="3"/>
  <c r="V17" i="3"/>
  <c r="Z6" i="3"/>
  <c r="R16" i="3"/>
  <c r="U21" i="3"/>
  <c r="T8" i="3"/>
  <c r="W19" i="3"/>
  <c r="X3" i="3"/>
  <c r="S9" i="3"/>
  <c r="U13" i="3"/>
  <c r="U20" i="3"/>
  <c r="S15" i="3"/>
  <c r="AA5" i="3"/>
  <c r="S10" i="3"/>
  <c r="T12" i="3"/>
  <c r="AA4" i="3"/>
  <c r="X6" i="3"/>
  <c r="Z9" i="3"/>
  <c r="W20" i="3"/>
  <c r="W11" i="3"/>
  <c r="U8" i="3"/>
  <c r="U14" i="3"/>
  <c r="X11" i="3"/>
  <c r="Y11" i="3"/>
  <c r="V22" i="3"/>
  <c r="X7" i="3"/>
  <c r="V4" i="3"/>
  <c r="T4" i="3"/>
  <c r="W17" i="3"/>
  <c r="S6" i="3"/>
  <c r="X16" i="3"/>
  <c r="V21" i="3"/>
  <c r="V8" i="3"/>
  <c r="W8" i="3"/>
  <c r="R19" i="3"/>
  <c r="Y3" i="3"/>
  <c r="U9" i="3"/>
  <c r="T9" i="3"/>
  <c r="V13" i="3"/>
  <c r="X20" i="3"/>
  <c r="T15" i="3"/>
  <c r="R15" i="3"/>
  <c r="T5" i="3"/>
  <c r="U10" i="3"/>
  <c r="Z10" i="3"/>
  <c r="AB12" i="3"/>
  <c r="R18" i="3"/>
  <c r="V14" i="3"/>
  <c r="Z11" i="3"/>
  <c r="R22" i="3"/>
  <c r="W22" i="3"/>
  <c r="Z7" i="3"/>
  <c r="W4" i="3"/>
  <c r="AB4" i="3"/>
  <c r="AA6" i="3"/>
  <c r="T16" i="3"/>
  <c r="S16" i="3"/>
  <c r="W21" i="3"/>
  <c r="X8" i="3"/>
  <c r="R3" i="3"/>
  <c r="W9" i="3"/>
  <c r="AB9" i="3"/>
  <c r="X13" i="3"/>
  <c r="Y15" i="3"/>
  <c r="Z15" i="3"/>
  <c r="AB5" i="3"/>
  <c r="W10" i="3"/>
  <c r="R12" i="3"/>
  <c r="U12" i="3"/>
  <c r="T18" i="3"/>
  <c r="W14" i="3"/>
  <c r="S11" i="3"/>
  <c r="AB7" i="3"/>
  <c r="X4" i="3"/>
  <c r="R17" i="3"/>
  <c r="T17" i="3"/>
  <c r="T6" i="3"/>
  <c r="U16" i="3"/>
  <c r="R21" i="3"/>
  <c r="Y8" i="3"/>
  <c r="T19" i="3"/>
  <c r="S19" i="3"/>
  <c r="Z3" i="3"/>
  <c r="X9" i="3"/>
  <c r="S13" i="3"/>
  <c r="Y13" i="3"/>
  <c r="R20" i="3"/>
  <c r="V15" i="3"/>
  <c r="U15" i="3"/>
  <c r="U5" i="3"/>
  <c r="Y10" i="3"/>
  <c r="V12" i="3"/>
  <c r="W12" i="3"/>
  <c r="V18" i="3"/>
  <c r="S14" i="3"/>
  <c r="Y14" i="3"/>
  <c r="AA11" i="3"/>
  <c r="X22" i="3"/>
  <c r="R7" i="3"/>
  <c r="Y4" i="3"/>
  <c r="X17" i="3"/>
  <c r="AB6" i="3"/>
  <c r="V16" i="3"/>
  <c r="X21" i="3"/>
  <c r="Z8" i="3"/>
  <c r="U19" i="3"/>
  <c r="S3" i="3"/>
  <c r="Y9" i="3"/>
  <c r="W13" i="3"/>
  <c r="R13" i="3"/>
  <c r="W15" i="3"/>
  <c r="Y5" i="3"/>
  <c r="V5" i="3"/>
  <c r="T10" i="3"/>
  <c r="X12" i="3"/>
  <c r="Y12" i="3"/>
  <c r="W18" i="3"/>
  <c r="X14" i="3"/>
  <c r="T14" i="3"/>
  <c r="T11" i="3"/>
  <c r="S22" i="3"/>
  <c r="T7" i="3"/>
  <c r="Y7" i="3"/>
  <c r="R4" i="3"/>
  <c r="U17" i="3"/>
  <c r="U6" i="3"/>
  <c r="W16" i="3"/>
  <c r="S21" i="3"/>
  <c r="AA8" i="3"/>
  <c r="V19" i="3"/>
  <c r="U3" i="3"/>
  <c r="AA3" i="3"/>
  <c r="AA9" i="3"/>
  <c r="AA13" i="3"/>
  <c r="Z13" i="3"/>
  <c r="S20" i="3"/>
  <c r="X15" i="3"/>
  <c r="R5" i="3"/>
  <c r="W5" i="3"/>
  <c r="AB10" i="3"/>
  <c r="Z12" i="3"/>
  <c r="S18" i="3"/>
  <c r="U18" i="3"/>
  <c r="Z14" i="3"/>
  <c r="AB14" i="3"/>
  <c r="AB11" i="3"/>
  <c r="U7" i="3"/>
  <c r="S7" i="3"/>
  <c r="Z4" i="3"/>
  <c r="Y6" i="3"/>
  <c r="V6" i="3"/>
  <c r="R8" i="3"/>
  <c r="X19" i="3"/>
  <c r="V3" i="3"/>
  <c r="T3" i="3"/>
  <c r="V9" i="3"/>
  <c r="T13" i="3"/>
  <c r="T20" i="3"/>
  <c r="AA15" i="3"/>
  <c r="Z5" i="3"/>
  <c r="X5" i="3"/>
  <c r="V10" i="3"/>
  <c r="S12" i="3"/>
  <c r="X18" i="3"/>
  <c r="R10" i="3"/>
  <c r="AA14" i="3"/>
  <c r="R11" i="3"/>
  <c r="U11" i="3"/>
  <c r="T22" i="3"/>
  <c r="V7" i="3"/>
  <c r="AA7" i="3"/>
  <c r="S4" i="3"/>
  <c r="S17" i="3"/>
  <c r="R6" i="3"/>
  <c r="W6" i="3"/>
  <c r="T21" i="3"/>
  <c r="S8" i="3"/>
  <c r="AB8" i="3"/>
  <c r="W3" i="3"/>
  <c r="AB3" i="3"/>
  <c r="R9" i="3"/>
  <c r="AB13" i="3"/>
  <c r="V20" i="3"/>
  <c r="AB15" i="3"/>
  <c r="S5" i="3"/>
  <c r="AA10" i="3"/>
  <c r="X10" i="3"/>
  <c r="AA12" i="3"/>
  <c r="R28" i="12" l="1"/>
  <c r="Y28" i="3"/>
  <c r="AB28" i="3"/>
  <c r="Y27" i="3"/>
  <c r="Z25" i="3"/>
  <c r="Y26" i="3"/>
  <c r="Z28" i="3"/>
  <c r="AA28" i="3"/>
  <c r="AA26" i="3"/>
  <c r="AB26" i="3"/>
  <c r="Z27" i="3"/>
  <c r="AB25" i="3"/>
  <c r="AB27" i="3"/>
  <c r="AA25" i="3"/>
  <c r="Y25" i="3"/>
  <c r="Z26" i="3"/>
  <c r="AA27" i="3"/>
  <c r="W25" i="3"/>
  <c r="X27" i="3"/>
  <c r="W26" i="3"/>
  <c r="W27" i="3"/>
  <c r="V25" i="3"/>
  <c r="V27" i="3"/>
  <c r="X26" i="3"/>
  <c r="V28" i="3"/>
  <c r="X25" i="3"/>
  <c r="V26" i="3"/>
  <c r="W28" i="3"/>
  <c r="X28" i="3"/>
  <c r="T25" i="24"/>
  <c r="Z27" i="24"/>
  <c r="Z26" i="24"/>
  <c r="AA25" i="24"/>
  <c r="AB25" i="24"/>
  <c r="Y27" i="24"/>
  <c r="T27" i="24"/>
  <c r="Y28" i="24"/>
  <c r="AB27" i="24"/>
  <c r="R25" i="24"/>
  <c r="X26" i="24"/>
  <c r="S27" i="24"/>
  <c r="V25" i="24"/>
  <c r="T26" i="24"/>
  <c r="X27" i="24"/>
  <c r="V27" i="24"/>
  <c r="W27" i="24"/>
  <c r="Z25" i="24"/>
  <c r="Y25" i="24"/>
  <c r="X25" i="24"/>
  <c r="R27" i="24"/>
  <c r="AA27" i="24"/>
  <c r="U28" i="24"/>
  <c r="W28" i="24"/>
  <c r="AB26" i="24"/>
  <c r="U25" i="24"/>
  <c r="X28" i="24"/>
  <c r="T28" i="24"/>
  <c r="AA28" i="24"/>
  <c r="U27" i="24"/>
  <c r="R26" i="24"/>
  <c r="S28" i="24"/>
  <c r="W25" i="24"/>
  <c r="V26" i="25"/>
  <c r="U26" i="24"/>
  <c r="Z28" i="24"/>
  <c r="Y26" i="24"/>
  <c r="S25" i="24"/>
  <c r="W26" i="24"/>
  <c r="R28" i="24"/>
  <c r="V26" i="24"/>
  <c r="V28" i="24"/>
  <c r="AA26" i="24"/>
  <c r="AB28" i="24"/>
  <c r="S26" i="24"/>
  <c r="S28" i="25"/>
  <c r="S26" i="25"/>
  <c r="R26" i="25"/>
  <c r="R28" i="25"/>
  <c r="R27" i="25"/>
  <c r="T25" i="25"/>
  <c r="R25" i="25"/>
  <c r="T28" i="25"/>
  <c r="V25" i="25"/>
  <c r="U25" i="25"/>
  <c r="U26" i="25"/>
  <c r="R27" i="19"/>
  <c r="S25" i="25"/>
  <c r="T26" i="25"/>
  <c r="U28" i="25"/>
  <c r="S27" i="25"/>
  <c r="U27" i="25"/>
  <c r="V28" i="25"/>
  <c r="V27" i="25"/>
  <c r="T27" i="25"/>
  <c r="W25" i="23"/>
  <c r="AB28" i="23"/>
  <c r="Y25" i="23"/>
  <c r="AA26" i="23"/>
  <c r="X26" i="23"/>
  <c r="AA28" i="23"/>
  <c r="AB25" i="23"/>
  <c r="AA27" i="23"/>
  <c r="Z26" i="23"/>
  <c r="Y26" i="23"/>
  <c r="Z25" i="23"/>
  <c r="Y28" i="23"/>
  <c r="Z28" i="23"/>
  <c r="W28" i="23"/>
  <c r="AB26" i="23"/>
  <c r="Y27" i="23"/>
  <c r="AA25" i="23"/>
  <c r="Z27" i="23"/>
  <c r="X28" i="23"/>
  <c r="AB27" i="23"/>
  <c r="W27" i="23"/>
  <c r="X27" i="23"/>
  <c r="X25" i="23"/>
  <c r="W26" i="23"/>
  <c r="S27" i="19"/>
  <c r="U25" i="19"/>
  <c r="T25" i="23"/>
  <c r="S25" i="14"/>
  <c r="W27" i="19"/>
  <c r="T27" i="19"/>
  <c r="V25" i="19"/>
  <c r="S25" i="19"/>
  <c r="T28" i="19"/>
  <c r="V27" i="19"/>
  <c r="V26" i="21"/>
  <c r="T25" i="19"/>
  <c r="U27" i="19"/>
  <c r="W25" i="19"/>
  <c r="R26" i="19"/>
  <c r="R25" i="19"/>
  <c r="V26" i="19"/>
  <c r="T26" i="19"/>
  <c r="V28" i="19"/>
  <c r="U26" i="19"/>
  <c r="R26" i="23"/>
  <c r="W26" i="19"/>
  <c r="R27" i="23"/>
  <c r="S28" i="19"/>
  <c r="U28" i="19"/>
  <c r="S26" i="19"/>
  <c r="V28" i="23"/>
  <c r="R25" i="23"/>
  <c r="S26" i="23"/>
  <c r="V25" i="23"/>
  <c r="S27" i="23"/>
  <c r="V25" i="14"/>
  <c r="W28" i="19"/>
  <c r="T28" i="23"/>
  <c r="V27" i="23"/>
  <c r="S28" i="23"/>
  <c r="V26" i="23"/>
  <c r="R28" i="23"/>
  <c r="T27" i="23"/>
  <c r="U28" i="23"/>
  <c r="T26" i="23"/>
  <c r="U25" i="23"/>
  <c r="S25" i="23"/>
  <c r="U26" i="23"/>
  <c r="U27" i="23"/>
  <c r="R28" i="19"/>
  <c r="V26" i="14"/>
  <c r="X25" i="14"/>
  <c r="R25" i="21"/>
  <c r="V27" i="21"/>
  <c r="W26" i="21"/>
  <c r="W25" i="21"/>
  <c r="W28" i="21"/>
  <c r="W27" i="21"/>
  <c r="S27" i="14"/>
  <c r="T25" i="14"/>
  <c r="S26" i="14"/>
  <c r="T28" i="14"/>
  <c r="U26" i="14"/>
  <c r="R28" i="21"/>
  <c r="R27" i="21"/>
  <c r="W28" i="14"/>
  <c r="U28" i="21"/>
  <c r="R26" i="21"/>
  <c r="U25" i="14"/>
  <c r="R25" i="14"/>
  <c r="V25" i="21"/>
  <c r="S27" i="21"/>
  <c r="T25" i="21"/>
  <c r="U27" i="21"/>
  <c r="S28" i="21"/>
  <c r="T26" i="21"/>
  <c r="T27" i="21"/>
  <c r="V28" i="21"/>
  <c r="S25" i="21"/>
  <c r="X26" i="14"/>
  <c r="T26" i="14"/>
  <c r="R26" i="14"/>
  <c r="U26" i="21"/>
  <c r="S26" i="21"/>
  <c r="T28" i="21"/>
  <c r="U25" i="21"/>
  <c r="T27" i="14"/>
  <c r="X28" i="14"/>
  <c r="R27" i="14"/>
  <c r="W27" i="14"/>
  <c r="W26" i="14"/>
  <c r="U28" i="14"/>
  <c r="W25" i="14"/>
  <c r="R28" i="14"/>
  <c r="V27" i="14"/>
  <c r="V28" i="14"/>
  <c r="S28" i="14"/>
  <c r="U27" i="14"/>
  <c r="X27" i="14"/>
  <c r="U26" i="16"/>
  <c r="Z26" i="18"/>
  <c r="Y28" i="18"/>
  <c r="X27" i="18"/>
  <c r="S26" i="16"/>
  <c r="W26" i="16"/>
  <c r="Z28" i="18"/>
  <c r="Y25" i="18"/>
  <c r="Z27" i="18"/>
  <c r="Z25" i="18"/>
  <c r="Y27" i="18"/>
  <c r="X25" i="18"/>
  <c r="Y26" i="18"/>
  <c r="X26" i="18"/>
  <c r="X28" i="18"/>
  <c r="V25" i="16"/>
  <c r="X25" i="16"/>
  <c r="Y26" i="16"/>
  <c r="X27" i="16"/>
  <c r="Y27" i="16"/>
  <c r="X26" i="16"/>
  <c r="Y25" i="16"/>
  <c r="S26" i="17"/>
  <c r="W26" i="17"/>
  <c r="R26" i="16"/>
  <c r="V26" i="16"/>
  <c r="V26" i="17"/>
  <c r="S25" i="16"/>
  <c r="U25" i="16"/>
  <c r="V28" i="16"/>
  <c r="T25" i="16"/>
  <c r="S27" i="16"/>
  <c r="U27" i="16"/>
  <c r="U26" i="17"/>
  <c r="S28" i="16"/>
  <c r="T27" i="16"/>
  <c r="S25" i="18"/>
  <c r="W27" i="16"/>
  <c r="T26" i="16"/>
  <c r="V27" i="16"/>
  <c r="W25" i="16"/>
  <c r="R27" i="17"/>
  <c r="R25" i="16"/>
  <c r="R27" i="16"/>
  <c r="W28" i="16"/>
  <c r="R28" i="16"/>
  <c r="U28" i="16"/>
  <c r="S27" i="18"/>
  <c r="Y28" i="16"/>
  <c r="T25" i="17"/>
  <c r="U27" i="17"/>
  <c r="W27" i="18"/>
  <c r="X28" i="16"/>
  <c r="V27" i="17"/>
  <c r="T28" i="16"/>
  <c r="T27" i="17"/>
  <c r="S28" i="17"/>
  <c r="W27" i="17"/>
  <c r="T28" i="18"/>
  <c r="R26" i="17"/>
  <c r="W28" i="18"/>
  <c r="R25" i="18"/>
  <c r="V28" i="17"/>
  <c r="T27" i="18"/>
  <c r="U26" i="18"/>
  <c r="R27" i="18"/>
  <c r="T26" i="17"/>
  <c r="R26" i="18"/>
  <c r="V26" i="18"/>
  <c r="V25" i="17"/>
  <c r="U25" i="18"/>
  <c r="W25" i="17"/>
  <c r="T26" i="18"/>
  <c r="T28" i="17"/>
  <c r="S28" i="18"/>
  <c r="S26" i="18"/>
  <c r="R28" i="18"/>
  <c r="V27" i="18"/>
  <c r="W25" i="18"/>
  <c r="W26" i="18"/>
  <c r="T25" i="18"/>
  <c r="U27" i="18"/>
  <c r="V28" i="18"/>
  <c r="S27" i="17"/>
  <c r="S25" i="17"/>
  <c r="V25" i="18"/>
  <c r="U28" i="18"/>
  <c r="U25" i="17"/>
  <c r="W28" i="17"/>
  <c r="R25" i="17"/>
  <c r="R28" i="17"/>
  <c r="U28" i="17"/>
  <c r="V26" i="12"/>
  <c r="S26" i="12"/>
  <c r="R26" i="12"/>
  <c r="U26" i="12"/>
  <c r="T26" i="12"/>
  <c r="T28" i="12"/>
  <c r="V28" i="12"/>
  <c r="U25" i="10"/>
  <c r="S27" i="12"/>
  <c r="R27" i="12"/>
  <c r="U27" i="12"/>
  <c r="R28" i="9"/>
  <c r="V25" i="10"/>
  <c r="W25" i="10"/>
  <c r="V27" i="12"/>
  <c r="V25" i="12"/>
  <c r="U25" i="12"/>
  <c r="S28" i="12"/>
  <c r="U27" i="9"/>
  <c r="T27" i="12"/>
  <c r="S25" i="9"/>
  <c r="R25" i="12"/>
  <c r="X25" i="9"/>
  <c r="T26" i="9"/>
  <c r="V28" i="9"/>
  <c r="T25" i="10"/>
  <c r="R25" i="9"/>
  <c r="X27" i="9"/>
  <c r="V25" i="9"/>
  <c r="S25" i="12"/>
  <c r="U28" i="9"/>
  <c r="T28" i="9"/>
  <c r="T25" i="12"/>
  <c r="W28" i="10"/>
  <c r="R25" i="10"/>
  <c r="X28" i="9"/>
  <c r="U28" i="12"/>
  <c r="W28" i="9"/>
  <c r="W25" i="9"/>
  <c r="S25" i="10"/>
  <c r="S26" i="9"/>
  <c r="T25" i="9"/>
  <c r="U25" i="9"/>
  <c r="R27" i="9"/>
  <c r="R26" i="9"/>
  <c r="X26" i="9"/>
  <c r="S28" i="9"/>
  <c r="S28" i="10"/>
  <c r="U26" i="9"/>
  <c r="T27" i="9"/>
  <c r="W27" i="9"/>
  <c r="S27" i="9"/>
  <c r="V26" i="9"/>
  <c r="U26" i="10"/>
  <c r="S26" i="10"/>
  <c r="T27" i="10"/>
  <c r="W26" i="9"/>
  <c r="U28" i="10"/>
  <c r="V27" i="9"/>
  <c r="T28" i="10"/>
  <c r="W26" i="10"/>
  <c r="U27" i="10"/>
  <c r="V28" i="10"/>
  <c r="R28" i="10"/>
  <c r="W27" i="10"/>
  <c r="S27" i="10"/>
  <c r="R26" i="10"/>
  <c r="S27" i="2"/>
  <c r="T26" i="10"/>
  <c r="V26" i="10"/>
  <c r="R27" i="10"/>
  <c r="V27" i="10"/>
  <c r="T26" i="2"/>
  <c r="U26" i="2"/>
  <c r="U28" i="2"/>
  <c r="T28" i="2"/>
  <c r="S26" i="2"/>
  <c r="S28" i="2"/>
  <c r="R25" i="2"/>
  <c r="R28" i="2"/>
  <c r="U25" i="2"/>
  <c r="T25" i="2"/>
  <c r="R26" i="2"/>
  <c r="U27" i="2"/>
  <c r="U26" i="7"/>
  <c r="T25" i="7"/>
  <c r="T28" i="7"/>
  <c r="T27" i="7"/>
  <c r="S25" i="2"/>
  <c r="R26" i="7"/>
  <c r="U27" i="7"/>
  <c r="S25" i="7"/>
  <c r="U25" i="7"/>
  <c r="S28" i="7"/>
  <c r="R27" i="7"/>
  <c r="S27" i="7"/>
  <c r="R25" i="7"/>
  <c r="S26" i="7"/>
  <c r="R28" i="7"/>
  <c r="T26" i="7"/>
  <c r="U28" i="7"/>
  <c r="R27" i="2"/>
  <c r="R28" i="6"/>
  <c r="T25" i="6"/>
  <c r="T28" i="6"/>
  <c r="V26" i="6"/>
  <c r="T27" i="2"/>
  <c r="U25" i="6"/>
  <c r="V25" i="6"/>
  <c r="R26" i="6"/>
  <c r="T26" i="6"/>
  <c r="W28" i="6"/>
  <c r="S28" i="6"/>
  <c r="T27" i="6"/>
  <c r="W25" i="6"/>
  <c r="V28" i="6"/>
  <c r="V27" i="6"/>
  <c r="U27" i="6"/>
  <c r="W27" i="6"/>
  <c r="W26" i="6"/>
  <c r="S25" i="6"/>
  <c r="R25" i="6"/>
  <c r="U26" i="6"/>
  <c r="R27" i="6"/>
  <c r="S27" i="6"/>
  <c r="S26" i="6"/>
  <c r="U28" i="6"/>
  <c r="W25" i="5"/>
  <c r="X25" i="5"/>
  <c r="S25" i="5"/>
  <c r="V25" i="5"/>
  <c r="Y26" i="5"/>
  <c r="W27" i="5"/>
  <c r="X26" i="5"/>
  <c r="Y25" i="5"/>
  <c r="Y28" i="5"/>
  <c r="V26" i="5"/>
  <c r="Y27" i="5"/>
  <c r="V28" i="5"/>
  <c r="X27" i="5"/>
  <c r="W28" i="5"/>
  <c r="V27" i="5"/>
  <c r="W26" i="5"/>
  <c r="X28" i="5"/>
  <c r="U27" i="5"/>
  <c r="S28" i="5"/>
  <c r="R27" i="5"/>
  <c r="U25" i="5"/>
  <c r="T26" i="5"/>
  <c r="S27" i="5"/>
  <c r="T25" i="5"/>
  <c r="S26" i="5"/>
  <c r="U28" i="5"/>
  <c r="T27" i="5"/>
  <c r="R25" i="5"/>
  <c r="R26" i="5"/>
  <c r="T28" i="5"/>
  <c r="U26" i="5"/>
  <c r="R28" i="5"/>
  <c r="T25" i="3"/>
  <c r="T27" i="3"/>
  <c r="R28" i="3"/>
  <c r="T26" i="3"/>
  <c r="S27" i="3"/>
  <c r="U25" i="3"/>
  <c r="S25" i="3"/>
  <c r="R25" i="3"/>
  <c r="U27" i="3"/>
  <c r="R26" i="3"/>
  <c r="T28" i="3"/>
  <c r="S28" i="3"/>
  <c r="R27" i="3"/>
  <c r="U26" i="3"/>
  <c r="S26" i="3"/>
  <c r="U28" i="3"/>
  <c r="AP42" i="1" l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P39" i="1"/>
  <c r="CH3" i="1" s="1"/>
  <c r="AO39" i="1"/>
  <c r="AN39" i="1"/>
  <c r="AM39" i="1"/>
  <c r="AL39" i="1"/>
  <c r="AK39" i="1"/>
  <c r="AJ39" i="1"/>
  <c r="AI39" i="1"/>
  <c r="AH39" i="1"/>
  <c r="AG39" i="1"/>
  <c r="AF39" i="1"/>
  <c r="AE39" i="1"/>
  <c r="AD39" i="1"/>
  <c r="X33" i="1"/>
  <c r="W33" i="1"/>
  <c r="V33" i="1"/>
  <c r="U33" i="1"/>
  <c r="T33" i="1"/>
  <c r="S33" i="1"/>
  <c r="R33" i="1"/>
  <c r="P33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BG22" i="1" s="1"/>
  <c r="AD22" i="1"/>
  <c r="AR22" i="1" s="1"/>
  <c r="CT21" i="1"/>
  <c r="CS21" i="1"/>
  <c r="CR21" i="1"/>
  <c r="CQ21" i="1"/>
  <c r="CP21" i="1"/>
  <c r="CO21" i="1"/>
  <c r="CN21" i="1"/>
  <c r="CM21" i="1"/>
  <c r="CL21" i="1"/>
  <c r="CK21" i="1"/>
  <c r="CJ21" i="1"/>
  <c r="AV21" i="1"/>
  <c r="AU21" i="1"/>
  <c r="AP21" i="1"/>
  <c r="AO21" i="1"/>
  <c r="BC21" i="1" s="1"/>
  <c r="AN21" i="1"/>
  <c r="AM21" i="1"/>
  <c r="BA21" i="1" s="1"/>
  <c r="AL21" i="1"/>
  <c r="AZ21" i="1" s="1"/>
  <c r="AY21" i="1"/>
  <c r="AX21" i="1"/>
  <c r="AW21" i="1"/>
  <c r="BG21" i="1"/>
  <c r="AR21" i="1"/>
  <c r="CT20" i="1"/>
  <c r="CS20" i="1"/>
  <c r="CR20" i="1"/>
  <c r="CQ20" i="1"/>
  <c r="CP20" i="1"/>
  <c r="CO20" i="1"/>
  <c r="CN20" i="1"/>
  <c r="CM20" i="1"/>
  <c r="CL20" i="1"/>
  <c r="CK20" i="1"/>
  <c r="CJ20" i="1"/>
  <c r="BG20" i="1"/>
  <c r="AS20" i="1"/>
  <c r="AR20" i="1"/>
  <c r="AP20" i="1"/>
  <c r="AO20" i="1"/>
  <c r="AN20" i="1"/>
  <c r="AM20" i="1"/>
  <c r="AL20" i="1"/>
  <c r="BF20" i="1"/>
  <c r="CT19" i="1"/>
  <c r="CS19" i="1"/>
  <c r="CR19" i="1"/>
  <c r="CQ19" i="1"/>
  <c r="CP19" i="1"/>
  <c r="CO19" i="1"/>
  <c r="CN19" i="1"/>
  <c r="CM19" i="1"/>
  <c r="CL19" i="1"/>
  <c r="CK19" i="1"/>
  <c r="CJ19" i="1"/>
  <c r="BC19" i="1"/>
  <c r="AS19" i="1"/>
  <c r="AP19" i="1"/>
  <c r="AO19" i="1"/>
  <c r="AN19" i="1"/>
  <c r="AM19" i="1"/>
  <c r="BA19" i="1" s="1"/>
  <c r="AL19" i="1"/>
  <c r="AZ19" i="1" s="1"/>
  <c r="AY19" i="1"/>
  <c r="AX19" i="1"/>
  <c r="AV19" i="1"/>
  <c r="AU19" i="1"/>
  <c r="BG19" i="1"/>
  <c r="AR19" i="1"/>
  <c r="CT18" i="1"/>
  <c r="CS18" i="1"/>
  <c r="CR18" i="1"/>
  <c r="CQ18" i="1"/>
  <c r="CP18" i="1"/>
  <c r="CO18" i="1"/>
  <c r="CN18" i="1"/>
  <c r="CM18" i="1"/>
  <c r="CL18" i="1"/>
  <c r="CK18" i="1"/>
  <c r="CJ18" i="1"/>
  <c r="AS18" i="1"/>
  <c r="AP18" i="1"/>
  <c r="AO18" i="1"/>
  <c r="AN18" i="1"/>
  <c r="AM18" i="1"/>
  <c r="AL18" i="1"/>
  <c r="AU18" i="1"/>
  <c r="BB18" i="1"/>
  <c r="BG18" i="1"/>
  <c r="BF18" i="1"/>
  <c r="CT17" i="1"/>
  <c r="CS17" i="1"/>
  <c r="CR17" i="1"/>
  <c r="CQ17" i="1"/>
  <c r="CP17" i="1"/>
  <c r="CO17" i="1"/>
  <c r="CN17" i="1"/>
  <c r="CM17" i="1"/>
  <c r="CL17" i="1"/>
  <c r="CK17" i="1"/>
  <c r="CJ17" i="1"/>
  <c r="AP17" i="1"/>
  <c r="AO17" i="1"/>
  <c r="AN17" i="1"/>
  <c r="AM17" i="1"/>
  <c r="AL17" i="1"/>
  <c r="AK17" i="1"/>
  <c r="AJ17" i="1"/>
  <c r="AI17" i="1"/>
  <c r="AH17" i="1"/>
  <c r="AG17" i="1"/>
  <c r="AF17" i="1"/>
  <c r="BC17" i="1" s="1"/>
  <c r="AE17" i="1"/>
  <c r="AS17" i="1" s="1"/>
  <c r="AD17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BD16" i="1"/>
  <c r="BB16" i="1"/>
  <c r="AP16" i="1"/>
  <c r="AO16" i="1"/>
  <c r="AN16" i="1"/>
  <c r="AM16" i="1"/>
  <c r="AL16" i="1"/>
  <c r="AZ16" i="1" s="1"/>
  <c r="AK16" i="1"/>
  <c r="AY16" i="1" s="1"/>
  <c r="AJ16" i="1"/>
  <c r="AI16" i="1"/>
  <c r="AW16" i="1" s="1"/>
  <c r="AH16" i="1"/>
  <c r="AG16" i="1"/>
  <c r="AF16" i="1"/>
  <c r="AE16" i="1"/>
  <c r="AD16" i="1"/>
  <c r="AR16" i="1" s="1"/>
  <c r="P16" i="1"/>
  <c r="CV15" i="1"/>
  <c r="CU15" i="1"/>
  <c r="CT15" i="1"/>
  <c r="CS15" i="1"/>
  <c r="CR15" i="1"/>
  <c r="CK15" i="1"/>
  <c r="CJ15" i="1"/>
  <c r="BD15" i="1"/>
  <c r="AZ15" i="1"/>
  <c r="AP15" i="1"/>
  <c r="AO15" i="1"/>
  <c r="AN15" i="1"/>
  <c r="AM15" i="1"/>
  <c r="AL15" i="1"/>
  <c r="AK15" i="1"/>
  <c r="AY15" i="1" s="1"/>
  <c r="AJ15" i="1"/>
  <c r="AX15" i="1" s="1"/>
  <c r="AI15" i="1"/>
  <c r="AH15" i="1"/>
  <c r="AG15" i="1"/>
  <c r="AF15" i="1"/>
  <c r="AT15" i="1" s="1"/>
  <c r="AE15" i="1"/>
  <c r="AS15" i="1" s="1"/>
  <c r="AD15" i="1"/>
  <c r="BF15" i="1" s="1"/>
  <c r="CV14" i="1"/>
  <c r="CU14" i="1"/>
  <c r="CT14" i="1"/>
  <c r="CS14" i="1"/>
  <c r="CR14" i="1"/>
  <c r="CK14" i="1"/>
  <c r="CJ14" i="1"/>
  <c r="AP14" i="1"/>
  <c r="AO14" i="1"/>
  <c r="AN14" i="1"/>
  <c r="AM14" i="1"/>
  <c r="AL14" i="1"/>
  <c r="AK14" i="1"/>
  <c r="AJ14" i="1"/>
  <c r="AI14" i="1"/>
  <c r="AH14" i="1"/>
  <c r="AG14" i="1"/>
  <c r="AF14" i="1"/>
  <c r="AT14" i="1" s="1"/>
  <c r="AE14" i="1"/>
  <c r="AS14" i="1" s="1"/>
  <c r="AD14" i="1"/>
  <c r="AR14" i="1" s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AP13" i="1"/>
  <c r="AO13" i="1"/>
  <c r="AN13" i="1"/>
  <c r="AM13" i="1"/>
  <c r="AL13" i="1"/>
  <c r="AK13" i="1"/>
  <c r="AJ13" i="1"/>
  <c r="AI13" i="1"/>
  <c r="AW13" i="1" s="1"/>
  <c r="AH13" i="1"/>
  <c r="AV13" i="1" s="1"/>
  <c r="AG13" i="1"/>
  <c r="AF13" i="1"/>
  <c r="AE13" i="1"/>
  <c r="AD13" i="1"/>
  <c r="CV12" i="1"/>
  <c r="CU12" i="1"/>
  <c r="CT12" i="1"/>
  <c r="CS12" i="1"/>
  <c r="CR12" i="1"/>
  <c r="CK12" i="1"/>
  <c r="CJ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S12" i="1" s="1"/>
  <c r="AD12" i="1"/>
  <c r="BF12" i="1" s="1"/>
  <c r="CV11" i="1"/>
  <c r="CU11" i="1"/>
  <c r="CT11" i="1"/>
  <c r="CS11" i="1"/>
  <c r="CR11" i="1"/>
  <c r="CJ11" i="1"/>
  <c r="CK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BG11" i="1" s="1"/>
  <c r="AD11" i="1"/>
  <c r="BF11" i="1" s="1"/>
  <c r="CV10" i="1"/>
  <c r="CU10" i="1"/>
  <c r="CT10" i="1"/>
  <c r="CS10" i="1"/>
  <c r="CR10" i="1"/>
  <c r="CM10" i="1"/>
  <c r="CJ10" i="1"/>
  <c r="CK10" i="1"/>
  <c r="AP10" i="1"/>
  <c r="AO10" i="1"/>
  <c r="AN10" i="1"/>
  <c r="AM10" i="1"/>
  <c r="BA10" i="1" s="1"/>
  <c r="AL10" i="1"/>
  <c r="AK10" i="1"/>
  <c r="AJ10" i="1"/>
  <c r="AI10" i="1"/>
  <c r="AH10" i="1"/>
  <c r="AG10" i="1"/>
  <c r="AF10" i="1"/>
  <c r="BB10" i="1" s="1"/>
  <c r="AE10" i="1"/>
  <c r="Q10" i="1" s="1"/>
  <c r="AD10" i="1"/>
  <c r="BF10" i="1" s="1"/>
  <c r="CV9" i="1"/>
  <c r="CU9" i="1"/>
  <c r="CT9" i="1"/>
  <c r="CS9" i="1"/>
  <c r="CR9" i="1"/>
  <c r="CP9" i="1"/>
  <c r="CJ9" i="1"/>
  <c r="CQ9" i="1"/>
  <c r="CO9" i="1"/>
  <c r="CN9" i="1"/>
  <c r="CM9" i="1"/>
  <c r="CK9" i="1"/>
  <c r="BG9" i="1"/>
  <c r="BF9" i="1"/>
  <c r="AS9" i="1"/>
  <c r="AP9" i="1"/>
  <c r="AO9" i="1"/>
  <c r="AN9" i="1"/>
  <c r="AM9" i="1"/>
  <c r="AL9" i="1"/>
  <c r="AK9" i="1"/>
  <c r="AY9" i="1" s="1"/>
  <c r="AJ9" i="1"/>
  <c r="AI9" i="1"/>
  <c r="AW9" i="1" s="1"/>
  <c r="AH9" i="1"/>
  <c r="AV9" i="1" s="1"/>
  <c r="AG9" i="1"/>
  <c r="AF9" i="1"/>
  <c r="AT9" i="1" s="1"/>
  <c r="AE9" i="1"/>
  <c r="Q9" i="1" s="1"/>
  <c r="AD9" i="1"/>
  <c r="AR9" i="1" s="1"/>
  <c r="CV8" i="1"/>
  <c r="CU8" i="1"/>
  <c r="CT8" i="1"/>
  <c r="CS8" i="1"/>
  <c r="CR8" i="1"/>
  <c r="CJ8" i="1"/>
  <c r="CP8" i="1"/>
  <c r="CO8" i="1"/>
  <c r="CN8" i="1"/>
  <c r="CM8" i="1"/>
  <c r="CK8" i="1"/>
  <c r="AP8" i="1"/>
  <c r="AO8" i="1"/>
  <c r="AN8" i="1"/>
  <c r="AM8" i="1"/>
  <c r="AL8" i="1"/>
  <c r="AK8" i="1"/>
  <c r="AJ8" i="1"/>
  <c r="AI8" i="1"/>
  <c r="AH8" i="1"/>
  <c r="AG8" i="1"/>
  <c r="AF8" i="1"/>
  <c r="AE8" i="1"/>
  <c r="AS8" i="1" s="1"/>
  <c r="AD8" i="1"/>
  <c r="BF8" i="1" s="1"/>
  <c r="CV7" i="1"/>
  <c r="CU7" i="1"/>
  <c r="CT7" i="1"/>
  <c r="CS7" i="1"/>
  <c r="CR7" i="1"/>
  <c r="CN7" i="1"/>
  <c r="CQ7" i="1"/>
  <c r="CK7" i="1"/>
  <c r="CJ7" i="1"/>
  <c r="AV7" i="1"/>
  <c r="AT7" i="1"/>
  <c r="AP7" i="1"/>
  <c r="AO7" i="1"/>
  <c r="AN7" i="1"/>
  <c r="AM7" i="1"/>
  <c r="AL7" i="1"/>
  <c r="AK7" i="1"/>
  <c r="AY7" i="1" s="1"/>
  <c r="AJ7" i="1"/>
  <c r="AX7" i="1" s="1"/>
  <c r="AI7" i="1"/>
  <c r="AH7" i="1"/>
  <c r="AG7" i="1"/>
  <c r="AF7" i="1"/>
  <c r="AE7" i="1"/>
  <c r="Q7" i="1" s="1"/>
  <c r="AD7" i="1"/>
  <c r="BF7" i="1" s="1"/>
  <c r="P7" i="1"/>
  <c r="CV6" i="1"/>
  <c r="CM6" i="1"/>
  <c r="CL6" i="1"/>
  <c r="CJ6" i="1"/>
  <c r="CH6" i="1"/>
  <c r="CG6" i="1"/>
  <c r="CT6" i="1" s="1"/>
  <c r="CF6" i="1"/>
  <c r="CE6" i="1"/>
  <c r="CQ6" i="1"/>
  <c r="CP6" i="1"/>
  <c r="CN6" i="1"/>
  <c r="CK6" i="1"/>
  <c r="AU6" i="1"/>
  <c r="AT6" i="1"/>
  <c r="AP6" i="1"/>
  <c r="AO6" i="1"/>
  <c r="AN6" i="1"/>
  <c r="AM6" i="1"/>
  <c r="AL6" i="1"/>
  <c r="AK6" i="1"/>
  <c r="AJ6" i="1"/>
  <c r="AI6" i="1"/>
  <c r="AW6" i="1" s="1"/>
  <c r="AH6" i="1"/>
  <c r="AV6" i="1" s="1"/>
  <c r="AG6" i="1"/>
  <c r="AF6" i="1"/>
  <c r="AE6" i="1"/>
  <c r="AD6" i="1"/>
  <c r="CV5" i="1"/>
  <c r="CH5" i="1"/>
  <c r="CU5" i="1" s="1"/>
  <c r="CG5" i="1"/>
  <c r="CF5" i="1"/>
  <c r="CE5" i="1"/>
  <c r="CQ5" i="1"/>
  <c r="CJ5" i="1"/>
  <c r="BF5" i="1"/>
  <c r="AP5" i="1"/>
  <c r="AO5" i="1"/>
  <c r="AN5" i="1"/>
  <c r="AM5" i="1"/>
  <c r="AL5" i="1"/>
  <c r="AK5" i="1"/>
  <c r="AJ5" i="1"/>
  <c r="AI5" i="1"/>
  <c r="AH5" i="1"/>
  <c r="AG5" i="1"/>
  <c r="AF5" i="1"/>
  <c r="BC5" i="1" s="1"/>
  <c r="AE5" i="1"/>
  <c r="BG5" i="1" s="1"/>
  <c r="AD5" i="1"/>
  <c r="AR5" i="1" s="1"/>
  <c r="P5" i="1"/>
  <c r="CV4" i="1"/>
  <c r="CH4" i="1"/>
  <c r="CG4" i="1"/>
  <c r="CT4" i="1" s="1"/>
  <c r="CF4" i="1"/>
  <c r="CE4" i="1"/>
  <c r="CP4" i="1"/>
  <c r="CL4" i="1"/>
  <c r="CK4" i="1"/>
  <c r="CJ4" i="1"/>
  <c r="AP4" i="1"/>
  <c r="AO4" i="1"/>
  <c r="AN4" i="1"/>
  <c r="BB4" i="1" s="1"/>
  <c r="AM4" i="1"/>
  <c r="AL4" i="1"/>
  <c r="AK4" i="1"/>
  <c r="AJ4" i="1"/>
  <c r="AI4" i="1"/>
  <c r="AH4" i="1"/>
  <c r="AG4" i="1"/>
  <c r="AF4" i="1"/>
  <c r="AE4" i="1"/>
  <c r="AS4" i="1" s="1"/>
  <c r="AD4" i="1"/>
  <c r="AR4" i="1" s="1"/>
  <c r="P4" i="1"/>
  <c r="DJ3" i="1"/>
  <c r="DJ5" i="1" s="1"/>
  <c r="CV3" i="1"/>
  <c r="CK3" i="1"/>
  <c r="CG3" i="1"/>
  <c r="CF3" i="1"/>
  <c r="CS3" i="1" s="1"/>
  <c r="CE3" i="1"/>
  <c r="CR3" i="1" s="1"/>
  <c r="CQ3" i="1"/>
  <c r="CP3" i="1"/>
  <c r="CO3" i="1"/>
  <c r="CN3" i="1"/>
  <c r="CM3" i="1"/>
  <c r="CL3" i="1"/>
  <c r="CT3" i="1"/>
  <c r="CJ3" i="1"/>
  <c r="AP3" i="1"/>
  <c r="AO3" i="1"/>
  <c r="AN3" i="1"/>
  <c r="AM3" i="1"/>
  <c r="AL3" i="1"/>
  <c r="AZ3" i="1" s="1"/>
  <c r="AK3" i="1"/>
  <c r="AJ3" i="1"/>
  <c r="AI3" i="1"/>
  <c r="AH3" i="1"/>
  <c r="AG3" i="1"/>
  <c r="AU3" i="1" s="1"/>
  <c r="AF3" i="1"/>
  <c r="AT3" i="1" s="1"/>
  <c r="AE3" i="1"/>
  <c r="BG3" i="1" s="1"/>
  <c r="AD3" i="1"/>
  <c r="P3" i="1" s="1"/>
  <c r="Q3" i="1"/>
  <c r="DJ2" i="1"/>
  <c r="DI2" i="1"/>
  <c r="DH2" i="1"/>
  <c r="DG2" i="1"/>
  <c r="DF2" i="1"/>
  <c r="CU2" i="1"/>
  <c r="CT2" i="1"/>
  <c r="CS2" i="1"/>
  <c r="CR2" i="1"/>
  <c r="CH2" i="1"/>
  <c r="CG2" i="1"/>
  <c r="CF2" i="1"/>
  <c r="CE2" i="1"/>
  <c r="BR2" i="1"/>
  <c r="BQ2" i="1"/>
  <c r="BP2" i="1"/>
  <c r="BO2" i="1"/>
  <c r="BD2" i="1"/>
  <c r="BC2" i="1"/>
  <c r="BB2" i="1"/>
  <c r="BA2" i="1"/>
  <c r="AF2" i="1" a="1"/>
  <c r="AF2" i="1" s="1"/>
  <c r="AE2" i="1"/>
  <c r="AS2" i="1" s="1"/>
  <c r="BG2" i="1" s="1"/>
  <c r="AD2" i="1"/>
  <c r="CJ2" i="1" s="1"/>
  <c r="AB2" i="1"/>
  <c r="AA2" i="1"/>
  <c r="Z2" i="1"/>
  <c r="Y2" i="1"/>
  <c r="AS5" i="1" l="1"/>
  <c r="AY6" i="1"/>
  <c r="BD7" i="1"/>
  <c r="BA8" i="1"/>
  <c r="AV10" i="1"/>
  <c r="AW22" i="1"/>
  <c r="AY4" i="1"/>
  <c r="BC6" i="1"/>
  <c r="BB6" i="1"/>
  <c r="AS7" i="1"/>
  <c r="P10" i="1"/>
  <c r="BB11" i="1"/>
  <c r="AZ10" i="1"/>
  <c r="AU17" i="1"/>
  <c r="AS22" i="1"/>
  <c r="AZ4" i="1"/>
  <c r="Q5" i="1"/>
  <c r="P22" i="1"/>
  <c r="AZ7" i="1"/>
  <c r="BA4" i="1"/>
  <c r="AZ6" i="1"/>
  <c r="AZ9" i="1"/>
  <c r="AZ13" i="1"/>
  <c r="BA15" i="1"/>
  <c r="BG17" i="1"/>
  <c r="Q22" i="1"/>
  <c r="AW11" i="1"/>
  <c r="AR11" i="1"/>
  <c r="AU4" i="1"/>
  <c r="AU7" i="1"/>
  <c r="BD8" i="1"/>
  <c r="AR10" i="1"/>
  <c r="Q17" i="1"/>
  <c r="AW3" i="1"/>
  <c r="AS3" i="1"/>
  <c r="AU9" i="1"/>
  <c r="BC9" i="1"/>
  <c r="P11" i="1"/>
  <c r="AZ14" i="1"/>
  <c r="AZ17" i="1"/>
  <c r="CL10" i="1"/>
  <c r="CL7" i="1"/>
  <c r="CS4" i="1"/>
  <c r="CR6" i="1"/>
  <c r="CU6" i="1"/>
  <c r="CM7" i="1"/>
  <c r="CQ8" i="1"/>
  <c r="CN10" i="1"/>
  <c r="CN11" i="1"/>
  <c r="BF22" i="1"/>
  <c r="CS5" i="1"/>
  <c r="CS6" i="1"/>
  <c r="CO10" i="1"/>
  <c r="CL11" i="1"/>
  <c r="CO7" i="1"/>
  <c r="CL9" i="1"/>
  <c r="CP10" i="1"/>
  <c r="CP11" i="1"/>
  <c r="CU3" i="1"/>
  <c r="CP7" i="1"/>
  <c r="CL8" i="1"/>
  <c r="CQ10" i="1"/>
  <c r="CQ11" i="1"/>
  <c r="BG10" i="1"/>
  <c r="BC15" i="1"/>
  <c r="BF16" i="1"/>
  <c r="AW18" i="1"/>
  <c r="AU10" i="1"/>
  <c r="AV18" i="1"/>
  <c r="P2" i="1"/>
  <c r="Q2" i="1"/>
  <c r="AX4" i="1"/>
  <c r="BA6" i="1"/>
  <c r="BA7" i="1"/>
  <c r="AW10" i="1"/>
  <c r="BA13" i="1"/>
  <c r="AV15" i="1"/>
  <c r="BA16" i="1"/>
  <c r="AX18" i="1"/>
  <c r="AT18" i="1"/>
  <c r="BB21" i="1"/>
  <c r="BD21" i="1"/>
  <c r="BF4" i="1"/>
  <c r="BD10" i="1"/>
  <c r="BB15" i="1"/>
  <c r="BG15" i="1"/>
  <c r="AU15" i="1"/>
  <c r="AR2" i="1"/>
  <c r="BF2" i="1" s="1"/>
  <c r="BC4" i="1"/>
  <c r="AX6" i="1"/>
  <c r="BD6" i="1"/>
  <c r="BC7" i="1"/>
  <c r="BB7" i="1"/>
  <c r="AX10" i="1"/>
  <c r="AS10" i="1"/>
  <c r="AY14" i="1"/>
  <c r="AW15" i="1"/>
  <c r="AR15" i="1"/>
  <c r="AX16" i="1"/>
  <c r="AY18" i="1"/>
  <c r="BC18" i="1"/>
  <c r="BC10" i="1"/>
  <c r="BD18" i="1"/>
  <c r="BW2" i="1"/>
  <c r="BB3" i="1"/>
  <c r="AV4" i="1"/>
  <c r="BD4" i="1"/>
  <c r="BB5" i="1"/>
  <c r="BA9" i="1"/>
  <c r="BB9" i="1"/>
  <c r="AY10" i="1"/>
  <c r="AT10" i="1"/>
  <c r="BG14" i="1"/>
  <c r="P15" i="1"/>
  <c r="AZ18" i="1"/>
  <c r="BA18" i="1"/>
  <c r="AU14" i="1"/>
  <c r="AW4" i="1"/>
  <c r="AU5" i="1"/>
  <c r="AW7" i="1"/>
  <c r="AR7" i="1"/>
  <c r="BG7" i="1"/>
  <c r="BD9" i="1"/>
  <c r="BA12" i="1"/>
  <c r="Q14" i="1"/>
  <c r="Q15" i="1"/>
  <c r="AW19" i="1"/>
  <c r="BB19" i="1"/>
  <c r="BD19" i="1"/>
  <c r="AS21" i="1"/>
  <c r="AT2" i="1"/>
  <c r="CK2" i="1"/>
  <c r="AI2" i="1"/>
  <c r="AH2" i="1"/>
  <c r="BH2" i="1"/>
  <c r="AL2" i="1"/>
  <c r="BX2" i="1"/>
  <c r="R2" i="1"/>
  <c r="CY2" i="1"/>
  <c r="AK2" i="1"/>
  <c r="AG2" i="1"/>
  <c r="AJ2" i="1"/>
  <c r="CQ4" i="1"/>
  <c r="CR4" i="1"/>
  <c r="AS6" i="1"/>
  <c r="Q6" i="1"/>
  <c r="BG6" i="1"/>
  <c r="AT8" i="1"/>
  <c r="AY8" i="1"/>
  <c r="BB8" i="1"/>
  <c r="BC8" i="1"/>
  <c r="AT5" i="1"/>
  <c r="BA5" i="1"/>
  <c r="CQ12" i="1"/>
  <c r="CO12" i="1"/>
  <c r="CU4" i="1"/>
  <c r="BD5" i="1"/>
  <c r="CK5" i="1"/>
  <c r="CY3" i="1" s="1"/>
  <c r="CR5" i="1"/>
  <c r="AT4" i="1"/>
  <c r="CL5" i="1"/>
  <c r="CT5" i="1"/>
  <c r="DH3" i="1" s="1"/>
  <c r="AY12" i="1"/>
  <c r="AT12" i="1"/>
  <c r="BD12" i="1"/>
  <c r="BC12" i="1"/>
  <c r="AW12" i="1"/>
  <c r="AV12" i="1"/>
  <c r="AU12" i="1"/>
  <c r="AV5" i="1"/>
  <c r="AV3" i="1"/>
  <c r="BD3" i="1"/>
  <c r="BA3" i="1"/>
  <c r="Q4" i="1"/>
  <c r="BG4" i="1"/>
  <c r="P6" i="1"/>
  <c r="BF6" i="1"/>
  <c r="CM4" i="1"/>
  <c r="AR3" i="1"/>
  <c r="CN4" i="1"/>
  <c r="AW5" i="1"/>
  <c r="CN5" i="1"/>
  <c r="CM5" i="1"/>
  <c r="AR6" i="1"/>
  <c r="AX8" i="1"/>
  <c r="AU8" i="1"/>
  <c r="AY3" i="1"/>
  <c r="AX3" i="1"/>
  <c r="BC3" i="1"/>
  <c r="CO4" i="1"/>
  <c r="AZ5" i="1"/>
  <c r="AX5" i="1"/>
  <c r="CO5" i="1"/>
  <c r="AV8" i="1"/>
  <c r="AZ11" i="1"/>
  <c r="AX11" i="1"/>
  <c r="AV11" i="1"/>
  <c r="AT11" i="1"/>
  <c r="BD11" i="1"/>
  <c r="Q8" i="1"/>
  <c r="BG8" i="1"/>
  <c r="BV2" i="1"/>
  <c r="BF3" i="1"/>
  <c r="AY5" i="1"/>
  <c r="CP5" i="1"/>
  <c r="AR8" i="1"/>
  <c r="P8" i="1"/>
  <c r="AZ8" i="1"/>
  <c r="AW8" i="1"/>
  <c r="P9" i="1"/>
  <c r="P17" i="1"/>
  <c r="AR17" i="1"/>
  <c r="AT20" i="1"/>
  <c r="BA20" i="1"/>
  <c r="AZ20" i="1"/>
  <c r="AY20" i="1"/>
  <c r="BB20" i="1"/>
  <c r="AU11" i="1"/>
  <c r="BC11" i="1"/>
  <c r="CL12" i="1"/>
  <c r="AR13" i="1"/>
  <c r="P13" i="1"/>
  <c r="BA14" i="1"/>
  <c r="BC14" i="1"/>
  <c r="BA17" i="1"/>
  <c r="BF17" i="1"/>
  <c r="AU20" i="1"/>
  <c r="BC20" i="1"/>
  <c r="AX12" i="1"/>
  <c r="CM12" i="1"/>
  <c r="Q13" i="1"/>
  <c r="BG13" i="1"/>
  <c r="P14" i="1"/>
  <c r="BB14" i="1"/>
  <c r="BF14" i="1"/>
  <c r="AS16" i="1"/>
  <c r="BG16" i="1"/>
  <c r="Q16" i="1"/>
  <c r="AT17" i="1"/>
  <c r="AY17" i="1"/>
  <c r="BB17" i="1"/>
  <c r="AV20" i="1"/>
  <c r="BD20" i="1"/>
  <c r="CO6" i="1"/>
  <c r="AX9" i="1"/>
  <c r="CN12" i="1"/>
  <c r="AY13" i="1"/>
  <c r="AT13" i="1"/>
  <c r="BB13" i="1"/>
  <c r="BC13" i="1"/>
  <c r="AT22" i="1"/>
  <c r="BA22" i="1"/>
  <c r="AZ22" i="1"/>
  <c r="AY22" i="1"/>
  <c r="AX22" i="1"/>
  <c r="BB22" i="1"/>
  <c r="AR12" i="1"/>
  <c r="P12" i="1"/>
  <c r="AZ12" i="1"/>
  <c r="BD13" i="1"/>
  <c r="AV14" i="1"/>
  <c r="BD14" i="1"/>
  <c r="AU16" i="1"/>
  <c r="BC16" i="1"/>
  <c r="AV17" i="1"/>
  <c r="BD17" i="1"/>
  <c r="AX20" i="1"/>
  <c r="AU22" i="1"/>
  <c r="BC22" i="1"/>
  <c r="AY11" i="1"/>
  <c r="CM11" i="1"/>
  <c r="Q12" i="1"/>
  <c r="BG12" i="1"/>
  <c r="CP12" i="1"/>
  <c r="BF13" i="1"/>
  <c r="AW20" i="1"/>
  <c r="AV22" i="1"/>
  <c r="BD22" i="1"/>
  <c r="BB12" i="1"/>
  <c r="AS13" i="1"/>
  <c r="AW14" i="1"/>
  <c r="AT16" i="1"/>
  <c r="AW17" i="1"/>
  <c r="AS11" i="1"/>
  <c r="Q11" i="1"/>
  <c r="BA11" i="1"/>
  <c r="CO11" i="1"/>
  <c r="AX13" i="1"/>
  <c r="AU13" i="1"/>
  <c r="AX14" i="1"/>
  <c r="AV16" i="1"/>
  <c r="AX17" i="1"/>
  <c r="AR18" i="1"/>
  <c r="AT19" i="1"/>
  <c r="AT21" i="1"/>
  <c r="BF19" i="1"/>
  <c r="BF21" i="1"/>
  <c r="DF3" i="1" l="1"/>
  <c r="DJ9" i="1" s="1"/>
  <c r="DI3" i="1"/>
  <c r="DJ6" i="1" s="1"/>
  <c r="DA3" i="1"/>
  <c r="DB6" i="1" s="1"/>
  <c r="DE3" i="1"/>
  <c r="DJ10" i="1" s="1"/>
  <c r="DC3" i="1"/>
  <c r="DF8" i="1" s="1"/>
  <c r="DG3" i="1"/>
  <c r="CZ3" i="1"/>
  <c r="DG12" i="1" s="1"/>
  <c r="DD3" i="1"/>
  <c r="DJ11" i="1" s="1"/>
  <c r="DB3" i="1"/>
  <c r="DJ13" i="1" s="1"/>
  <c r="DH14" i="1"/>
  <c r="DG13" i="1"/>
  <c r="DE11" i="1"/>
  <c r="DJ16" i="1"/>
  <c r="DI15" i="1"/>
  <c r="DD10" i="1"/>
  <c r="CZ6" i="1"/>
  <c r="DF12" i="1"/>
  <c r="DA7" i="1"/>
  <c r="DB8" i="1"/>
  <c r="CY5" i="1"/>
  <c r="DC9" i="1"/>
  <c r="DI6" i="1"/>
  <c r="DH5" i="1"/>
  <c r="DJ7" i="1"/>
  <c r="DH7" i="1"/>
  <c r="DC2" i="1"/>
  <c r="CO2" i="1"/>
  <c r="V2" i="1"/>
  <c r="AX2" i="1"/>
  <c r="CB2" i="1"/>
  <c r="BL2" i="1"/>
  <c r="DA2" i="1"/>
  <c r="BJ2" i="1"/>
  <c r="BZ2" i="1"/>
  <c r="CM2" i="1"/>
  <c r="T2" i="1"/>
  <c r="AV2" i="1"/>
  <c r="BY2" i="1"/>
  <c r="BI2" i="1"/>
  <c r="CZ2" i="1"/>
  <c r="AU2" i="1"/>
  <c r="S2" i="1"/>
  <c r="CL2" i="1"/>
  <c r="CA2" i="1"/>
  <c r="DB2" i="1"/>
  <c r="CN2" i="1"/>
  <c r="U2" i="1"/>
  <c r="AW2" i="1"/>
  <c r="BK2" i="1"/>
  <c r="CP2" i="1"/>
  <c r="DD2" i="1"/>
  <c r="W2" i="1"/>
  <c r="AY2" i="1"/>
  <c r="CC2" i="1"/>
  <c r="BM2" i="1"/>
  <c r="DL1" i="1"/>
  <c r="BN2" i="1"/>
  <c r="CQ2" i="1"/>
  <c r="X2" i="1"/>
  <c r="AZ2" i="1"/>
  <c r="CD2" i="1"/>
  <c r="DE2" i="1"/>
  <c r="DG6" i="1" l="1"/>
  <c r="DF10" i="1"/>
  <c r="DI8" i="1"/>
  <c r="DF5" i="1"/>
  <c r="DI13" i="1"/>
  <c r="DJ14" i="1"/>
  <c r="DD8" i="1"/>
  <c r="DA5" i="1"/>
  <c r="DJ12" i="1"/>
  <c r="DC5" i="1"/>
  <c r="DH12" i="1"/>
  <c r="DE7" i="1"/>
  <c r="DE9" i="1"/>
  <c r="DF6" i="1"/>
  <c r="DG11" i="1"/>
  <c r="DD6" i="1"/>
  <c r="DC7" i="1"/>
  <c r="DI11" i="1"/>
  <c r="DE10" i="1"/>
  <c r="DJ15" i="1"/>
  <c r="DE5" i="1"/>
  <c r="DH8" i="1"/>
  <c r="DG7" i="1"/>
  <c r="DH10" i="1"/>
  <c r="DG9" i="1"/>
  <c r="DB7" i="1"/>
  <c r="DI9" i="1"/>
  <c r="DH13" i="1"/>
  <c r="DD9" i="1"/>
  <c r="DI5" i="1"/>
  <c r="DH11" i="1"/>
  <c r="DG10" i="1"/>
  <c r="DF11" i="1"/>
  <c r="DF9" i="1"/>
  <c r="DA6" i="1"/>
  <c r="DI12" i="1"/>
  <c r="DI14" i="1"/>
  <c r="DC8" i="1"/>
  <c r="DD7" i="1"/>
  <c r="DE6" i="1"/>
  <c r="DD5" i="1"/>
  <c r="DB5" i="1"/>
  <c r="DH9" i="1"/>
  <c r="DI10" i="1"/>
  <c r="DF7" i="1"/>
  <c r="DG5" i="1"/>
  <c r="DI7" i="1"/>
  <c r="DH6" i="1"/>
  <c r="DJ8" i="1"/>
  <c r="CZ5" i="1"/>
  <c r="DC6" i="1"/>
  <c r="DE8" i="1"/>
  <c r="DG8" i="1"/>
  <c r="CY67" i="1" l="1" a="1"/>
  <c r="DE71" i="1" s="1"/>
  <c r="CY40" i="1" a="1"/>
  <c r="CZ45" i="1" s="1"/>
  <c r="CY33" i="1" a="1"/>
  <c r="CZ36" i="1" s="1"/>
  <c r="CY27" i="1" a="1"/>
  <c r="DB30" i="1" s="1"/>
  <c r="CY48" i="1" a="1"/>
  <c r="CZ54" i="1" s="1"/>
  <c r="CY78" i="1" a="1"/>
  <c r="DH86" i="1" s="1"/>
  <c r="CY57" i="1" a="1"/>
  <c r="CY65" i="1" s="1"/>
  <c r="CY22" i="1" a="1"/>
  <c r="DA23" i="1" s="1"/>
  <c r="CY18" i="1" a="1"/>
  <c r="CZ20" i="1" s="1"/>
  <c r="CY90" i="1" a="1"/>
  <c r="DB97" i="1" s="1"/>
  <c r="DF67" i="1" l="1"/>
  <c r="DC69" i="1"/>
  <c r="DA70" i="1"/>
  <c r="CZ75" i="1"/>
  <c r="DA67" i="1"/>
  <c r="DH72" i="1"/>
  <c r="DF73" i="1"/>
  <c r="DD75" i="1"/>
  <c r="DB73" i="1"/>
  <c r="DC70" i="1"/>
  <c r="CY73" i="1"/>
  <c r="DE76" i="1"/>
  <c r="DH74" i="1"/>
  <c r="CZ67" i="1"/>
  <c r="DC74" i="1"/>
  <c r="DC75" i="1"/>
  <c r="DG67" i="1"/>
  <c r="DH67" i="1"/>
  <c r="DB71" i="1"/>
  <c r="DH69" i="1"/>
  <c r="CZ70" i="1"/>
  <c r="DG71" i="1"/>
  <c r="CY68" i="1"/>
  <c r="DD74" i="1"/>
  <c r="DG75" i="1"/>
  <c r="CZ76" i="1"/>
  <c r="CZ74" i="1"/>
  <c r="DA71" i="1"/>
  <c r="DE68" i="1"/>
  <c r="DF68" i="1"/>
  <c r="CZ72" i="1"/>
  <c r="DF70" i="1"/>
  <c r="DA76" i="1"/>
  <c r="DB76" i="1"/>
  <c r="DF71" i="1"/>
  <c r="DF72" i="1"/>
  <c r="DA75" i="1"/>
  <c r="DE70" i="1"/>
  <c r="DD72" i="1"/>
  <c r="CY71" i="1"/>
  <c r="DD73" i="1"/>
  <c r="DG76" i="1"/>
  <c r="DA72" i="1"/>
  <c r="DE75" i="1"/>
  <c r="DH73" i="1"/>
  <c r="DG70" i="1"/>
  <c r="DG74" i="1"/>
  <c r="DC29" i="1"/>
  <c r="CZ42" i="1"/>
  <c r="DD43" i="1"/>
  <c r="DE42" i="1"/>
  <c r="DA43" i="1"/>
  <c r="CZ40" i="1"/>
  <c r="CY46" i="1"/>
  <c r="CY44" i="1"/>
  <c r="DA73" i="1"/>
  <c r="DC42" i="1"/>
  <c r="DE40" i="1"/>
  <c r="DA46" i="1"/>
  <c r="DC40" i="1"/>
  <c r="DB40" i="1"/>
  <c r="CY40" i="1"/>
  <c r="DC43" i="1"/>
  <c r="DC41" i="1"/>
  <c r="DD40" i="1"/>
  <c r="DA44" i="1"/>
  <c r="CZ41" i="1"/>
  <c r="DD44" i="1"/>
  <c r="DE43" i="1"/>
  <c r="DE41" i="1"/>
  <c r="CY75" i="1"/>
  <c r="DB74" i="1"/>
  <c r="CY76" i="1"/>
  <c r="DG69" i="1"/>
  <c r="CZ73" i="1"/>
  <c r="DC76" i="1"/>
  <c r="DB42" i="1"/>
  <c r="DB45" i="1"/>
  <c r="CY45" i="1"/>
  <c r="CY43" i="1"/>
  <c r="CY41" i="1"/>
  <c r="DC45" i="1"/>
  <c r="CZ43" i="1"/>
  <c r="DA42" i="1"/>
  <c r="DE45" i="1"/>
  <c r="DC46" i="1"/>
  <c r="DB43" i="1"/>
  <c r="DB41" i="1"/>
  <c r="CZ46" i="1"/>
  <c r="DA45" i="1"/>
  <c r="CZ28" i="1"/>
  <c r="DC44" i="1"/>
  <c r="DE46" i="1"/>
  <c r="CY74" i="1"/>
  <c r="DD68" i="1"/>
  <c r="DF75" i="1"/>
  <c r="DE72" i="1"/>
  <c r="CZ71" i="1"/>
  <c r="DG68" i="1"/>
  <c r="DB67" i="1"/>
  <c r="DA68" i="1"/>
  <c r="DD67" i="1"/>
  <c r="DE67" i="1"/>
  <c r="DB69" i="1"/>
  <c r="DD76" i="1"/>
  <c r="DA74" i="1"/>
  <c r="DH71" i="1"/>
  <c r="DE69" i="1"/>
  <c r="CZ68" i="1"/>
  <c r="CY69" i="1"/>
  <c r="CZ69" i="1"/>
  <c r="DC68" i="1"/>
  <c r="DH70" i="1"/>
  <c r="CY67" i="1"/>
  <c r="DC73" i="1"/>
  <c r="DD69" i="1"/>
  <c r="DH75" i="1"/>
  <c r="CY72" i="1"/>
  <c r="DF69" i="1"/>
  <c r="DH76" i="1"/>
  <c r="DG73" i="1"/>
  <c r="DD71" i="1"/>
  <c r="DA69" i="1"/>
  <c r="DB70" i="1"/>
  <c r="DF76" i="1"/>
  <c r="DE73" i="1"/>
  <c r="DD70" i="1"/>
  <c r="DC67" i="1"/>
  <c r="DE74" i="1"/>
  <c r="DB72" i="1"/>
  <c r="CY70" i="1"/>
  <c r="DD46" i="1"/>
  <c r="DA41" i="1"/>
  <c r="DE44" i="1"/>
  <c r="DD41" i="1"/>
  <c r="DB46" i="1"/>
  <c r="DC72" i="1"/>
  <c r="CY27" i="1"/>
  <c r="CZ44" i="1"/>
  <c r="DG72" i="1"/>
  <c r="DH68" i="1"/>
  <c r="DB75" i="1"/>
  <c r="DC71" i="1"/>
  <c r="DB68" i="1"/>
  <c r="DF74" i="1"/>
  <c r="DB31" i="1"/>
  <c r="DC35" i="1"/>
  <c r="DD33" i="1"/>
  <c r="DC36" i="1"/>
  <c r="CZ33" i="1"/>
  <c r="DD38" i="1"/>
  <c r="CY38" i="1"/>
  <c r="DB34" i="1"/>
  <c r="DC33" i="1"/>
  <c r="CZ34" i="1"/>
  <c r="CY35" i="1"/>
  <c r="DB35" i="1"/>
  <c r="DC34" i="1"/>
  <c r="DA33" i="1"/>
  <c r="DD36" i="1"/>
  <c r="CY36" i="1"/>
  <c r="DA37" i="1"/>
  <c r="CZ35" i="1"/>
  <c r="CY37" i="1"/>
  <c r="DC38" i="1"/>
  <c r="DB36" i="1"/>
  <c r="DA38" i="1"/>
  <c r="DB37" i="1"/>
  <c r="CY31" i="1"/>
  <c r="CZ30" i="1"/>
  <c r="DB28" i="1"/>
  <c r="DB27" i="1"/>
  <c r="DA29" i="1"/>
  <c r="DA54" i="1"/>
  <c r="DD51" i="1"/>
  <c r="DF53" i="1"/>
  <c r="DD54" i="1"/>
  <c r="DB51" i="1"/>
  <c r="DD52" i="1"/>
  <c r="CY48" i="1"/>
  <c r="CY51" i="1"/>
  <c r="DB52" i="1"/>
  <c r="DD37" i="1"/>
  <c r="CZ38" i="1"/>
  <c r="DD35" i="1"/>
  <c r="DB33" i="1"/>
  <c r="DC37" i="1"/>
  <c r="DC30" i="1"/>
  <c r="DB29" i="1"/>
  <c r="DA30" i="1"/>
  <c r="CZ79" i="1"/>
  <c r="DC51" i="1"/>
  <c r="DE53" i="1"/>
  <c r="CZ53" i="1"/>
  <c r="CY34" i="1"/>
  <c r="CY33" i="1"/>
  <c r="CZ37" i="1"/>
  <c r="DD34" i="1"/>
  <c r="DA27" i="1"/>
  <c r="DA31" i="1"/>
  <c r="DC28" i="1"/>
  <c r="DA51" i="1"/>
  <c r="DC52" i="1"/>
  <c r="DF48" i="1"/>
  <c r="CZ27" i="1"/>
  <c r="CZ31" i="1"/>
  <c r="CY30" i="1"/>
  <c r="DC31" i="1"/>
  <c r="DB53" i="1"/>
  <c r="DE48" i="1"/>
  <c r="CY52" i="1"/>
  <c r="DA36" i="1"/>
  <c r="CY29" i="1"/>
  <c r="DC27" i="1"/>
  <c r="DA28" i="1"/>
  <c r="CY23" i="1"/>
  <c r="DC48" i="1"/>
  <c r="DE52" i="1"/>
  <c r="CY53" i="1"/>
  <c r="DA35" i="1"/>
  <c r="DA34" i="1"/>
  <c r="DB38" i="1"/>
  <c r="CY42" i="1"/>
  <c r="DB44" i="1"/>
  <c r="DD45" i="1"/>
  <c r="DA40" i="1"/>
  <c r="DD42" i="1"/>
  <c r="CZ29" i="1"/>
  <c r="CY28" i="1"/>
  <c r="DA52" i="1"/>
  <c r="DD48" i="1"/>
  <c r="DF51" i="1"/>
  <c r="DA18" i="1"/>
  <c r="CY24" i="1"/>
  <c r="CY20" i="1"/>
  <c r="CZ24" i="1"/>
  <c r="CZ19" i="1"/>
  <c r="DB25" i="1"/>
  <c r="DA19" i="1"/>
  <c r="DB24" i="1"/>
  <c r="CZ22" i="1"/>
  <c r="DA53" i="1"/>
  <c r="DC54" i="1"/>
  <c r="DE54" i="1"/>
  <c r="CY54" i="1"/>
  <c r="CY19" i="1"/>
  <c r="CZ25" i="1"/>
  <c r="DC81" i="1"/>
  <c r="DA87" i="1"/>
  <c r="DB22" i="1"/>
  <c r="DA24" i="1"/>
  <c r="CY18" i="1"/>
  <c r="CY25" i="1"/>
  <c r="DA25" i="1"/>
  <c r="DA82" i="1"/>
  <c r="DE81" i="1"/>
  <c r="DG84" i="1"/>
  <c r="DB80" i="1"/>
  <c r="CZ48" i="1"/>
  <c r="DB78" i="1"/>
  <c r="DG81" i="1"/>
  <c r="DG79" i="1"/>
  <c r="DA48" i="1"/>
  <c r="DB54" i="1"/>
  <c r="DD53" i="1"/>
  <c r="DF52" i="1"/>
  <c r="CZ51" i="1"/>
  <c r="DC95" i="1"/>
  <c r="DD101" i="1"/>
  <c r="DF97" i="1"/>
  <c r="CZ93" i="1"/>
  <c r="DA101" i="1"/>
  <c r="CY98" i="1"/>
  <c r="DI92" i="1"/>
  <c r="DJ98" i="1"/>
  <c r="CZ95" i="1"/>
  <c r="DJ93" i="1"/>
  <c r="DE85" i="1"/>
  <c r="CZ85" i="1"/>
  <c r="CZ98" i="1"/>
  <c r="CY92" i="1"/>
  <c r="CZ100" i="1"/>
  <c r="DF95" i="1"/>
  <c r="CY101" i="1"/>
  <c r="DE100" i="1"/>
  <c r="DC99" i="1"/>
  <c r="DC90" i="1"/>
  <c r="DD96" i="1"/>
  <c r="DB99" i="1"/>
  <c r="DH90" i="1"/>
  <c r="DI96" i="1"/>
  <c r="CY93" i="1"/>
  <c r="DD100" i="1"/>
  <c r="DJ101" i="1"/>
  <c r="DE80" i="1"/>
  <c r="DC87" i="1"/>
  <c r="DG90" i="1"/>
  <c r="DC100" i="1"/>
  <c r="DE95" i="1"/>
  <c r="DF91" i="1"/>
  <c r="DI97" i="1"/>
  <c r="DD93" i="1"/>
  <c r="DA100" i="1"/>
  <c r="DC94" i="1"/>
  <c r="DE92" i="1"/>
  <c r="DC86" i="1"/>
  <c r="DH88" i="1"/>
  <c r="CZ94" i="1"/>
  <c r="DJ90" i="1"/>
  <c r="DG97" i="1"/>
  <c r="DA93" i="1"/>
  <c r="DI78" i="1"/>
  <c r="DI79" i="1"/>
  <c r="CY86" i="1"/>
  <c r="DB48" i="1"/>
  <c r="DC53" i="1"/>
  <c r="DE51" i="1"/>
  <c r="DF54" i="1"/>
  <c r="CZ52" i="1"/>
  <c r="DF93" i="1"/>
  <c r="DG94" i="1"/>
  <c r="DC101" i="1"/>
  <c r="DH96" i="1"/>
  <c r="DA92" i="1"/>
  <c r="DI98" i="1"/>
  <c r="DB94" i="1"/>
  <c r="DF101" i="1"/>
  <c r="DC96" i="1"/>
  <c r="DH91" i="1"/>
  <c r="DH99" i="1"/>
  <c r="DI95" i="1"/>
  <c r="DF92" i="1"/>
  <c r="DD61" i="1"/>
  <c r="DD62" i="1"/>
  <c r="DD63" i="1"/>
  <c r="DE63" i="1"/>
  <c r="DE64" i="1"/>
  <c r="DE65" i="1"/>
  <c r="DF65" i="1"/>
  <c r="DG65" i="1"/>
  <c r="CY22" i="1"/>
  <c r="DB83" i="1"/>
  <c r="CZ84" i="1"/>
  <c r="DI84" i="1"/>
  <c r="DG85" i="1"/>
  <c r="CZ80" i="1"/>
  <c r="CZ83" i="1"/>
  <c r="DE87" i="1"/>
  <c r="DA55" i="1"/>
  <c r="DB55" i="1"/>
  <c r="DC55" i="1"/>
  <c r="DD55" i="1"/>
  <c r="DE55" i="1"/>
  <c r="DF55" i="1"/>
  <c r="CY55" i="1"/>
  <c r="CZ55" i="1"/>
  <c r="CZ58" i="1"/>
  <c r="DA59" i="1"/>
  <c r="DB60" i="1"/>
  <c r="DC61" i="1"/>
  <c r="DC62" i="1"/>
  <c r="DB64" i="1"/>
  <c r="DC64" i="1"/>
  <c r="DD64" i="1"/>
  <c r="DE57" i="1"/>
  <c r="DF57" i="1"/>
  <c r="CY57" i="1"/>
  <c r="CY96" i="1"/>
  <c r="DD91" i="1"/>
  <c r="DH98" i="1"/>
  <c r="DE93" i="1"/>
  <c r="DI100" i="1"/>
  <c r="DB96" i="1"/>
  <c r="CY91" i="1"/>
  <c r="DC98" i="1"/>
  <c r="DH93" i="1"/>
  <c r="DH101" i="1"/>
  <c r="DE98" i="1"/>
  <c r="DF96" i="1"/>
  <c r="DA64" i="1"/>
  <c r="DA65" i="1"/>
  <c r="DB65" i="1"/>
  <c r="DD57" i="1"/>
  <c r="DD58" i="1"/>
  <c r="DE58" i="1"/>
  <c r="DF58" i="1"/>
  <c r="DD85" i="1"/>
  <c r="DB86" i="1"/>
  <c r="CZ87" i="1"/>
  <c r="DB79" i="1"/>
  <c r="CY83" i="1"/>
  <c r="DD87" i="1"/>
  <c r="DA49" i="1"/>
  <c r="DB49" i="1"/>
  <c r="DC49" i="1"/>
  <c r="DD49" i="1"/>
  <c r="DE49" i="1"/>
  <c r="DF49" i="1"/>
  <c r="CY49" i="1"/>
  <c r="CZ49" i="1"/>
  <c r="CY90" i="1"/>
  <c r="DC97" i="1"/>
  <c r="DH92" i="1"/>
  <c r="DD99" i="1"/>
  <c r="DI94" i="1"/>
  <c r="DB90" i="1"/>
  <c r="DJ96" i="1"/>
  <c r="DC92" i="1"/>
  <c r="DG99" i="1"/>
  <c r="DD94" i="1"/>
  <c r="DE90" i="1"/>
  <c r="DA99" i="1"/>
  <c r="DJ97" i="1"/>
  <c r="DA57" i="1"/>
  <c r="DB57" i="1"/>
  <c r="DC57" i="1"/>
  <c r="DB59" i="1"/>
  <c r="DC59" i="1"/>
  <c r="DD59" i="1"/>
  <c r="DD60" i="1"/>
  <c r="DF87" i="1"/>
  <c r="DD88" i="1"/>
  <c r="DD78" i="1"/>
  <c r="DG80" i="1"/>
  <c r="DI85" i="1"/>
  <c r="DI88" i="1"/>
  <c r="DA50" i="1"/>
  <c r="DB50" i="1"/>
  <c r="DC50" i="1"/>
  <c r="DD50" i="1"/>
  <c r="DE50" i="1"/>
  <c r="DF50" i="1"/>
  <c r="CY50" i="1"/>
  <c r="CZ50" i="1"/>
  <c r="DG58" i="1"/>
  <c r="CZ59" i="1"/>
  <c r="CY61" i="1"/>
  <c r="CZ61" i="1"/>
  <c r="DA61" i="1"/>
  <c r="CZ63" i="1"/>
  <c r="DB62" i="1"/>
  <c r="CY59" i="1"/>
  <c r="DG92" i="1"/>
  <c r="CY100" i="1"/>
  <c r="DH94" i="1"/>
  <c r="DA90" i="1"/>
  <c r="DE97" i="1"/>
  <c r="DB92" i="1"/>
  <c r="DF99" i="1"/>
  <c r="CY95" i="1"/>
  <c r="DG101" i="1"/>
  <c r="CZ97" i="1"/>
  <c r="DI93" i="1"/>
  <c r="DB91" i="1"/>
  <c r="DF59" i="1"/>
  <c r="DG59" i="1"/>
  <c r="DG60" i="1"/>
  <c r="DG61" i="1"/>
  <c r="CY62" i="1"/>
  <c r="CY63" i="1"/>
  <c r="CY64" i="1"/>
  <c r="DA63" i="1"/>
  <c r="DF79" i="1"/>
  <c r="DD80" i="1"/>
  <c r="DB81" i="1"/>
  <c r="CZ82" i="1"/>
  <c r="DE86" i="1"/>
  <c r="DA80" i="1"/>
  <c r="DA83" i="1"/>
  <c r="CZ57" i="1"/>
  <c r="DA58" i="1"/>
  <c r="DA60" i="1"/>
  <c r="DB61" i="1"/>
  <c r="CY94" i="1"/>
  <c r="DG100" i="1"/>
  <c r="CZ96" i="1"/>
  <c r="DE91" i="1"/>
  <c r="DA98" i="1"/>
  <c r="DJ100" i="1"/>
  <c r="DG95" i="1"/>
  <c r="CZ91" i="1"/>
  <c r="CZ99" i="1"/>
  <c r="DA95" i="1"/>
  <c r="DJ91" i="1"/>
  <c r="DE60" i="1"/>
  <c r="DF60" i="1"/>
  <c r="DE62" i="1"/>
  <c r="DF62" i="1"/>
  <c r="DG62" i="1"/>
  <c r="DF64" i="1"/>
  <c r="DG64" i="1"/>
  <c r="CZ64" i="1"/>
  <c r="DH81" i="1"/>
  <c r="DF82" i="1"/>
  <c r="DD83" i="1"/>
  <c r="DB84" i="1"/>
  <c r="CY88" i="1"/>
  <c r="DF81" i="1"/>
  <c r="CZ86" i="1"/>
  <c r="DC91" i="1"/>
  <c r="DG96" i="1"/>
  <c r="CZ90" i="1"/>
  <c r="DD95" i="1"/>
  <c r="DH100" i="1"/>
  <c r="DA94" i="1"/>
  <c r="DE99" i="1"/>
  <c r="DJ92" i="1"/>
  <c r="DB98" i="1"/>
  <c r="DG91" i="1"/>
  <c r="CY97" i="1"/>
  <c r="DD90" i="1"/>
  <c r="DH95" i="1"/>
  <c r="CZ101" i="1"/>
  <c r="DE94" i="1"/>
  <c r="DI99" i="1"/>
  <c r="DB93" i="1"/>
  <c r="DF98" i="1"/>
  <c r="CZ18" i="1"/>
  <c r="CY58" i="1"/>
  <c r="CZ65" i="1"/>
  <c r="DC63" i="1"/>
  <c r="DF61" i="1"/>
  <c r="CZ60" i="1"/>
  <c r="DC58" i="1"/>
  <c r="DD65" i="1"/>
  <c r="DG63" i="1"/>
  <c r="DA62" i="1"/>
  <c r="DE59" i="1"/>
  <c r="DA22" i="1"/>
  <c r="DB23" i="1"/>
  <c r="DA78" i="1"/>
  <c r="CY84" i="1"/>
  <c r="CY79" i="1"/>
  <c r="DH84" i="1"/>
  <c r="DH79" i="1"/>
  <c r="DF85" i="1"/>
  <c r="DF80" i="1"/>
  <c r="DD86" i="1"/>
  <c r="DD81" i="1"/>
  <c r="DB87" i="1"/>
  <c r="DB82" i="1"/>
  <c r="CZ88" i="1"/>
  <c r="DC82" i="1"/>
  <c r="DA88" i="1"/>
  <c r="DD82" i="1"/>
  <c r="DB88" i="1"/>
  <c r="DF94" i="1"/>
  <c r="DJ99" i="1"/>
  <c r="DI87" i="1"/>
  <c r="DI82" i="1"/>
  <c r="DG88" i="1"/>
  <c r="DG83" i="1"/>
  <c r="CY78" i="1"/>
  <c r="DH83" i="1"/>
  <c r="CZ78" i="1"/>
  <c r="DI83" i="1"/>
  <c r="DC93" i="1"/>
  <c r="DG98" i="1"/>
  <c r="CZ92" i="1"/>
  <c r="DD97" i="1"/>
  <c r="DI90" i="1"/>
  <c r="DA96" i="1"/>
  <c r="DE101" i="1"/>
  <c r="DJ94" i="1"/>
  <c r="DB100" i="1"/>
  <c r="DG93" i="1"/>
  <c r="CY99" i="1"/>
  <c r="DD92" i="1"/>
  <c r="DH97" i="1"/>
  <c r="DA91" i="1"/>
  <c r="DE96" i="1"/>
  <c r="DI101" i="1"/>
  <c r="DB95" i="1"/>
  <c r="DF100" i="1"/>
  <c r="DC80" i="1"/>
  <c r="DA86" i="1"/>
  <c r="DA81" i="1"/>
  <c r="CY87" i="1"/>
  <c r="CY82" i="1"/>
  <c r="DH87" i="1"/>
  <c r="DH82" i="1"/>
  <c r="DF88" i="1"/>
  <c r="DF83" i="1"/>
  <c r="DF78" i="1"/>
  <c r="DD84" i="1"/>
  <c r="DG78" i="1"/>
  <c r="DE84" i="1"/>
  <c r="DH78" i="1"/>
  <c r="DF84" i="1"/>
  <c r="DD98" i="1"/>
  <c r="DI91" i="1"/>
  <c r="DA97" i="1"/>
  <c r="DF90" i="1"/>
  <c r="DJ95" i="1"/>
  <c r="DB101" i="1"/>
  <c r="CZ81" i="1"/>
  <c r="DI86" i="1"/>
  <c r="DI81" i="1"/>
  <c r="DG87" i="1"/>
  <c r="DG82" i="1"/>
  <c r="DE88" i="1"/>
  <c r="DE83" i="1"/>
  <c r="DE78" i="1"/>
  <c r="DC84" i="1"/>
  <c r="DC79" i="1"/>
  <c r="DA85" i="1"/>
  <c r="DD79" i="1"/>
  <c r="DB85" i="1"/>
  <c r="DE79" i="1"/>
  <c r="DC85" i="1"/>
  <c r="DA20" i="1"/>
  <c r="DB63" i="1"/>
  <c r="DE61" i="1"/>
  <c r="CY60" i="1"/>
  <c r="DB58" i="1"/>
  <c r="DC65" i="1"/>
  <c r="DF63" i="1"/>
  <c r="CZ62" i="1"/>
  <c r="DC60" i="1"/>
  <c r="DG57" i="1"/>
  <c r="CZ23" i="1"/>
  <c r="DE82" i="1"/>
  <c r="DC88" i="1"/>
  <c r="DC83" i="1"/>
  <c r="DC78" i="1"/>
  <c r="DA84" i="1"/>
  <c r="DA79" i="1"/>
  <c r="CY85" i="1"/>
  <c r="CY80" i="1"/>
  <c r="DH85" i="1"/>
  <c r="DH80" i="1"/>
  <c r="DF86" i="1"/>
  <c r="DI80" i="1"/>
  <c r="DG86" i="1"/>
  <c r="CY81" i="1"/>
  <c r="BH22" i="1" a="1"/>
  <c r="BH17" i="1" l="1" a="1"/>
  <c r="BP17" i="1" s="1"/>
  <c r="BH9" i="1" a="1"/>
  <c r="BR9" i="1" s="1"/>
  <c r="BH12" i="1" a="1"/>
  <c r="BO12" i="1" s="1"/>
  <c r="BH20" i="1" a="1"/>
  <c r="BR20" i="1" s="1"/>
  <c r="BH21" i="1" a="1"/>
  <c r="BK21" i="1" s="1"/>
  <c r="BH15" i="1" a="1"/>
  <c r="BK15" i="1" s="1"/>
  <c r="BH3" i="1" a="1"/>
  <c r="BL3" i="1" s="1"/>
  <c r="BH11" i="1" a="1"/>
  <c r="BL11" i="1" s="1"/>
  <c r="BH6" i="1" a="1"/>
  <c r="BN6" i="1" s="1"/>
  <c r="BH4" i="1" a="1"/>
  <c r="BH4" i="1" s="1"/>
  <c r="BH8" i="1" a="1"/>
  <c r="BL8" i="1" s="1"/>
  <c r="BH16" i="1" a="1"/>
  <c r="BI16" i="1" s="1"/>
  <c r="BH7" i="1" a="1"/>
  <c r="BJ7" i="1" s="1"/>
  <c r="BH10" i="1" a="1"/>
  <c r="BI10" i="1" s="1"/>
  <c r="BH13" i="1" a="1"/>
  <c r="BR13" i="1" s="1"/>
  <c r="BH18" i="1" a="1"/>
  <c r="BM18" i="1" s="1"/>
  <c r="BH5" i="1" a="1"/>
  <c r="BL5" i="1" s="1"/>
  <c r="BH19" i="1" a="1"/>
  <c r="BL19" i="1" s="1"/>
  <c r="BH14" i="1" a="1"/>
  <c r="BN14" i="1" s="1"/>
  <c r="BR22" i="1"/>
  <c r="BL22" i="1"/>
  <c r="BK22" i="1"/>
  <c r="BJ22" i="1"/>
  <c r="BQ22" i="1"/>
  <c r="BI22" i="1"/>
  <c r="BP22" i="1"/>
  <c r="BH22" i="1"/>
  <c r="BO22" i="1"/>
  <c r="BN22" i="1"/>
  <c r="BM22" i="1"/>
  <c r="BM17" i="1" l="1"/>
  <c r="BJ17" i="1"/>
  <c r="BK17" i="1"/>
  <c r="BL17" i="1"/>
  <c r="BO17" i="1"/>
  <c r="BI17" i="1"/>
  <c r="BQ17" i="1"/>
  <c r="BN17" i="1"/>
  <c r="BR17" i="1"/>
  <c r="BH17" i="1"/>
  <c r="BL6" i="1"/>
  <c r="BJ15" i="1"/>
  <c r="BK12" i="1"/>
  <c r="BL12" i="1"/>
  <c r="BM12" i="1"/>
  <c r="BL21" i="1"/>
  <c r="BR21" i="1"/>
  <c r="BM21" i="1"/>
  <c r="BQ12" i="1"/>
  <c r="BN21" i="1"/>
  <c r="BH12" i="1"/>
  <c r="BP12" i="1"/>
  <c r="BM3" i="1"/>
  <c r="BL15" i="1"/>
  <c r="BN3" i="1"/>
  <c r="BK3" i="1"/>
  <c r="BM15" i="1"/>
  <c r="BI21" i="1"/>
  <c r="BH21" i="1"/>
  <c r="BR12" i="1"/>
  <c r="BP15" i="1"/>
  <c r="BQ21" i="1"/>
  <c r="BP21" i="1"/>
  <c r="BN12" i="1"/>
  <c r="BI15" i="1"/>
  <c r="BR3" i="1"/>
  <c r="BO21" i="1"/>
  <c r="BJ12" i="1"/>
  <c r="BH15" i="1"/>
  <c r="BJ21" i="1"/>
  <c r="BI3" i="1"/>
  <c r="BI12" i="1"/>
  <c r="BQ15" i="1"/>
  <c r="BN20" i="1"/>
  <c r="BO20" i="1"/>
  <c r="BK16" i="1"/>
  <c r="BH20" i="1"/>
  <c r="BN16" i="1"/>
  <c r="BK20" i="1"/>
  <c r="BR16" i="1"/>
  <c r="BL20" i="1"/>
  <c r="BP20" i="1"/>
  <c r="BQ16" i="1"/>
  <c r="BI20" i="1"/>
  <c r="BQ20" i="1"/>
  <c r="BJ20" i="1"/>
  <c r="BM20" i="1"/>
  <c r="BM16" i="1"/>
  <c r="BJ3" i="1"/>
  <c r="BK9" i="1"/>
  <c r="BL9" i="1"/>
  <c r="BI9" i="1"/>
  <c r="BJ9" i="1"/>
  <c r="BM9" i="1"/>
  <c r="BH9" i="1"/>
  <c r="BN9" i="1"/>
  <c r="BP9" i="1"/>
  <c r="BN11" i="1"/>
  <c r="BO9" i="1"/>
  <c r="BQ9" i="1"/>
  <c r="BM13" i="1"/>
  <c r="BQ18" i="1"/>
  <c r="BO13" i="1"/>
  <c r="BH13" i="1"/>
  <c r="BN13" i="1"/>
  <c r="BH5" i="1"/>
  <c r="BK6" i="1"/>
  <c r="BH6" i="1"/>
  <c r="BO5" i="1"/>
  <c r="BH11" i="1"/>
  <c r="BP11" i="1"/>
  <c r="BO11" i="1"/>
  <c r="BJ6" i="1"/>
  <c r="BM11" i="1"/>
  <c r="BN18" i="1"/>
  <c r="BK11" i="1"/>
  <c r="BR6" i="1"/>
  <c r="BO3" i="1"/>
  <c r="BP5" i="1"/>
  <c r="BR11" i="1"/>
  <c r="BI11" i="1"/>
  <c r="BO6" i="1"/>
  <c r="BQ3" i="1"/>
  <c r="BP3" i="1"/>
  <c r="BN15" i="1"/>
  <c r="BR15" i="1"/>
  <c r="BP18" i="1"/>
  <c r="BJ11" i="1"/>
  <c r="BQ11" i="1"/>
  <c r="BI6" i="1"/>
  <c r="BH3" i="1"/>
  <c r="BO15" i="1"/>
  <c r="BI18" i="1"/>
  <c r="BL13" i="1"/>
  <c r="BP6" i="1"/>
  <c r="BQ6" i="1"/>
  <c r="BO4" i="1"/>
  <c r="BL14" i="1"/>
  <c r="BI4" i="1"/>
  <c r="BH8" i="1"/>
  <c r="BJ4" i="1"/>
  <c r="BQ4" i="1"/>
  <c r="BI14" i="1"/>
  <c r="BO19" i="1"/>
  <c r="BJ5" i="1"/>
  <c r="BK18" i="1"/>
  <c r="BM8" i="1"/>
  <c r="BK13" i="1"/>
  <c r="BH14" i="1"/>
  <c r="BI5" i="1"/>
  <c r="BP13" i="1"/>
  <c r="BQ5" i="1"/>
  <c r="BK4" i="1"/>
  <c r="BH19" i="1"/>
  <c r="BO18" i="1"/>
  <c r="BL18" i="1"/>
  <c r="BL4" i="1"/>
  <c r="BN8" i="1"/>
  <c r="BJ13" i="1"/>
  <c r="BI19" i="1"/>
  <c r="BQ19" i="1"/>
  <c r="BM19" i="1"/>
  <c r="BJ18" i="1"/>
  <c r="BQ13" i="1"/>
  <c r="BP14" i="1"/>
  <c r="BN19" i="1"/>
  <c r="BR18" i="1"/>
  <c r="BI13" i="1"/>
  <c r="BK5" i="1"/>
  <c r="BH18" i="1"/>
  <c r="BM4" i="1"/>
  <c r="BO8" i="1"/>
  <c r="BK7" i="1"/>
  <c r="BR10" i="1"/>
  <c r="BN7" i="1"/>
  <c r="BP10" i="1"/>
  <c r="BR7" i="1"/>
  <c r="BL7" i="1"/>
  <c r="BH10" i="1"/>
  <c r="BO14" i="1"/>
  <c r="BN10" i="1"/>
  <c r="BQ10" i="1"/>
  <c r="BJ14" i="1"/>
  <c r="BO7" i="1"/>
  <c r="BP4" i="1"/>
  <c r="BJ8" i="1"/>
  <c r="BM14" i="1"/>
  <c r="BR14" i="1"/>
  <c r="BK19" i="1"/>
  <c r="BM5" i="1"/>
  <c r="BR5" i="1"/>
  <c r="BI7" i="1"/>
  <c r="BJ16" i="1"/>
  <c r="BP16" i="1"/>
  <c r="BR4" i="1"/>
  <c r="BK8" i="1"/>
  <c r="BR8" i="1"/>
  <c r="BM10" i="1"/>
  <c r="BM6" i="1"/>
  <c r="BL10" i="1"/>
  <c r="BP7" i="1"/>
  <c r="BK10" i="1"/>
  <c r="BQ14" i="1"/>
  <c r="BJ19" i="1"/>
  <c r="BP19" i="1"/>
  <c r="BQ7" i="1"/>
  <c r="BM7" i="1"/>
  <c r="BO16" i="1"/>
  <c r="BN4" i="1"/>
  <c r="BQ8" i="1"/>
  <c r="BP8" i="1"/>
  <c r="BJ10" i="1"/>
  <c r="BK14" i="1"/>
  <c r="BR19" i="1"/>
  <c r="BH7" i="1"/>
  <c r="BH16" i="1"/>
  <c r="BI8" i="1"/>
  <c r="BN5" i="1"/>
  <c r="BL16" i="1"/>
  <c r="BO10" i="1"/>
  <c r="S22" i="1"/>
  <c r="T22" i="1"/>
  <c r="W22" i="1"/>
  <c r="U22" i="1"/>
  <c r="X22" i="1"/>
  <c r="V22" i="1"/>
  <c r="R22" i="1"/>
  <c r="X17" i="1" l="1"/>
  <c r="W17" i="1"/>
  <c r="T17" i="1"/>
  <c r="V17" i="1"/>
  <c r="S17" i="1"/>
  <c r="U17" i="1"/>
  <c r="R17" i="1"/>
  <c r="X20" i="1"/>
  <c r="W12" i="1"/>
  <c r="X15" i="1"/>
  <c r="AB15" i="1"/>
  <c r="W3" i="1"/>
  <c r="X12" i="1"/>
  <c r="AA12" i="1"/>
  <c r="AB12" i="1"/>
  <c r="Z12" i="1"/>
  <c r="U3" i="1"/>
  <c r="Y12" i="1"/>
  <c r="X21" i="1"/>
  <c r="T12" i="1"/>
  <c r="R12" i="1"/>
  <c r="U12" i="1"/>
  <c r="V15" i="1"/>
  <c r="T11" i="1"/>
  <c r="S12" i="1"/>
  <c r="V12" i="1"/>
  <c r="Z15" i="1"/>
  <c r="R3" i="1"/>
  <c r="T3" i="1"/>
  <c r="Z6" i="1"/>
  <c r="W11" i="1"/>
  <c r="Y9" i="1"/>
  <c r="U15" i="1"/>
  <c r="T9" i="1"/>
  <c r="AA4" i="1"/>
  <c r="AB3" i="1"/>
  <c r="R9" i="1"/>
  <c r="U9" i="1"/>
  <c r="AB9" i="1"/>
  <c r="W9" i="1"/>
  <c r="U10" i="1"/>
  <c r="X13" i="1"/>
  <c r="AA5" i="1"/>
  <c r="AA6" i="1"/>
  <c r="R11" i="1"/>
  <c r="AB11" i="1"/>
  <c r="Y11" i="1"/>
  <c r="T13" i="1"/>
  <c r="S6" i="1"/>
  <c r="R4" i="1"/>
  <c r="S9" i="1"/>
  <c r="U6" i="1"/>
  <c r="W6" i="1"/>
  <c r="AB14" i="1"/>
  <c r="Z9" i="1"/>
  <c r="AA9" i="1"/>
  <c r="X9" i="1"/>
  <c r="V9" i="1"/>
  <c r="W15" i="1"/>
  <c r="T6" i="1"/>
  <c r="X18" i="1"/>
  <c r="S15" i="1"/>
  <c r="X3" i="1"/>
  <c r="R6" i="1"/>
  <c r="Y3" i="1"/>
  <c r="Z5" i="1"/>
  <c r="Z3" i="1"/>
  <c r="R14" i="1"/>
  <c r="AA15" i="1"/>
  <c r="X6" i="1"/>
  <c r="S11" i="1"/>
  <c r="R15" i="1"/>
  <c r="S3" i="1"/>
  <c r="AA3" i="1"/>
  <c r="T15" i="1"/>
  <c r="Y6" i="1"/>
  <c r="AA11" i="1"/>
  <c r="Y15" i="1"/>
  <c r="V6" i="1"/>
  <c r="V11" i="1"/>
  <c r="W10" i="1"/>
  <c r="AA8" i="1"/>
  <c r="AB6" i="1"/>
  <c r="X11" i="1"/>
  <c r="T4" i="1"/>
  <c r="V3" i="1"/>
  <c r="U11" i="1"/>
  <c r="Z11" i="1"/>
  <c r="X19" i="1"/>
  <c r="Z10" i="1"/>
  <c r="R5" i="1"/>
  <c r="R16" i="1"/>
  <c r="AB10" i="1"/>
  <c r="Z13" i="1"/>
  <c r="T14" i="1"/>
  <c r="U7" i="1"/>
  <c r="Z7" i="1"/>
  <c r="W16" i="1"/>
  <c r="X4" i="1"/>
  <c r="W5" i="1"/>
  <c r="Y14" i="1"/>
  <c r="W7" i="1"/>
  <c r="W13" i="1"/>
  <c r="Y5" i="1"/>
  <c r="V13" i="1"/>
  <c r="S16" i="1"/>
  <c r="R13" i="1"/>
  <c r="U5" i="1"/>
  <c r="Z14" i="1"/>
  <c r="S4" i="1"/>
  <c r="U13" i="1"/>
  <c r="U4" i="1"/>
  <c r="X8" i="1"/>
  <c r="Y8" i="1"/>
  <c r="AB13" i="1"/>
  <c r="V14" i="1"/>
  <c r="V5" i="1"/>
  <c r="AB8" i="1"/>
  <c r="T5" i="1"/>
  <c r="W8" i="1"/>
  <c r="X5" i="1"/>
  <c r="U8" i="1"/>
  <c r="S13" i="1"/>
  <c r="AA13" i="1"/>
  <c r="R8" i="1"/>
  <c r="Y4" i="1"/>
  <c r="S5" i="1"/>
  <c r="V10" i="1"/>
  <c r="R7" i="1"/>
  <c r="U16" i="1"/>
  <c r="AB5" i="1"/>
  <c r="T8" i="1"/>
  <c r="X16" i="1"/>
  <c r="X10" i="1"/>
  <c r="Y13" i="1"/>
  <c r="S8" i="1"/>
  <c r="Z4" i="1"/>
  <c r="W14" i="1"/>
  <c r="W4" i="1"/>
  <c r="V4" i="1"/>
  <c r="X7" i="1"/>
  <c r="V16" i="1"/>
  <c r="X14" i="1"/>
  <c r="AB4" i="1"/>
  <c r="U14" i="1"/>
  <c r="AA7" i="1"/>
  <c r="V7" i="1"/>
  <c r="AB7" i="1"/>
  <c r="T7" i="1"/>
  <c r="T16" i="1"/>
  <c r="R10" i="1"/>
  <c r="S7" i="1"/>
  <c r="Y7" i="1"/>
  <c r="AA10" i="1"/>
  <c r="S10" i="1"/>
  <c r="T10" i="1"/>
  <c r="Y10" i="1"/>
  <c r="Z8" i="1"/>
  <c r="AA14" i="1"/>
  <c r="S14" i="1"/>
  <c r="V8" i="1"/>
  <c r="R28" i="1" l="1"/>
  <c r="S28" i="1"/>
  <c r="W28" i="1"/>
  <c r="U28" i="1"/>
  <c r="V26" i="1"/>
  <c r="U27" i="1"/>
  <c r="V28" i="1"/>
  <c r="T28" i="1"/>
  <c r="V27" i="1"/>
  <c r="T27" i="1"/>
  <c r="S27" i="1"/>
  <c r="W27" i="1"/>
  <c r="R27" i="1"/>
  <c r="S26" i="1"/>
  <c r="U26" i="1"/>
  <c r="W26" i="1"/>
  <c r="T26" i="1"/>
  <c r="V25" i="1"/>
  <c r="R26" i="1"/>
  <c r="W25" i="1"/>
  <c r="U25" i="1"/>
  <c r="T25" i="1"/>
  <c r="S25" i="1"/>
  <c r="R2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<sst xmlns="http://schemas.openxmlformats.org/spreadsheetml/2006/main" count="3062" uniqueCount="147">
  <si>
    <t>Filename</t>
  </si>
  <si>
    <t>Group</t>
  </si>
  <si>
    <t>Isopologue distribution (% enrichment)</t>
  </si>
  <si>
    <t>RAW data (up to m+10)</t>
  </si>
  <si>
    <t>M0 relative distribution</t>
  </si>
  <si>
    <t>13C Natural abundance correction</t>
  </si>
  <si>
    <t>13C Natural abundance sample raw data</t>
  </si>
  <si>
    <t>M0 relatve distribution</t>
  </si>
  <si>
    <t>Average 13C natural abundance sample distribution</t>
  </si>
  <si>
    <t>Distribution table</t>
  </si>
  <si>
    <t>Inverse Matrixes</t>
  </si>
  <si>
    <t>TwoCarbon</t>
  </si>
  <si>
    <t>ThreeCarbon</t>
  </si>
  <si>
    <t>Average</t>
  </si>
  <si>
    <t>FourCarbon</t>
  </si>
  <si>
    <t>FiveCarbon</t>
  </si>
  <si>
    <t>SixCarbon</t>
  </si>
  <si>
    <t>SevenCarbon</t>
  </si>
  <si>
    <t>EightCarbon</t>
  </si>
  <si>
    <t>NineCarbon</t>
  </si>
  <si>
    <t>TenCarbon</t>
  </si>
  <si>
    <t>ElevenCarbon</t>
  </si>
  <si>
    <t>S1_00765_MH_MD_20221118_LCQE</t>
  </si>
  <si>
    <t>RO 15min</t>
  </si>
  <si>
    <t>S5_00765_MH_MD_20221118_LCQE</t>
  </si>
  <si>
    <t>S9_00765_MH_MD_20221118_LCQE</t>
  </si>
  <si>
    <t>RO15min</t>
  </si>
  <si>
    <t>S2_00765_MH_MD_20221118_LCQE</t>
  </si>
  <si>
    <t>RO 30min</t>
  </si>
  <si>
    <t>S6_00765_MH_MD_20221118_LCQE</t>
  </si>
  <si>
    <t>S10_00765_MH_MD_20221118_LCQE</t>
  </si>
  <si>
    <t>S13_00765_MH_MD_20221118_LCQE</t>
  </si>
  <si>
    <t>S3_00765_MH_MD_20221118_LCQE</t>
  </si>
  <si>
    <t>SC 45min</t>
  </si>
  <si>
    <t>S7_00765_MH_MD_20221118_LCQE</t>
  </si>
  <si>
    <t>S11_00765_MH_MD_20221118_LCQE</t>
  </si>
  <si>
    <t>S14_00765_MH_MD_20221118_LCQE</t>
  </si>
  <si>
    <t>S4_00765_MH_MD_20221118_LCQE</t>
  </si>
  <si>
    <t>SC 90min</t>
  </si>
  <si>
    <t>S8_00765_MH_MD_20221118_LCQE</t>
  </si>
  <si>
    <t>S12_00765_MH_MD_20221118_LCQE</t>
  </si>
  <si>
    <t>S15_00765_MH_MD_20221118_LCQE</t>
  </si>
  <si>
    <t>Standard1_00765_MH_MD_20221118_LCQE</t>
  </si>
  <si>
    <t>NatAbund</t>
  </si>
  <si>
    <t>Standard2_00765_MH_MD_20221118_LCQE</t>
  </si>
  <si>
    <t>Standard3_00765_MH_MD_20221118_LCQE</t>
  </si>
  <si>
    <t>Standard4_00765_MH_MD_20221118_LCQE</t>
  </si>
  <si>
    <t>S8_00755_CC_SH_20221019_LCQE2</t>
  </si>
  <si>
    <t>S3_00755_CC_SH_20221019_LCQE2</t>
  </si>
  <si>
    <t>S2_00755_CC_SH_20221019_LCQE2</t>
  </si>
  <si>
    <t>S6_00755_CC_SH_20221019_LCQE2</t>
  </si>
  <si>
    <t>S1_00755_CC_SH_20221019_LCQE2</t>
  </si>
  <si>
    <t>S15_00755_CC_SH_20221019_LCQE2</t>
  </si>
  <si>
    <t>S17_00755_CC_SH_20221019_LCQE2</t>
  </si>
  <si>
    <t>S16_00755_CC_SH_20221019_LCQE2</t>
  </si>
  <si>
    <t>S12_00755_CC_SH_20221019_LCQE2</t>
  </si>
  <si>
    <t>S14_00755_CC_SH_20221019_LCQE2</t>
  </si>
  <si>
    <t>S9_00755_CC_SH_20221019_LCQE2</t>
  </si>
  <si>
    <t>S10_00755_CC_SH_20221019_LCQE2</t>
  </si>
  <si>
    <t>S5_00755_CC_SH_20221019_LCQE2</t>
  </si>
  <si>
    <t>S7_00755_CC_SH_20221019_LCQE2</t>
  </si>
  <si>
    <t>S4_00755_CC_SH_20221019_LCQE2</t>
  </si>
  <si>
    <t>S11_00755_CC_SH_20221019_LCQE2</t>
  </si>
  <si>
    <t>S20_00755_CC_SH_20221019_LCQE2</t>
  </si>
  <si>
    <t>S18_00755_CC_SH_20221019_LCQE2</t>
  </si>
  <si>
    <t>S13_00755_CC_SH_20221019_LCQE2</t>
  </si>
  <si>
    <t>S19_00755_CC_SH_20221019_LCQE2</t>
  </si>
  <si>
    <t>N5_Ctrl_NEG_00755_CC_SH_20221019_LCQE2</t>
  </si>
  <si>
    <t>NatAbun</t>
  </si>
  <si>
    <t>N6_Ctrl_NEG_00755_CC_SH_20221019_LCQE2</t>
  </si>
  <si>
    <t>N7_Ctrl_NEG_00755_CC_SH_20221019_LCQE2</t>
  </si>
  <si>
    <t>N8_Ctrl_NEG_00755_CC_SH_20221019_LCQE2</t>
  </si>
  <si>
    <t>St_ctrl01_00755_CC_SH_20221019_LCQE2</t>
  </si>
  <si>
    <t>St_ctrl02_00755_CC_SH_20221019_LCQE2</t>
  </si>
  <si>
    <t>St_ctrl03_00755_CC_SH_20221019_LCQE2</t>
  </si>
  <si>
    <t>St_ctrl04_00755_CC_SH_20221019_LCQE2</t>
  </si>
  <si>
    <t>St_ctrl05_00755_CC_SH_20221019_LCQE2</t>
  </si>
  <si>
    <t>St_ctrl06_00755_CC_SH_20221019_LCQE2</t>
  </si>
  <si>
    <t>Samplename</t>
  </si>
  <si>
    <t>Batch</t>
  </si>
  <si>
    <t>Class</t>
  </si>
  <si>
    <t>Order</t>
  </si>
  <si>
    <t>TIC</t>
  </si>
  <si>
    <t>13C4D315N-Aspartate</t>
  </si>
  <si>
    <t>13C4D4-Succinate</t>
  </si>
  <si>
    <t>D8-Valine</t>
  </si>
  <si>
    <t>Acetyl-CoA</t>
  </si>
  <si>
    <t>Adenine</t>
  </si>
  <si>
    <t>Adenosine</t>
  </si>
  <si>
    <t>ADP</t>
  </si>
  <si>
    <t>Alpha-ketoglutarate</t>
  </si>
  <si>
    <t>AMP</t>
  </si>
  <si>
    <t>Aspartate</t>
  </si>
  <si>
    <t>ATP</t>
  </si>
  <si>
    <t>Citrate</t>
  </si>
  <si>
    <t>CMP</t>
  </si>
  <si>
    <t>CTP</t>
  </si>
  <si>
    <t>Cytidine</t>
  </si>
  <si>
    <t>Fumarate</t>
  </si>
  <si>
    <t>GABA</t>
  </si>
  <si>
    <t>GDP</t>
  </si>
  <si>
    <t>Gluconic acid</t>
  </si>
  <si>
    <t>Glutamate</t>
  </si>
  <si>
    <t>Glutamine</t>
  </si>
  <si>
    <t>Glutathione (GSH)</t>
  </si>
  <si>
    <t>GMP</t>
  </si>
  <si>
    <t>Guanosine</t>
  </si>
  <si>
    <t>Hypoxanthine</t>
  </si>
  <si>
    <t>Isocitrate</t>
  </si>
  <si>
    <t>Lactate</t>
  </si>
  <si>
    <t>Malate</t>
  </si>
  <si>
    <t>NAD</t>
  </si>
  <si>
    <t>NADH</t>
  </si>
  <si>
    <t>NADP</t>
  </si>
  <si>
    <t>NADPH</t>
  </si>
  <si>
    <t>Oxidized glutathione (GSSG)</t>
  </si>
  <si>
    <t>Pyruvate</t>
  </si>
  <si>
    <t>Succinate</t>
  </si>
  <si>
    <t>Thymine</t>
  </si>
  <si>
    <t>UDP</t>
  </si>
  <si>
    <t>UMP</t>
  </si>
  <si>
    <t>Uridine</t>
  </si>
  <si>
    <t>Xanthine</t>
  </si>
  <si>
    <t>QC1</t>
  </si>
  <si>
    <t>NA</t>
  </si>
  <si>
    <t>S03</t>
  </si>
  <si>
    <t>S</t>
  </si>
  <si>
    <t>S15</t>
  </si>
  <si>
    <t>S11</t>
  </si>
  <si>
    <t>S08</t>
  </si>
  <si>
    <t>S13</t>
  </si>
  <si>
    <t>QC2</t>
  </si>
  <si>
    <t>S10</t>
  </si>
  <si>
    <t>S01</t>
  </si>
  <si>
    <t>S05</t>
  </si>
  <si>
    <t>S14</t>
  </si>
  <si>
    <t>S04</t>
  </si>
  <si>
    <t>S06</t>
  </si>
  <si>
    <t>QC3</t>
  </si>
  <si>
    <t>S12</t>
  </si>
  <si>
    <t>S07</t>
  </si>
  <si>
    <t>S02</t>
  </si>
  <si>
    <t>S09</t>
  </si>
  <si>
    <t>QC4</t>
  </si>
  <si>
    <t>sample</t>
  </si>
  <si>
    <t>class</t>
  </si>
  <si>
    <t>Fold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</si>
</sst>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0" fontId="5" fillId="0" borderId="0" xfId="1" applyNumberFormat="1" applyFont="1" applyFill="1" applyAlignment="1">
      <alignment horizontal="center"/>
    </xf>
    <xf numFmtId="2" fontId="5" fillId="0" borderId="0" xfId="0" applyNumberFormat="1" applyFont="1" applyAlignment="1">
      <alignment horizontal="center" vertical="center"/>
    </xf>
    <xf numFmtId="0" fontId="1" fillId="0" borderId="0" xfId="2" applyAlignment="1">
      <alignment horizontal="center"/>
    </xf>
    <xf numFmtId="0" fontId="1" fillId="0" borderId="0" xfId="2"/>
    <xf numFmtId="0" fontId="6" fillId="0" borderId="0" xfId="2" applyFont="1" applyAlignment="1">
      <alignment horizontal="center"/>
    </xf>
    <xf numFmtId="2" fontId="1" fillId="0" borderId="0" xfId="2" applyNumberFormat="1" applyAlignment="1">
      <alignment horizontal="center"/>
    </xf>
    <xf numFmtId="9" fontId="0" fillId="0" borderId="0" xfId="3" applyFont="1" applyAlignment="1">
      <alignment horizontal="center"/>
    </xf>
    <xf numFmtId="9" fontId="1" fillId="0" borderId="0" xfId="2" applyNumberFormat="1" applyAlignment="1">
      <alignment horizontal="center"/>
    </xf>
    <xf numFmtId="0" fontId="6" fillId="0" borderId="0" xfId="2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2" fontId="4" fillId="0" borderId="5" xfId="0" applyNumberFormat="1" applyFont="1" applyBorder="1" applyAlignment="1">
      <alignment horizontal="center"/>
    </xf>
    <xf numFmtId="2" fontId="4" fillId="0" borderId="6" xfId="0" applyNumberFormat="1" applyFont="1" applyBorder="1" applyAlignment="1">
      <alignment horizontal="center"/>
    </xf>
    <xf numFmtId="2" fontId="5" fillId="0" borderId="0" xfId="0" applyNumberFormat="1" applyFont="1" applyAlignment="1">
      <alignment horizontal="right" vertical="center"/>
    </xf>
    <xf numFmtId="2" fontId="4" fillId="0" borderId="10" xfId="0" applyNumberFormat="1" applyFont="1" applyBorder="1" applyAlignment="1">
      <alignment horizontal="center" vertical="center"/>
    </xf>
    <xf numFmtId="2" fontId="4" fillId="0" borderId="11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 vertical="center"/>
    </xf>
    <xf numFmtId="2" fontId="4" fillId="0" borderId="7" xfId="0" applyNumberFormat="1" applyFont="1" applyBorder="1" applyAlignment="1">
      <alignment horizontal="center" vertical="center" textRotation="90"/>
    </xf>
    <xf numFmtId="2" fontId="4" fillId="0" borderId="8" xfId="0" applyNumberFormat="1" applyFont="1" applyBorder="1" applyAlignment="1">
      <alignment horizontal="center" vertical="center" textRotation="90"/>
    </xf>
    <xf numFmtId="2" fontId="4" fillId="0" borderId="9" xfId="0" applyNumberFormat="1" applyFont="1" applyBorder="1" applyAlignment="1">
      <alignment horizontal="center" vertical="center" textRotation="90"/>
    </xf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/>
    </xf>
    <xf numFmtId="2" fontId="4" fillId="0" borderId="9" xfId="0" applyNumberFormat="1" applyFont="1" applyBorder="1" applyAlignment="1">
      <alignment horizontal="center" vertical="center"/>
    </xf>
  </cellXfs>
  <cellStyles count="4">
    <cellStyle name="Normal" xfId="0" builtinId="0"/>
    <cellStyle name="Normal 2" xfId="2" xr:uid="{2F9A6828-F107-4541-A007-7E22C57CE256}"/>
    <cellStyle name="Percent" xfId="1" builtinId="5"/>
    <cellStyle name="Percent 2" xfId="3" xr:uid="{090856EB-0F5D-B143-8A56-A572914DD9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400049</xdr:colOff>
      <xdr:row>7</xdr:row>
      <xdr:rowOff>9525</xdr:rowOff>
    </xdr:from>
    <xdr:to>
      <xdr:col>22</xdr:col>
      <xdr:colOff>504825</xdr:colOff>
      <xdr:row>12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6803FB-6BD0-3349-988A-9BFC9DEF3504}"/>
            </a:ext>
          </a:extLst>
        </xdr:cNvPr>
        <xdr:cNvSpPr txBox="1"/>
      </xdr:nvSpPr>
      <xdr:spPr>
        <a:xfrm>
          <a:off x="15665449" y="1330325"/>
          <a:ext cx="4422776" cy="10509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%</a:t>
          </a:r>
          <a:r>
            <a:rPr lang="en-US" sz="1800" b="1" baseline="0">
              <a:latin typeface="Arial" panose="020B0604020202020204" pitchFamily="34" charset="0"/>
              <a:cs typeface="Arial" panose="020B0604020202020204" pitchFamily="34" charset="0"/>
            </a:rPr>
            <a:t> enrichments following natural abundance correction</a:t>
          </a:r>
          <a:endParaRPr lang="en-US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761999</xdr:colOff>
      <xdr:row>7</xdr:row>
      <xdr:rowOff>4762</xdr:rowOff>
    </xdr:from>
    <xdr:to>
      <xdr:col>35</xdr:col>
      <xdr:colOff>257175</xdr:colOff>
      <xdr:row>12</xdr:row>
      <xdr:rowOff>176212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ED1F9F-97E7-D849-8925-C9B4F5BD5FC6}"/>
            </a:ext>
          </a:extLst>
        </xdr:cNvPr>
        <xdr:cNvSpPr txBox="1"/>
      </xdr:nvSpPr>
      <xdr:spPr>
        <a:xfrm>
          <a:off x="26708099" y="1325562"/>
          <a:ext cx="3902076" cy="10604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Transposed raw data</a:t>
          </a:r>
        </a:p>
      </xdr:txBody>
    </xdr:sp>
    <xdr:clientData/>
  </xdr:twoCellAnchor>
  <xdr:twoCellAnchor>
    <xdr:from>
      <xdr:col>46</xdr:col>
      <xdr:colOff>76199</xdr:colOff>
      <xdr:row>7</xdr:row>
      <xdr:rowOff>4762</xdr:rowOff>
    </xdr:from>
    <xdr:to>
      <xdr:col>50</xdr:col>
      <xdr:colOff>180975</xdr:colOff>
      <xdr:row>12</xdr:row>
      <xdr:rowOff>176212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9FA3EDA-A260-1D4C-A5A1-A42988788C85}"/>
            </a:ext>
          </a:extLst>
        </xdr:cNvPr>
        <xdr:cNvSpPr txBox="1"/>
      </xdr:nvSpPr>
      <xdr:spPr>
        <a:xfrm>
          <a:off x="38646099" y="1325562"/>
          <a:ext cx="4422776" cy="10604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Relative (M0)</a:t>
          </a:r>
          <a:r>
            <a:rPr lang="en-US" sz="1800" b="1" baseline="0">
              <a:latin typeface="Arial" panose="020B0604020202020204" pitchFamily="34" charset="0"/>
              <a:cs typeface="Arial" panose="020B0604020202020204" pitchFamily="34" charset="0"/>
            </a:rPr>
            <a:t> distribution per sample</a:t>
          </a:r>
          <a:endParaRPr lang="en-US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60</xdr:col>
      <xdr:colOff>95249</xdr:colOff>
      <xdr:row>7</xdr:row>
      <xdr:rowOff>4762</xdr:rowOff>
    </xdr:from>
    <xdr:to>
      <xdr:col>64</xdr:col>
      <xdr:colOff>200025</xdr:colOff>
      <xdr:row>12</xdr:row>
      <xdr:rowOff>176212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863C15C-60DA-A240-8789-173338C0B8F4}"/>
            </a:ext>
          </a:extLst>
        </xdr:cNvPr>
        <xdr:cNvSpPr txBox="1"/>
      </xdr:nvSpPr>
      <xdr:spPr>
        <a:xfrm>
          <a:off x="50044349" y="1325562"/>
          <a:ext cx="4422776" cy="10604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(% enrichment)</a:t>
          </a:r>
        </a:p>
      </xdr:txBody>
    </xdr:sp>
    <xdr:clientData/>
  </xdr:twoCellAnchor>
  <xdr:twoCellAnchor>
    <xdr:from>
      <xdr:col>75</xdr:col>
      <xdr:colOff>647699</xdr:colOff>
      <xdr:row>7</xdr:row>
      <xdr:rowOff>19050</xdr:rowOff>
    </xdr:from>
    <xdr:to>
      <xdr:col>79</xdr:col>
      <xdr:colOff>466725</xdr:colOff>
      <xdr:row>12</xdr:row>
      <xdr:rowOff>161925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D9CB8B2-1C42-1747-99D7-8B664E561605}"/>
            </a:ext>
          </a:extLst>
        </xdr:cNvPr>
        <xdr:cNvSpPr txBox="1"/>
      </xdr:nvSpPr>
      <xdr:spPr>
        <a:xfrm>
          <a:off x="63538099" y="1339850"/>
          <a:ext cx="422592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Transposed natural sample raw data</a:t>
          </a:r>
        </a:p>
      </xdr:txBody>
    </xdr:sp>
    <xdr:clientData/>
  </xdr:twoCellAnchor>
  <xdr:twoCellAnchor>
    <xdr:from>
      <xdr:col>89</xdr:col>
      <xdr:colOff>0</xdr:colOff>
      <xdr:row>7</xdr:row>
      <xdr:rowOff>4762</xdr:rowOff>
    </xdr:from>
    <xdr:to>
      <xdr:col>93</xdr:col>
      <xdr:colOff>104776</xdr:colOff>
      <xdr:row>12</xdr:row>
      <xdr:rowOff>176212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C61E101-553C-A64C-BFF9-57D3F560FA62}"/>
            </a:ext>
          </a:extLst>
        </xdr:cNvPr>
        <xdr:cNvSpPr txBox="1"/>
      </xdr:nvSpPr>
      <xdr:spPr>
        <a:xfrm>
          <a:off x="75704700" y="1325562"/>
          <a:ext cx="4422776" cy="10604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Relative</a:t>
          </a:r>
          <a:r>
            <a:rPr lang="en-US" sz="1800" b="1" baseline="0">
              <a:latin typeface="Arial" panose="020B0604020202020204" pitchFamily="34" charset="0"/>
              <a:cs typeface="Arial" panose="020B0604020202020204" pitchFamily="34" charset="0"/>
            </a:rPr>
            <a:t> (M0) distribution for natural abundance samples</a:t>
          </a:r>
          <a:endParaRPr lang="en-US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707457-59B1-2142-A3FE-542F460487A8}"/>
            </a:ext>
          </a:extLst>
        </xdr:cNvPr>
        <xdr:cNvSpPr txBox="1"/>
      </xdr:nvSpPr>
      <xdr:spPr>
        <a:xfrm>
          <a:off x="864235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  <xdr:twoCellAnchor>
    <xdr:from>
      <xdr:col>1</xdr:col>
      <xdr:colOff>390524</xdr:colOff>
      <xdr:row>7</xdr:row>
      <xdr:rowOff>14287</xdr:rowOff>
    </xdr:from>
    <xdr:to>
      <xdr:col>5</xdr:col>
      <xdr:colOff>704850</xdr:colOff>
      <xdr:row>12</xdr:row>
      <xdr:rowOff>166687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493CE41-8556-F642-BC75-B1A1F273ED2F}"/>
            </a:ext>
          </a:extLst>
        </xdr:cNvPr>
        <xdr:cNvSpPr txBox="1"/>
      </xdr:nvSpPr>
      <xdr:spPr>
        <a:xfrm>
          <a:off x="3540124" y="1335087"/>
          <a:ext cx="3730626" cy="10414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Raw data</a:t>
          </a:r>
        </a:p>
      </xdr:txBody>
    </xdr:sp>
    <xdr:clientData/>
  </xdr:twoCellAnchor>
  <xdr:twoCellAnchor>
    <xdr:from>
      <xdr:col>18</xdr:col>
      <xdr:colOff>304799</xdr:colOff>
      <xdr:row>29</xdr:row>
      <xdr:rowOff>57150</xdr:rowOff>
    </xdr:from>
    <xdr:to>
      <xdr:col>22</xdr:col>
      <xdr:colOff>409575</xdr:colOff>
      <xdr:row>35</xdr:row>
      <xdr:rowOff>19050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9B5DA4A-6C4B-1C40-B61A-87675FA02C0E}"/>
            </a:ext>
          </a:extLst>
        </xdr:cNvPr>
        <xdr:cNvSpPr txBox="1"/>
      </xdr:nvSpPr>
      <xdr:spPr>
        <a:xfrm>
          <a:off x="15570199" y="5365750"/>
          <a:ext cx="4422776" cy="10541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Average % enrichments/group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146378-C318-C54A-A90D-001BE30A31AF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76EBCBD-CF99-D74B-AA35-3E58450690C7}"/>
            </a:ext>
          </a:extLst>
        </xdr:cNvPr>
        <xdr:cNvSpPr txBox="1"/>
      </xdr:nvSpPr>
      <xdr:spPr>
        <a:xfrm>
          <a:off x="866267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C0091A0-E0C8-E84A-8572-EF5B3774831A}"/>
            </a:ext>
          </a:extLst>
        </xdr:cNvPr>
        <xdr:cNvSpPr txBox="1"/>
      </xdr:nvSpPr>
      <xdr:spPr>
        <a:xfrm>
          <a:off x="866267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46E8D0-BC94-FF4C-945D-931B255A3144}"/>
            </a:ext>
          </a:extLst>
        </xdr:cNvPr>
        <xdr:cNvSpPr txBox="1"/>
      </xdr:nvSpPr>
      <xdr:spPr>
        <a:xfrm>
          <a:off x="97383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340F42-FB33-8F4C-9543-CE96042D6985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5B1F4A-2C5E-2D46-88F4-940EE0121B67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072BB0-5B25-9F46-9B8E-DAA5D97F4353}"/>
            </a:ext>
          </a:extLst>
        </xdr:cNvPr>
        <xdr:cNvSpPr txBox="1"/>
      </xdr:nvSpPr>
      <xdr:spPr>
        <a:xfrm>
          <a:off x="14668500" y="1352550"/>
          <a:ext cx="561976" cy="10953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700C34F-EFE5-E54C-80B6-E0FAD2D0766F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0E0A84-E25B-9A43-830D-5BE946CCA3D8}"/>
            </a:ext>
          </a:extLst>
        </xdr:cNvPr>
        <xdr:cNvSpPr txBox="1"/>
      </xdr:nvSpPr>
      <xdr:spPr>
        <a:xfrm>
          <a:off x="1012952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D4787B8-75EC-9541-8ED4-0A06DAF2CEF9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A4411E-2BD5-7744-BBDD-4658DADC604C}"/>
            </a:ext>
          </a:extLst>
        </xdr:cNvPr>
        <xdr:cNvSpPr txBox="1"/>
      </xdr:nvSpPr>
      <xdr:spPr>
        <a:xfrm>
          <a:off x="1012952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AD7C95C-EFB3-CF4D-BDC5-219FF66E1463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0028CD7-D2C0-1642-839F-50BFF95419BD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8E7F75E-B88F-7244-9C55-399D1D684C23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2FE01FA-88F6-A94B-9BEF-21F51037FAE1}"/>
            </a:ext>
          </a:extLst>
        </xdr:cNvPr>
        <xdr:cNvSpPr txBox="1"/>
      </xdr:nvSpPr>
      <xdr:spPr>
        <a:xfrm>
          <a:off x="1012952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6EC635-967B-F645-98B2-7979C612B2F7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F040EF9-A7D0-9840-A3BD-672758A2D699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79FC862-49D3-4844-A218-336C2DDA107F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7619BEE-2F07-0348-87CB-EA9ADA06B374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AAEB0BC-F85D-FA4C-9185-486B1F2F0AAD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3763D19-A5B7-1640-BE19-3D1638782584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670DF2-390B-384E-B299-7BF6C765CF9E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DFCBE19-8EB5-714D-BD8B-F3AD627B6532}"/>
            </a:ext>
          </a:extLst>
        </xdr:cNvPr>
        <xdr:cNvSpPr txBox="1"/>
      </xdr:nvSpPr>
      <xdr:spPr>
        <a:xfrm>
          <a:off x="1012952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2090771-46D4-F749-BB82-70D006FF29F1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95FBFB-4B65-4048-AB15-DD0CBE929D32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643E45F-3A7B-2C43-9A6C-B5EE950DAFFA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B83553-A2AD-3F4A-97FE-1047B5B732E4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CBADF37-EF4D-D646-AE78-1AAC3024CEF8}"/>
            </a:ext>
          </a:extLst>
        </xdr:cNvPr>
        <xdr:cNvSpPr txBox="1"/>
      </xdr:nvSpPr>
      <xdr:spPr>
        <a:xfrm>
          <a:off x="101701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D6491E4-60C4-3D43-92CD-F0D9FE74C585}"/>
            </a:ext>
          </a:extLst>
        </xdr:cNvPr>
        <xdr:cNvSpPr txBox="1"/>
      </xdr:nvSpPr>
      <xdr:spPr>
        <a:xfrm>
          <a:off x="1012952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F64C67F-C966-854F-89D4-321D82C88AB0}"/>
            </a:ext>
          </a:extLst>
        </xdr:cNvPr>
        <xdr:cNvSpPr txBox="1"/>
      </xdr:nvSpPr>
      <xdr:spPr>
        <a:xfrm>
          <a:off x="1012952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62C50-2FB5-CB4B-A7B7-04F9ABAA1C79}"/>
            </a:ext>
          </a:extLst>
        </xdr:cNvPr>
        <xdr:cNvSpPr txBox="1"/>
      </xdr:nvSpPr>
      <xdr:spPr>
        <a:xfrm>
          <a:off x="864235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A29EC96-CBA4-9949-B23E-2DFF6780D530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CCE8B31-2F1D-F048-8F55-6923FAA48C7F}"/>
            </a:ext>
          </a:extLst>
        </xdr:cNvPr>
        <xdr:cNvSpPr txBox="1"/>
      </xdr:nvSpPr>
      <xdr:spPr>
        <a:xfrm>
          <a:off x="864235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429C0C4-D91D-854A-9615-48518272D84B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59DE3A3-DA67-304E-9654-E7C9C2CC2A14}"/>
            </a:ext>
          </a:extLst>
        </xdr:cNvPr>
        <xdr:cNvSpPr txBox="1"/>
      </xdr:nvSpPr>
      <xdr:spPr>
        <a:xfrm>
          <a:off x="866267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6CB2B82-2754-1B4D-B83D-8FC926A09DC8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104</xdr:col>
      <xdr:colOff>266700</xdr:colOff>
      <xdr:row>7</xdr:row>
      <xdr:rowOff>19050</xdr:rowOff>
    </xdr:from>
    <xdr:to>
      <xdr:col>108</xdr:col>
      <xdr:colOff>371476</xdr:colOff>
      <xdr:row>12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45BB84C-44D3-2A45-B796-9A22A0414D61}"/>
            </a:ext>
          </a:extLst>
        </xdr:cNvPr>
        <xdr:cNvSpPr txBox="1"/>
      </xdr:nvSpPr>
      <xdr:spPr>
        <a:xfrm>
          <a:off x="91414600" y="133985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Natural abundance correction matrixes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44562</xdr:colOff>
      <xdr:row>21</xdr:row>
      <xdr:rowOff>55701</xdr:rowOff>
    </xdr:from>
    <xdr:to>
      <xdr:col>7</xdr:col>
      <xdr:colOff>590496</xdr:colOff>
      <xdr:row>26</xdr:row>
      <xdr:rowOff>84945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3B8737-84C4-6046-B439-9DC66F930E9D}"/>
            </a:ext>
          </a:extLst>
        </xdr:cNvPr>
        <xdr:cNvSpPr txBox="1"/>
      </xdr:nvSpPr>
      <xdr:spPr>
        <a:xfrm>
          <a:off x="1526229" y="4266754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Raw Data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202576</xdr:rowOff>
    </xdr:from>
    <xdr:to>
      <xdr:col>4</xdr:col>
      <xdr:colOff>667316</xdr:colOff>
      <xdr:row>23</xdr:row>
      <xdr:rowOff>18991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ECC700-0B8E-9843-A241-C247A5FA86AE}"/>
            </a:ext>
          </a:extLst>
        </xdr:cNvPr>
        <xdr:cNvSpPr txBox="1"/>
      </xdr:nvSpPr>
      <xdr:spPr>
        <a:xfrm>
          <a:off x="0" y="3646380"/>
          <a:ext cx="4422776" cy="1031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Quality</a:t>
          </a:r>
          <a:r>
            <a:rPr lang="en-US" sz="1800" b="1" baseline="0">
              <a:latin typeface="Arial" panose="020B0604020202020204" pitchFamily="34" charset="0"/>
              <a:cs typeface="Arial" panose="020B0604020202020204" pitchFamily="34" charset="0"/>
            </a:rPr>
            <a:t> control (QC) correction for instrument drift using NOREVA software.</a:t>
          </a:r>
          <a:endParaRPr lang="en-US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249324</xdr:colOff>
      <xdr:row>20</xdr:row>
      <xdr:rowOff>0</xdr:rowOff>
    </xdr:from>
    <xdr:to>
      <xdr:col>6</xdr:col>
      <xdr:colOff>381778</xdr:colOff>
      <xdr:row>26</xdr:row>
      <xdr:rowOff>85705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201CC38-7B95-544E-A6FB-454C9CCCE371}"/>
            </a:ext>
          </a:extLst>
        </xdr:cNvPr>
        <xdr:cNvSpPr txBox="1"/>
      </xdr:nvSpPr>
      <xdr:spPr>
        <a:xfrm>
          <a:off x="249324" y="4051534"/>
          <a:ext cx="4854049" cy="130116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Total ratiometric normalization (TRN):</a:t>
          </a:r>
        </a:p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 Each</a:t>
          </a:r>
          <a:r>
            <a:rPr lang="en-US" sz="1800" b="1" baseline="0">
              <a:latin typeface="Arial" panose="020B0604020202020204" pitchFamily="34" charset="0"/>
              <a:cs typeface="Arial" panose="020B0604020202020204" pitchFamily="34" charset="0"/>
            </a:rPr>
            <a:t> metabolite signal was normalized to the SUM of metabolite signal in a sample.</a:t>
          </a:r>
          <a:endParaRPr lang="en-US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241534</xdr:colOff>
      <xdr:row>26</xdr:row>
      <xdr:rowOff>31166</xdr:rowOff>
    </xdr:from>
    <xdr:to>
      <xdr:col>6</xdr:col>
      <xdr:colOff>210368</xdr:colOff>
      <xdr:row>32</xdr:row>
      <xdr:rowOff>116871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6063495-529D-1241-B0BC-9044615F03E6}"/>
            </a:ext>
          </a:extLst>
        </xdr:cNvPr>
        <xdr:cNvSpPr txBox="1"/>
      </xdr:nvSpPr>
      <xdr:spPr>
        <a:xfrm>
          <a:off x="241534" y="5298160"/>
          <a:ext cx="4854049" cy="130116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381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Average</a:t>
          </a:r>
          <a:r>
            <a:rPr lang="en-US" sz="1800" b="1" baseline="0">
              <a:latin typeface="Arial" panose="020B0604020202020204" pitchFamily="34" charset="0"/>
              <a:cs typeface="Arial" panose="020B0604020202020204" pitchFamily="34" charset="0"/>
            </a:rPr>
            <a:t> fold change to the first set of samples.</a:t>
          </a:r>
          <a:endParaRPr lang="en-US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pak/Documents/ELab/LabDATA/Metabolomics%20Experiments/R%20Drive%20Folders/Idil/CUSTOMER%20FILES/00755_CC_SH_20221019_LCQE2_Tracing/00755_CC_SH_20221019_Tracing_FINAL_AJR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ample"/>
      <sheetName val="6-phosphogluconate"/>
      <sheetName val="Acetyl CoA"/>
      <sheetName val="Aconitate"/>
      <sheetName val="Alpha ketoglutarate"/>
      <sheetName val="Citrate"/>
      <sheetName val="Dihydroxyacetone phosphate"/>
      <sheetName val="Fructose-6-phosphate"/>
      <sheetName val="Fumarate"/>
      <sheetName val="Gluconic acid"/>
      <sheetName val="Glucose"/>
      <sheetName val="Glucose-6-phosphate"/>
      <sheetName val="Glutamine"/>
      <sheetName val="Glutathione (GSH)"/>
      <sheetName val="Glyceraldehyde-3-phosphate"/>
      <sheetName val="HMG-CoA"/>
      <sheetName val="Isocitrate"/>
      <sheetName val="Lactate"/>
      <sheetName val="Malonyl-CoA"/>
      <sheetName val="Mevalonic acid"/>
      <sheetName val="NADP+"/>
      <sheetName val="NADPH"/>
      <sheetName val="Oxidized glutathione (GSSG)"/>
      <sheetName val="Palmitate"/>
      <sheetName val="Pyruvate"/>
      <sheetName val="Ribose-5-phosphate"/>
      <sheetName val="Sedoheptulose-7-phosphate"/>
      <sheetName val="Succinate"/>
      <sheetName val="UDP-glucos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18">
          <cell r="CY18">
            <v>0.01</v>
          </cell>
          <cell r="CZ18">
            <v>-2.1550823786714596E-3</v>
          </cell>
          <cell r="DA18">
            <v>2.7303834843641597E-4</v>
          </cell>
        </row>
        <row r="19">
          <cell r="CY19">
            <v>0</v>
          </cell>
          <cell r="CZ19">
            <v>0.01</v>
          </cell>
          <cell r="DA19">
            <v>-2.1550823786714596E-3</v>
          </cell>
        </row>
        <row r="20">
          <cell r="CY20">
            <v>0</v>
          </cell>
          <cell r="CZ20">
            <v>0</v>
          </cell>
          <cell r="DA20">
            <v>0.01</v>
          </cell>
        </row>
        <row r="22">
          <cell r="CY22">
            <v>0.01</v>
          </cell>
          <cell r="CZ22">
            <v>-2.1550823786714596E-3</v>
          </cell>
          <cell r="DA22">
            <v>2.7303834843641597E-4</v>
          </cell>
          <cell r="DB22">
            <v>-2.5329860461492464E-5</v>
          </cell>
        </row>
        <row r="23">
          <cell r="CY23">
            <v>0</v>
          </cell>
          <cell r="CZ23">
            <v>0.01</v>
          </cell>
          <cell r="DA23">
            <v>-2.1550823786714596E-3</v>
          </cell>
          <cell r="DB23">
            <v>2.7303834843641597E-4</v>
          </cell>
        </row>
        <row r="24">
          <cell r="CY24">
            <v>0</v>
          </cell>
          <cell r="CZ24">
            <v>0</v>
          </cell>
          <cell r="DA24">
            <v>0.01</v>
          </cell>
          <cell r="DB24">
            <v>-2.1550823786714596E-3</v>
          </cell>
        </row>
        <row r="25">
          <cell r="CY25">
            <v>0</v>
          </cell>
          <cell r="CZ25">
            <v>0</v>
          </cell>
          <cell r="DA25">
            <v>0</v>
          </cell>
          <cell r="DB25">
            <v>0.01</v>
          </cell>
        </row>
        <row r="27">
          <cell r="CY27">
            <v>0.01</v>
          </cell>
          <cell r="CZ27">
            <v>-2.1550823786714596E-3</v>
          </cell>
          <cell r="DA27">
            <v>2.7303834843641597E-4</v>
          </cell>
          <cell r="DB27">
            <v>-2.5329860461492464E-5</v>
          </cell>
          <cell r="DC27">
            <v>8.8962675890992355E-7</v>
          </cell>
        </row>
        <row r="28">
          <cell r="CY28">
            <v>0</v>
          </cell>
          <cell r="CZ28">
            <v>0.01</v>
          </cell>
          <cell r="DA28">
            <v>-2.1550823786714596E-3</v>
          </cell>
          <cell r="DB28">
            <v>2.7303834843641597E-4</v>
          </cell>
          <cell r="DC28">
            <v>-2.5329860461492464E-5</v>
          </cell>
        </row>
        <row r="29">
          <cell r="CY29">
            <v>0</v>
          </cell>
          <cell r="CZ29">
            <v>0</v>
          </cell>
          <cell r="DA29">
            <v>0.01</v>
          </cell>
          <cell r="DB29">
            <v>-2.1550823786714596E-3</v>
          </cell>
          <cell r="DC29">
            <v>2.7303834843641597E-4</v>
          </cell>
        </row>
        <row r="30">
          <cell r="CY30">
            <v>0</v>
          </cell>
          <cell r="CZ30">
            <v>0</v>
          </cell>
          <cell r="DA30">
            <v>0</v>
          </cell>
          <cell r="DB30">
            <v>0.01</v>
          </cell>
          <cell r="DC30">
            <v>-2.1550823786714596E-3</v>
          </cell>
        </row>
        <row r="31"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0.01</v>
          </cell>
        </row>
        <row r="33">
          <cell r="CY33">
            <v>0.01</v>
          </cell>
          <cell r="CZ33">
            <v>-2.1550823786714596E-3</v>
          </cell>
          <cell r="DA33">
            <v>2.7303834843641597E-4</v>
          </cell>
          <cell r="DB33">
            <v>-2.5329860461492464E-5</v>
          </cell>
          <cell r="DC33">
            <v>8.8962675890992355E-7</v>
          </cell>
          <cell r="DD33">
            <v>1.0877141101873154E-7</v>
          </cell>
        </row>
        <row r="34">
          <cell r="CY34">
            <v>0</v>
          </cell>
          <cell r="CZ34">
            <v>0.01</v>
          </cell>
          <cell r="DA34">
            <v>-2.1550823786714596E-3</v>
          </cell>
          <cell r="DB34">
            <v>2.7303834843641597E-4</v>
          </cell>
          <cell r="DC34">
            <v>-2.5329860461492464E-5</v>
          </cell>
          <cell r="DD34">
            <v>8.8962675890992355E-7</v>
          </cell>
        </row>
        <row r="35">
          <cell r="CY35">
            <v>0</v>
          </cell>
          <cell r="CZ35">
            <v>0</v>
          </cell>
          <cell r="DA35">
            <v>0.01</v>
          </cell>
          <cell r="DB35">
            <v>-2.1550823786714596E-3</v>
          </cell>
          <cell r="DC35">
            <v>2.7303834843641597E-4</v>
          </cell>
          <cell r="DD35">
            <v>-2.5329860461492464E-5</v>
          </cell>
        </row>
        <row r="36">
          <cell r="CY36">
            <v>0</v>
          </cell>
          <cell r="CZ36">
            <v>0</v>
          </cell>
          <cell r="DA36">
            <v>0</v>
          </cell>
          <cell r="DB36">
            <v>0.01</v>
          </cell>
          <cell r="DC36">
            <v>-2.1550823786714596E-3</v>
          </cell>
          <cell r="DD36">
            <v>2.7303834843641597E-4</v>
          </cell>
        </row>
        <row r="37"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0.01</v>
          </cell>
          <cell r="DD37">
            <v>-2.1550823786714596E-3</v>
          </cell>
        </row>
        <row r="38"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0.01</v>
          </cell>
        </row>
        <row r="40">
          <cell r="CY40">
            <v>0.01</v>
          </cell>
          <cell r="CZ40">
            <v>-2.1550823786714596E-3</v>
          </cell>
          <cell r="DA40">
            <v>2.7303834843641597E-4</v>
          </cell>
          <cell r="DB40">
            <v>-2.5329860461492464E-5</v>
          </cell>
          <cell r="DC40">
            <v>8.8962675890992355E-7</v>
          </cell>
          <cell r="DD40">
            <v>1.0877141101873154E-7</v>
          </cell>
          <cell r="DE40">
            <v>-8.6543637751691359E-9</v>
          </cell>
        </row>
        <row r="41">
          <cell r="CY41">
            <v>0</v>
          </cell>
          <cell r="CZ41">
            <v>0.01</v>
          </cell>
          <cell r="DA41">
            <v>-2.1550823786714596E-3</v>
          </cell>
          <cell r="DB41">
            <v>2.7303834843641597E-4</v>
          </cell>
          <cell r="DC41">
            <v>-2.5329860461492464E-5</v>
          </cell>
          <cell r="DD41">
            <v>8.8962675890992355E-7</v>
          </cell>
          <cell r="DE41">
            <v>1.0877141101873154E-7</v>
          </cell>
        </row>
        <row r="42">
          <cell r="CY42">
            <v>0</v>
          </cell>
          <cell r="CZ42">
            <v>0</v>
          </cell>
          <cell r="DA42">
            <v>0.01</v>
          </cell>
          <cell r="DB42">
            <v>-2.1550823786714596E-3</v>
          </cell>
          <cell r="DC42">
            <v>2.7303834843641597E-4</v>
          </cell>
          <cell r="DD42">
            <v>-2.5329860461492464E-5</v>
          </cell>
          <cell r="DE42">
            <v>8.8962675890992355E-7</v>
          </cell>
        </row>
        <row r="43">
          <cell r="CY43">
            <v>0</v>
          </cell>
          <cell r="CZ43">
            <v>0</v>
          </cell>
          <cell r="DA43">
            <v>0</v>
          </cell>
          <cell r="DB43">
            <v>0.01</v>
          </cell>
          <cell r="DC43">
            <v>-2.1550823786714596E-3</v>
          </cell>
          <cell r="DD43">
            <v>2.7303834843641597E-4</v>
          </cell>
          <cell r="DE43">
            <v>-2.5329860461492464E-5</v>
          </cell>
        </row>
        <row r="44"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0.01</v>
          </cell>
          <cell r="DD44">
            <v>-2.1550823786714596E-3</v>
          </cell>
          <cell r="DE44">
            <v>2.7303834843641597E-4</v>
          </cell>
        </row>
        <row r="45"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0.01</v>
          </cell>
          <cell r="DE45">
            <v>-2.1550823786714596E-3</v>
          </cell>
        </row>
        <row r="46"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0.01</v>
          </cell>
        </row>
        <row r="48">
          <cell r="CY48" t="e">
            <v>#VALUE!</v>
          </cell>
          <cell r="CZ48" t="e">
            <v>#VALUE!</v>
          </cell>
          <cell r="DA48" t="e">
            <v>#VALUE!</v>
          </cell>
          <cell r="DB48" t="e">
            <v>#VALUE!</v>
          </cell>
          <cell r="DC48" t="e">
            <v>#VALUE!</v>
          </cell>
          <cell r="DD48" t="e">
            <v>#VALUE!</v>
          </cell>
          <cell r="DE48" t="e">
            <v>#VALUE!</v>
          </cell>
          <cell r="DF48" t="e">
            <v>#VALUE!</v>
          </cell>
        </row>
        <row r="49">
          <cell r="CY49" t="e">
            <v>#VALUE!</v>
          </cell>
          <cell r="CZ49" t="e">
            <v>#VALUE!</v>
          </cell>
          <cell r="DA49" t="e">
            <v>#VALUE!</v>
          </cell>
          <cell r="DB49" t="e">
            <v>#VALUE!</v>
          </cell>
          <cell r="DC49" t="e">
            <v>#VALUE!</v>
          </cell>
          <cell r="DD49" t="e">
            <v>#VALUE!</v>
          </cell>
          <cell r="DE49" t="e">
            <v>#VALUE!</v>
          </cell>
          <cell r="DF49" t="e">
            <v>#VALUE!</v>
          </cell>
        </row>
        <row r="50">
          <cell r="CY50" t="e">
            <v>#VALUE!</v>
          </cell>
          <cell r="CZ50" t="e">
            <v>#VALUE!</v>
          </cell>
          <cell r="DA50" t="e">
            <v>#VALUE!</v>
          </cell>
          <cell r="DB50" t="e">
            <v>#VALUE!</v>
          </cell>
          <cell r="DC50" t="e">
            <v>#VALUE!</v>
          </cell>
          <cell r="DD50" t="e">
            <v>#VALUE!</v>
          </cell>
          <cell r="DE50" t="e">
            <v>#VALUE!</v>
          </cell>
          <cell r="DF50" t="e">
            <v>#VALUE!</v>
          </cell>
        </row>
        <row r="51">
          <cell r="CY51" t="e">
            <v>#VALUE!</v>
          </cell>
          <cell r="CZ51" t="e">
            <v>#VALUE!</v>
          </cell>
          <cell r="DA51" t="e">
            <v>#VALUE!</v>
          </cell>
          <cell r="DB51" t="e">
            <v>#VALUE!</v>
          </cell>
          <cell r="DC51" t="e">
            <v>#VALUE!</v>
          </cell>
          <cell r="DD51" t="e">
            <v>#VALUE!</v>
          </cell>
          <cell r="DE51" t="e">
            <v>#VALUE!</v>
          </cell>
          <cell r="DF51" t="e">
            <v>#VALUE!</v>
          </cell>
        </row>
        <row r="52">
          <cell r="CY52" t="e">
            <v>#VALUE!</v>
          </cell>
          <cell r="CZ52" t="e">
            <v>#VALUE!</v>
          </cell>
          <cell r="DA52" t="e">
            <v>#VALUE!</v>
          </cell>
          <cell r="DB52" t="e">
            <v>#VALUE!</v>
          </cell>
          <cell r="DC52" t="e">
            <v>#VALUE!</v>
          </cell>
          <cell r="DD52" t="e">
            <v>#VALUE!</v>
          </cell>
          <cell r="DE52" t="e">
            <v>#VALUE!</v>
          </cell>
          <cell r="DF52" t="e">
            <v>#VALUE!</v>
          </cell>
        </row>
        <row r="53">
          <cell r="CY53" t="e">
            <v>#VALUE!</v>
          </cell>
          <cell r="CZ53" t="e">
            <v>#VALUE!</v>
          </cell>
          <cell r="DA53" t="e">
            <v>#VALUE!</v>
          </cell>
          <cell r="DB53" t="e">
            <v>#VALUE!</v>
          </cell>
          <cell r="DC53" t="e">
            <v>#VALUE!</v>
          </cell>
          <cell r="DD53" t="e">
            <v>#VALUE!</v>
          </cell>
          <cell r="DE53" t="e">
            <v>#VALUE!</v>
          </cell>
          <cell r="DF53" t="e">
            <v>#VALUE!</v>
          </cell>
        </row>
        <row r="54">
          <cell r="CY54" t="e">
            <v>#VALUE!</v>
          </cell>
          <cell r="CZ54" t="e">
            <v>#VALUE!</v>
          </cell>
          <cell r="DA54" t="e">
            <v>#VALUE!</v>
          </cell>
          <cell r="DB54" t="e">
            <v>#VALUE!</v>
          </cell>
          <cell r="DC54" t="e">
            <v>#VALUE!</v>
          </cell>
          <cell r="DD54" t="e">
            <v>#VALUE!</v>
          </cell>
          <cell r="DE54" t="e">
            <v>#VALUE!</v>
          </cell>
          <cell r="DF54" t="e">
            <v>#VALUE!</v>
          </cell>
        </row>
        <row r="55">
          <cell r="CY55" t="e">
            <v>#VALUE!</v>
          </cell>
          <cell r="CZ55" t="e">
            <v>#VALUE!</v>
          </cell>
          <cell r="DA55" t="e">
            <v>#VALUE!</v>
          </cell>
          <cell r="DB55" t="e">
            <v>#VALUE!</v>
          </cell>
          <cell r="DC55" t="e">
            <v>#VALUE!</v>
          </cell>
          <cell r="DD55" t="e">
            <v>#VALUE!</v>
          </cell>
          <cell r="DE55" t="e">
            <v>#VALUE!</v>
          </cell>
          <cell r="DF55" t="e">
            <v>#VALUE!</v>
          </cell>
        </row>
        <row r="57">
          <cell r="CY57" t="e">
            <v>#VALUE!</v>
          </cell>
          <cell r="CZ57" t="e">
            <v>#VALUE!</v>
          </cell>
          <cell r="DA57" t="e">
            <v>#VALUE!</v>
          </cell>
          <cell r="DB57" t="e">
            <v>#VALUE!</v>
          </cell>
          <cell r="DC57" t="e">
            <v>#VALUE!</v>
          </cell>
          <cell r="DD57" t="e">
            <v>#VALUE!</v>
          </cell>
          <cell r="DE57" t="e">
            <v>#VALUE!</v>
          </cell>
          <cell r="DF57" t="e">
            <v>#VALUE!</v>
          </cell>
          <cell r="DG57" t="e">
            <v>#VALUE!</v>
          </cell>
        </row>
        <row r="58">
          <cell r="CY58" t="e">
            <v>#VALUE!</v>
          </cell>
          <cell r="CZ58" t="e">
            <v>#VALUE!</v>
          </cell>
          <cell r="DA58" t="e">
            <v>#VALUE!</v>
          </cell>
          <cell r="DB58" t="e">
            <v>#VALUE!</v>
          </cell>
          <cell r="DC58" t="e">
            <v>#VALUE!</v>
          </cell>
          <cell r="DD58" t="e">
            <v>#VALUE!</v>
          </cell>
          <cell r="DE58" t="e">
            <v>#VALUE!</v>
          </cell>
          <cell r="DF58" t="e">
            <v>#VALUE!</v>
          </cell>
          <cell r="DG58" t="e">
            <v>#VALUE!</v>
          </cell>
        </row>
        <row r="59">
          <cell r="CY59" t="e">
            <v>#VALUE!</v>
          </cell>
          <cell r="CZ59" t="e">
            <v>#VALUE!</v>
          </cell>
          <cell r="DA59" t="e">
            <v>#VALUE!</v>
          </cell>
          <cell r="DB59" t="e">
            <v>#VALUE!</v>
          </cell>
          <cell r="DC59" t="e">
            <v>#VALUE!</v>
          </cell>
          <cell r="DD59" t="e">
            <v>#VALUE!</v>
          </cell>
          <cell r="DE59" t="e">
            <v>#VALUE!</v>
          </cell>
          <cell r="DF59" t="e">
            <v>#VALUE!</v>
          </cell>
          <cell r="DG59" t="e">
            <v>#VALUE!</v>
          </cell>
        </row>
        <row r="60">
          <cell r="CY60" t="e">
            <v>#VALUE!</v>
          </cell>
          <cell r="CZ60" t="e">
            <v>#VALUE!</v>
          </cell>
          <cell r="DA60" t="e">
            <v>#VALUE!</v>
          </cell>
          <cell r="DB60" t="e">
            <v>#VALUE!</v>
          </cell>
          <cell r="DC60" t="e">
            <v>#VALUE!</v>
          </cell>
          <cell r="DD60" t="e">
            <v>#VALUE!</v>
          </cell>
          <cell r="DE60" t="e">
            <v>#VALUE!</v>
          </cell>
          <cell r="DF60" t="e">
            <v>#VALUE!</v>
          </cell>
          <cell r="DG60" t="e">
            <v>#VALUE!</v>
          </cell>
        </row>
        <row r="61">
          <cell r="CY61" t="e">
            <v>#VALUE!</v>
          </cell>
          <cell r="CZ61" t="e">
            <v>#VALUE!</v>
          </cell>
          <cell r="DA61" t="e">
            <v>#VALUE!</v>
          </cell>
          <cell r="DB61" t="e">
            <v>#VALUE!</v>
          </cell>
          <cell r="DC61" t="e">
            <v>#VALUE!</v>
          </cell>
          <cell r="DD61" t="e">
            <v>#VALUE!</v>
          </cell>
          <cell r="DE61" t="e">
            <v>#VALUE!</v>
          </cell>
          <cell r="DF61" t="e">
            <v>#VALUE!</v>
          </cell>
          <cell r="DG61" t="e">
            <v>#VALUE!</v>
          </cell>
        </row>
        <row r="62">
          <cell r="CY62" t="e">
            <v>#VALUE!</v>
          </cell>
          <cell r="CZ62" t="e">
            <v>#VALUE!</v>
          </cell>
          <cell r="DA62" t="e">
            <v>#VALUE!</v>
          </cell>
          <cell r="DB62" t="e">
            <v>#VALUE!</v>
          </cell>
          <cell r="DC62" t="e">
            <v>#VALUE!</v>
          </cell>
          <cell r="DD62" t="e">
            <v>#VALUE!</v>
          </cell>
          <cell r="DE62" t="e">
            <v>#VALUE!</v>
          </cell>
          <cell r="DF62" t="e">
            <v>#VALUE!</v>
          </cell>
          <cell r="DG62" t="e">
            <v>#VALUE!</v>
          </cell>
        </row>
        <row r="63">
          <cell r="CY63" t="e">
            <v>#VALUE!</v>
          </cell>
          <cell r="CZ63" t="e">
            <v>#VALUE!</v>
          </cell>
          <cell r="DA63" t="e">
            <v>#VALUE!</v>
          </cell>
          <cell r="DB63" t="e">
            <v>#VALUE!</v>
          </cell>
          <cell r="DC63" t="e">
            <v>#VALUE!</v>
          </cell>
          <cell r="DD63" t="e">
            <v>#VALUE!</v>
          </cell>
          <cell r="DE63" t="e">
            <v>#VALUE!</v>
          </cell>
          <cell r="DF63" t="e">
            <v>#VALUE!</v>
          </cell>
          <cell r="DG63" t="e">
            <v>#VALUE!</v>
          </cell>
        </row>
        <row r="64">
          <cell r="CY64" t="e">
            <v>#VALUE!</v>
          </cell>
          <cell r="CZ64" t="e">
            <v>#VALUE!</v>
          </cell>
          <cell r="DA64" t="e">
            <v>#VALUE!</v>
          </cell>
          <cell r="DB64" t="e">
            <v>#VALUE!</v>
          </cell>
          <cell r="DC64" t="e">
            <v>#VALUE!</v>
          </cell>
          <cell r="DD64" t="e">
            <v>#VALUE!</v>
          </cell>
          <cell r="DE64" t="e">
            <v>#VALUE!</v>
          </cell>
          <cell r="DF64" t="e">
            <v>#VALUE!</v>
          </cell>
          <cell r="DG64" t="e">
            <v>#VALUE!</v>
          </cell>
        </row>
        <row r="65">
          <cell r="CY65" t="e">
            <v>#VALUE!</v>
          </cell>
          <cell r="CZ65" t="e">
            <v>#VALUE!</v>
          </cell>
          <cell r="DA65" t="e">
            <v>#VALUE!</v>
          </cell>
          <cell r="DB65" t="e">
            <v>#VALUE!</v>
          </cell>
          <cell r="DC65" t="e">
            <v>#VALUE!</v>
          </cell>
          <cell r="DD65" t="e">
            <v>#VALUE!</v>
          </cell>
          <cell r="DE65" t="e">
            <v>#VALUE!</v>
          </cell>
          <cell r="DF65" t="e">
            <v>#VALUE!</v>
          </cell>
          <cell r="DG65" t="e">
            <v>#VALUE!</v>
          </cell>
        </row>
        <row r="67">
          <cell r="CY67" t="e">
            <v>#VALUE!</v>
          </cell>
          <cell r="CZ67" t="e">
            <v>#VALUE!</v>
          </cell>
          <cell r="DA67" t="e">
            <v>#VALUE!</v>
          </cell>
          <cell r="DB67" t="e">
            <v>#VALUE!</v>
          </cell>
          <cell r="DC67" t="e">
            <v>#VALUE!</v>
          </cell>
          <cell r="DD67" t="e">
            <v>#VALUE!</v>
          </cell>
          <cell r="DE67" t="e">
            <v>#VALUE!</v>
          </cell>
          <cell r="DF67" t="e">
            <v>#VALUE!</v>
          </cell>
          <cell r="DG67" t="e">
            <v>#VALUE!</v>
          </cell>
          <cell r="DH67" t="e">
            <v>#VALUE!</v>
          </cell>
        </row>
        <row r="68">
          <cell r="CY68" t="e">
            <v>#VALUE!</v>
          </cell>
          <cell r="CZ68" t="e">
            <v>#VALUE!</v>
          </cell>
          <cell r="DA68" t="e">
            <v>#VALUE!</v>
          </cell>
          <cell r="DB68" t="e">
            <v>#VALUE!</v>
          </cell>
          <cell r="DC68" t="e">
            <v>#VALUE!</v>
          </cell>
          <cell r="DD68" t="e">
            <v>#VALUE!</v>
          </cell>
          <cell r="DE68" t="e">
            <v>#VALUE!</v>
          </cell>
          <cell r="DF68" t="e">
            <v>#VALUE!</v>
          </cell>
          <cell r="DG68" t="e">
            <v>#VALUE!</v>
          </cell>
          <cell r="DH68" t="e">
            <v>#VALUE!</v>
          </cell>
        </row>
        <row r="69">
          <cell r="CY69" t="e">
            <v>#VALUE!</v>
          </cell>
          <cell r="CZ69" t="e">
            <v>#VALUE!</v>
          </cell>
          <cell r="DA69" t="e">
            <v>#VALUE!</v>
          </cell>
          <cell r="DB69" t="e">
            <v>#VALUE!</v>
          </cell>
          <cell r="DC69" t="e">
            <v>#VALUE!</v>
          </cell>
          <cell r="DD69" t="e">
            <v>#VALUE!</v>
          </cell>
          <cell r="DE69" t="e">
            <v>#VALUE!</v>
          </cell>
          <cell r="DF69" t="e">
            <v>#VALUE!</v>
          </cell>
          <cell r="DG69" t="e">
            <v>#VALUE!</v>
          </cell>
          <cell r="DH69" t="e">
            <v>#VALUE!</v>
          </cell>
        </row>
        <row r="70">
          <cell r="CY70" t="e">
            <v>#VALUE!</v>
          </cell>
          <cell r="CZ70" t="e">
            <v>#VALUE!</v>
          </cell>
          <cell r="DA70" t="e">
            <v>#VALUE!</v>
          </cell>
          <cell r="DB70" t="e">
            <v>#VALUE!</v>
          </cell>
          <cell r="DC70" t="e">
            <v>#VALUE!</v>
          </cell>
          <cell r="DD70" t="e">
            <v>#VALUE!</v>
          </cell>
          <cell r="DE70" t="e">
            <v>#VALUE!</v>
          </cell>
          <cell r="DF70" t="e">
            <v>#VALUE!</v>
          </cell>
          <cell r="DG70" t="e">
            <v>#VALUE!</v>
          </cell>
          <cell r="DH70" t="e">
            <v>#VALUE!</v>
          </cell>
        </row>
        <row r="71">
          <cell r="CY71" t="e">
            <v>#VALUE!</v>
          </cell>
          <cell r="CZ71" t="e">
            <v>#VALUE!</v>
          </cell>
          <cell r="DA71" t="e">
            <v>#VALUE!</v>
          </cell>
          <cell r="DB71" t="e">
            <v>#VALUE!</v>
          </cell>
          <cell r="DC71" t="e">
            <v>#VALUE!</v>
          </cell>
          <cell r="DD71" t="e">
            <v>#VALUE!</v>
          </cell>
          <cell r="DE71" t="e">
            <v>#VALUE!</v>
          </cell>
          <cell r="DF71" t="e">
            <v>#VALUE!</v>
          </cell>
          <cell r="DG71" t="e">
            <v>#VALUE!</v>
          </cell>
          <cell r="DH71" t="e">
            <v>#VALUE!</v>
          </cell>
        </row>
        <row r="72">
          <cell r="CY72" t="e">
            <v>#VALUE!</v>
          </cell>
          <cell r="CZ72" t="e">
            <v>#VALUE!</v>
          </cell>
          <cell r="DA72" t="e">
            <v>#VALUE!</v>
          </cell>
          <cell r="DB72" t="e">
            <v>#VALUE!</v>
          </cell>
          <cell r="DC72" t="e">
            <v>#VALUE!</v>
          </cell>
          <cell r="DD72" t="e">
            <v>#VALUE!</v>
          </cell>
          <cell r="DE72" t="e">
            <v>#VALUE!</v>
          </cell>
          <cell r="DF72" t="e">
            <v>#VALUE!</v>
          </cell>
          <cell r="DG72" t="e">
            <v>#VALUE!</v>
          </cell>
          <cell r="DH72" t="e">
            <v>#VALUE!</v>
          </cell>
        </row>
        <row r="73">
          <cell r="CY73" t="e">
            <v>#VALUE!</v>
          </cell>
          <cell r="CZ73" t="e">
            <v>#VALUE!</v>
          </cell>
          <cell r="DA73" t="e">
            <v>#VALUE!</v>
          </cell>
          <cell r="DB73" t="e">
            <v>#VALUE!</v>
          </cell>
          <cell r="DC73" t="e">
            <v>#VALUE!</v>
          </cell>
          <cell r="DD73" t="e">
            <v>#VALUE!</v>
          </cell>
          <cell r="DE73" t="e">
            <v>#VALUE!</v>
          </cell>
          <cell r="DF73" t="e">
            <v>#VALUE!</v>
          </cell>
          <cell r="DG73" t="e">
            <v>#VALUE!</v>
          </cell>
          <cell r="DH73" t="e">
            <v>#VALUE!</v>
          </cell>
        </row>
        <row r="74">
          <cell r="CY74" t="e">
            <v>#VALUE!</v>
          </cell>
          <cell r="CZ74" t="e">
            <v>#VALUE!</v>
          </cell>
          <cell r="DA74" t="e">
            <v>#VALUE!</v>
          </cell>
          <cell r="DB74" t="e">
            <v>#VALUE!</v>
          </cell>
          <cell r="DC74" t="e">
            <v>#VALUE!</v>
          </cell>
          <cell r="DD74" t="e">
            <v>#VALUE!</v>
          </cell>
          <cell r="DE74" t="e">
            <v>#VALUE!</v>
          </cell>
          <cell r="DF74" t="e">
            <v>#VALUE!</v>
          </cell>
          <cell r="DG74" t="e">
            <v>#VALUE!</v>
          </cell>
          <cell r="DH74" t="e">
            <v>#VALUE!</v>
          </cell>
        </row>
        <row r="75">
          <cell r="CY75" t="e">
            <v>#VALUE!</v>
          </cell>
          <cell r="CZ75" t="e">
            <v>#VALUE!</v>
          </cell>
          <cell r="DA75" t="e">
            <v>#VALUE!</v>
          </cell>
          <cell r="DB75" t="e">
            <v>#VALUE!</v>
          </cell>
          <cell r="DC75" t="e">
            <v>#VALUE!</v>
          </cell>
          <cell r="DD75" t="e">
            <v>#VALUE!</v>
          </cell>
          <cell r="DE75" t="e">
            <v>#VALUE!</v>
          </cell>
          <cell r="DF75" t="e">
            <v>#VALUE!</v>
          </cell>
          <cell r="DG75" t="e">
            <v>#VALUE!</v>
          </cell>
          <cell r="DH75" t="e">
            <v>#VALUE!</v>
          </cell>
        </row>
        <row r="76">
          <cell r="CY76" t="e">
            <v>#VALUE!</v>
          </cell>
          <cell r="CZ76" t="e">
            <v>#VALUE!</v>
          </cell>
          <cell r="DA76" t="e">
            <v>#VALUE!</v>
          </cell>
          <cell r="DB76" t="e">
            <v>#VALUE!</v>
          </cell>
          <cell r="DC76" t="e">
            <v>#VALUE!</v>
          </cell>
          <cell r="DD76" t="e">
            <v>#VALUE!</v>
          </cell>
          <cell r="DE76" t="e">
            <v>#VALUE!</v>
          </cell>
          <cell r="DF76" t="e">
            <v>#VALUE!</v>
          </cell>
          <cell r="DG76" t="e">
            <v>#VALUE!</v>
          </cell>
          <cell r="DH76" t="e">
            <v>#VALUE!</v>
          </cell>
        </row>
        <row r="78">
          <cell r="CY78" t="e">
            <v>#VALUE!</v>
          </cell>
          <cell r="CZ78" t="e">
            <v>#VALUE!</v>
          </cell>
          <cell r="DA78" t="e">
            <v>#VALUE!</v>
          </cell>
          <cell r="DB78" t="e">
            <v>#VALUE!</v>
          </cell>
          <cell r="DC78" t="e">
            <v>#VALUE!</v>
          </cell>
          <cell r="DD78" t="e">
            <v>#VALUE!</v>
          </cell>
          <cell r="DE78" t="e">
            <v>#VALUE!</v>
          </cell>
          <cell r="DF78" t="e">
            <v>#VALUE!</v>
          </cell>
          <cell r="DG78" t="e">
            <v>#VALUE!</v>
          </cell>
          <cell r="DH78" t="e">
            <v>#VALUE!</v>
          </cell>
          <cell r="DI78" t="e">
            <v>#VALUE!</v>
          </cell>
        </row>
        <row r="79">
          <cell r="CY79" t="e">
            <v>#VALUE!</v>
          </cell>
          <cell r="CZ79" t="e">
            <v>#VALUE!</v>
          </cell>
          <cell r="DA79" t="e">
            <v>#VALUE!</v>
          </cell>
          <cell r="DB79" t="e">
            <v>#VALUE!</v>
          </cell>
          <cell r="DC79" t="e">
            <v>#VALUE!</v>
          </cell>
          <cell r="DD79" t="e">
            <v>#VALUE!</v>
          </cell>
          <cell r="DE79" t="e">
            <v>#VALUE!</v>
          </cell>
          <cell r="DF79" t="e">
            <v>#VALUE!</v>
          </cell>
          <cell r="DG79" t="e">
            <v>#VALUE!</v>
          </cell>
          <cell r="DH79" t="e">
            <v>#VALUE!</v>
          </cell>
          <cell r="DI79" t="e">
            <v>#VALUE!</v>
          </cell>
        </row>
        <row r="80">
          <cell r="CY80" t="e">
            <v>#VALUE!</v>
          </cell>
          <cell r="CZ80" t="e">
            <v>#VALUE!</v>
          </cell>
          <cell r="DA80" t="e">
            <v>#VALUE!</v>
          </cell>
          <cell r="DB80" t="e">
            <v>#VALUE!</v>
          </cell>
          <cell r="DC80" t="e">
            <v>#VALUE!</v>
          </cell>
          <cell r="DD80" t="e">
            <v>#VALUE!</v>
          </cell>
          <cell r="DE80" t="e">
            <v>#VALUE!</v>
          </cell>
          <cell r="DF80" t="e">
            <v>#VALUE!</v>
          </cell>
          <cell r="DG80" t="e">
            <v>#VALUE!</v>
          </cell>
          <cell r="DH80" t="e">
            <v>#VALUE!</v>
          </cell>
          <cell r="DI80" t="e">
            <v>#VALUE!</v>
          </cell>
        </row>
        <row r="81">
          <cell r="CY81" t="e">
            <v>#VALUE!</v>
          </cell>
          <cell r="CZ81" t="e">
            <v>#VALUE!</v>
          </cell>
          <cell r="DA81" t="e">
            <v>#VALUE!</v>
          </cell>
          <cell r="DB81" t="e">
            <v>#VALUE!</v>
          </cell>
          <cell r="DC81" t="e">
            <v>#VALUE!</v>
          </cell>
          <cell r="DD81" t="e">
            <v>#VALUE!</v>
          </cell>
          <cell r="DE81" t="e">
            <v>#VALUE!</v>
          </cell>
          <cell r="DF81" t="e">
            <v>#VALUE!</v>
          </cell>
          <cell r="DG81" t="e">
            <v>#VALUE!</v>
          </cell>
          <cell r="DH81" t="e">
            <v>#VALUE!</v>
          </cell>
          <cell r="DI81" t="e">
            <v>#VALUE!</v>
          </cell>
        </row>
        <row r="82">
          <cell r="CY82" t="e">
            <v>#VALUE!</v>
          </cell>
          <cell r="CZ82" t="e">
            <v>#VALUE!</v>
          </cell>
          <cell r="DA82" t="e">
            <v>#VALUE!</v>
          </cell>
          <cell r="DB82" t="e">
            <v>#VALUE!</v>
          </cell>
          <cell r="DC82" t="e">
            <v>#VALUE!</v>
          </cell>
          <cell r="DD82" t="e">
            <v>#VALUE!</v>
          </cell>
          <cell r="DE82" t="e">
            <v>#VALUE!</v>
          </cell>
          <cell r="DF82" t="e">
            <v>#VALUE!</v>
          </cell>
          <cell r="DG82" t="e">
            <v>#VALUE!</v>
          </cell>
          <cell r="DH82" t="e">
            <v>#VALUE!</v>
          </cell>
          <cell r="DI82" t="e">
            <v>#VALUE!</v>
          </cell>
        </row>
        <row r="83">
          <cell r="CY83" t="e">
            <v>#VALUE!</v>
          </cell>
          <cell r="CZ83" t="e">
            <v>#VALUE!</v>
          </cell>
          <cell r="DA83" t="e">
            <v>#VALUE!</v>
          </cell>
          <cell r="DB83" t="e">
            <v>#VALUE!</v>
          </cell>
          <cell r="DC83" t="e">
            <v>#VALUE!</v>
          </cell>
          <cell r="DD83" t="e">
            <v>#VALUE!</v>
          </cell>
          <cell r="DE83" t="e">
            <v>#VALUE!</v>
          </cell>
          <cell r="DF83" t="e">
            <v>#VALUE!</v>
          </cell>
          <cell r="DG83" t="e">
            <v>#VALUE!</v>
          </cell>
          <cell r="DH83" t="e">
            <v>#VALUE!</v>
          </cell>
          <cell r="DI83" t="e">
            <v>#VALUE!</v>
          </cell>
        </row>
        <row r="84">
          <cell r="CY84" t="e">
            <v>#VALUE!</v>
          </cell>
          <cell r="CZ84" t="e">
            <v>#VALUE!</v>
          </cell>
          <cell r="DA84" t="e">
            <v>#VALUE!</v>
          </cell>
          <cell r="DB84" t="e">
            <v>#VALUE!</v>
          </cell>
          <cell r="DC84" t="e">
            <v>#VALUE!</v>
          </cell>
          <cell r="DD84" t="e">
            <v>#VALUE!</v>
          </cell>
          <cell r="DE84" t="e">
            <v>#VALUE!</v>
          </cell>
          <cell r="DF84" t="e">
            <v>#VALUE!</v>
          </cell>
          <cell r="DG84" t="e">
            <v>#VALUE!</v>
          </cell>
          <cell r="DH84" t="e">
            <v>#VALUE!</v>
          </cell>
          <cell r="DI84" t="e">
            <v>#VALUE!</v>
          </cell>
        </row>
        <row r="85">
          <cell r="CY85" t="e">
            <v>#VALUE!</v>
          </cell>
          <cell r="CZ85" t="e">
            <v>#VALUE!</v>
          </cell>
          <cell r="DA85" t="e">
            <v>#VALUE!</v>
          </cell>
          <cell r="DB85" t="e">
            <v>#VALUE!</v>
          </cell>
          <cell r="DC85" t="e">
            <v>#VALUE!</v>
          </cell>
          <cell r="DD85" t="e">
            <v>#VALUE!</v>
          </cell>
          <cell r="DE85" t="e">
            <v>#VALUE!</v>
          </cell>
          <cell r="DF85" t="e">
            <v>#VALUE!</v>
          </cell>
          <cell r="DG85" t="e">
            <v>#VALUE!</v>
          </cell>
          <cell r="DH85" t="e">
            <v>#VALUE!</v>
          </cell>
          <cell r="DI85" t="e">
            <v>#VALUE!</v>
          </cell>
        </row>
        <row r="86">
          <cell r="CY86" t="e">
            <v>#VALUE!</v>
          </cell>
          <cell r="CZ86" t="e">
            <v>#VALUE!</v>
          </cell>
          <cell r="DA86" t="e">
            <v>#VALUE!</v>
          </cell>
          <cell r="DB86" t="e">
            <v>#VALUE!</v>
          </cell>
          <cell r="DC86" t="e">
            <v>#VALUE!</v>
          </cell>
          <cell r="DD86" t="e">
            <v>#VALUE!</v>
          </cell>
          <cell r="DE86" t="e">
            <v>#VALUE!</v>
          </cell>
          <cell r="DF86" t="e">
            <v>#VALUE!</v>
          </cell>
          <cell r="DG86" t="e">
            <v>#VALUE!</v>
          </cell>
          <cell r="DH86" t="e">
            <v>#VALUE!</v>
          </cell>
          <cell r="DI86" t="e">
            <v>#VALUE!</v>
          </cell>
        </row>
        <row r="87">
          <cell r="CY87" t="e">
            <v>#VALUE!</v>
          </cell>
          <cell r="CZ87" t="e">
            <v>#VALUE!</v>
          </cell>
          <cell r="DA87" t="e">
            <v>#VALUE!</v>
          </cell>
          <cell r="DB87" t="e">
            <v>#VALUE!</v>
          </cell>
          <cell r="DC87" t="e">
            <v>#VALUE!</v>
          </cell>
          <cell r="DD87" t="e">
            <v>#VALUE!</v>
          </cell>
          <cell r="DE87" t="e">
            <v>#VALUE!</v>
          </cell>
          <cell r="DF87" t="e">
            <v>#VALUE!</v>
          </cell>
          <cell r="DG87" t="e">
            <v>#VALUE!</v>
          </cell>
          <cell r="DH87" t="e">
            <v>#VALUE!</v>
          </cell>
          <cell r="DI87" t="e">
            <v>#VALUE!</v>
          </cell>
        </row>
        <row r="88">
          <cell r="CY88" t="e">
            <v>#VALUE!</v>
          </cell>
          <cell r="CZ88" t="e">
            <v>#VALUE!</v>
          </cell>
          <cell r="DA88" t="e">
            <v>#VALUE!</v>
          </cell>
          <cell r="DB88" t="e">
            <v>#VALUE!</v>
          </cell>
          <cell r="DC88" t="e">
            <v>#VALUE!</v>
          </cell>
          <cell r="DD88" t="e">
            <v>#VALUE!</v>
          </cell>
          <cell r="DE88" t="e">
            <v>#VALUE!</v>
          </cell>
          <cell r="DF88" t="e">
            <v>#VALUE!</v>
          </cell>
          <cell r="DG88" t="e">
            <v>#VALUE!</v>
          </cell>
          <cell r="DH88" t="e">
            <v>#VALUE!</v>
          </cell>
          <cell r="DI88" t="e">
            <v>#VALUE!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0783B-4A45-E843-9BC2-C1A9BAC4CA0D}">
  <sheetPr>
    <tabColor rgb="FFFFFF00"/>
  </sheetPr>
  <dimension ref="A1:DL101"/>
  <sheetViews>
    <sheetView tabSelected="1" zoomScaleNormal="100" workbookViewId="0">
      <selection activeCell="DO18" sqref="DO18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5" width="1.83203125" style="5"/>
    <col min="16" max="16" width="39.33203125" style="5" bestFit="1" customWidth="1"/>
    <col min="17" max="17" width="6.6640625" style="5" bestFit="1" customWidth="1"/>
    <col min="18" max="18" width="9.1640625" style="5" bestFit="1" customWidth="1"/>
    <col min="19" max="24" width="14.1640625" style="5" bestFit="1" customWidth="1"/>
    <col min="25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2" width="14.5" style="5" bestFit="1" customWidth="1"/>
    <col min="83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2" t="s">
        <v>1</v>
      </c>
      <c r="C1" s="1">
        <v>191.0197</v>
      </c>
      <c r="D1" s="1">
        <v>192.0231</v>
      </c>
      <c r="E1" s="1">
        <v>193.0264</v>
      </c>
      <c r="F1" s="1">
        <v>194.02979999999999</v>
      </c>
      <c r="G1" s="1">
        <v>195.03319999999999</v>
      </c>
      <c r="H1" s="1">
        <v>196.03649999999999</v>
      </c>
      <c r="I1" s="1">
        <v>197.03989999999999</v>
      </c>
      <c r="J1" s="1"/>
      <c r="K1" s="1"/>
      <c r="L1" s="1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7</v>
      </c>
    </row>
    <row r="2" spans="1:116" ht="15" x14ac:dyDescent="0.2">
      <c r="A2" t="s">
        <v>47</v>
      </c>
      <c r="B2" s="4">
        <v>1</v>
      </c>
      <c r="C2">
        <v>377737800.33959198</v>
      </c>
      <c r="D2">
        <v>125902753.746903</v>
      </c>
      <c r="E2">
        <v>142775313.827281</v>
      </c>
      <c r="F2">
        <v>51290093.486201897</v>
      </c>
      <c r="G2">
        <v>24492917.909442302</v>
      </c>
      <c r="H2">
        <v>6251678.96219033</v>
      </c>
      <c r="I2">
        <v>6875386.87645806</v>
      </c>
      <c r="J2"/>
      <c r="K2"/>
      <c r="L2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Example</v>
      </c>
      <c r="S2" s="5" t="str">
        <f t="shared" ref="S2:AB2" ca="1" si="0">IF(AG2=ISBLANK(TRUE),"",AG2)</f>
        <v>Example m+1</v>
      </c>
      <c r="T2" s="5" t="str">
        <f t="shared" ca="1" si="0"/>
        <v>Example m+2</v>
      </c>
      <c r="U2" s="5" t="str">
        <f t="shared" ca="1" si="0"/>
        <v>Example m+3</v>
      </c>
      <c r="V2" s="5" t="str">
        <f t="shared" ca="1" si="0"/>
        <v>Example m+4</v>
      </c>
      <c r="W2" s="5" t="str">
        <f t="shared" ca="1" si="0"/>
        <v>Example m+5</v>
      </c>
      <c r="X2" s="5" t="str">
        <f t="shared" ca="1" si="0"/>
        <v>Example m+6</v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 cm="1">
        <f t="array" aca="1" ref="AF2" ca="1">SUBSTITUTE(RIGHT(CELL("filename",A1),LEN(CELL("filename",A1))-SEARCH("]",CELL("filename",A1))),"_"," ")</f>
        <v>Example</v>
      </c>
      <c r="AG2" s="3" t="str">
        <f ca="1">IF(D1=ISBLANK(TRUE),"",$AF$2&amp;" m+1")</f>
        <v>Example m+1</v>
      </c>
      <c r="AH2" s="3" t="str">
        <f ca="1">IF(E1=ISBLANK(TRUE),"",$AF$2&amp;" m+2")</f>
        <v>Example m+2</v>
      </c>
      <c r="AI2" s="3" t="str">
        <f ca="1">IF(F1=ISBLANK(TRUE),"",$AF$2&amp;" m+3")</f>
        <v>Example m+3</v>
      </c>
      <c r="AJ2" s="3" t="str">
        <f ca="1">IF(G1=ISBLANK(TRUE),"",$AF$2&amp;" m+4")</f>
        <v>Example m+4</v>
      </c>
      <c r="AK2" s="3" t="str">
        <f ca="1">IF(H1=ISBLANK(TRUE),"",$AF$2&amp;" m+5")</f>
        <v>Example m+5</v>
      </c>
      <c r="AL2" s="3" t="str">
        <f ca="1">IF(I1=ISBLANK(TRUE),"",$AF$2&amp;" m+6")</f>
        <v>Example m+6</v>
      </c>
      <c r="AM2" s="3"/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Example</v>
      </c>
      <c r="AU2" s="5" t="str">
        <f t="shared" ca="1" si="2"/>
        <v>Example m+1</v>
      </c>
      <c r="AV2" s="5" t="str">
        <f t="shared" ca="1" si="2"/>
        <v>Example m+2</v>
      </c>
      <c r="AW2" s="5" t="str">
        <f t="shared" ca="1" si="2"/>
        <v>Example m+3</v>
      </c>
      <c r="AX2" s="5" t="str">
        <f t="shared" ca="1" si="2"/>
        <v>Example m+4</v>
      </c>
      <c r="AY2" s="5" t="str">
        <f t="shared" ca="1" si="2"/>
        <v>Example m+5</v>
      </c>
      <c r="AZ2" s="5" t="str">
        <f t="shared" ca="1" si="2"/>
        <v>Example m+6</v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Example</v>
      </c>
      <c r="BI2" s="5" t="str">
        <f t="shared" ca="1" si="3"/>
        <v>Example m+1</v>
      </c>
      <c r="BJ2" s="5" t="str">
        <f t="shared" ca="1" si="3"/>
        <v>Example m+2</v>
      </c>
      <c r="BK2" s="5" t="str">
        <f t="shared" ca="1" si="3"/>
        <v>Example m+3</v>
      </c>
      <c r="BL2" s="5" t="str">
        <f t="shared" ca="1" si="3"/>
        <v>Example m+4</v>
      </c>
      <c r="BM2" s="5" t="str">
        <f t="shared" ca="1" si="3"/>
        <v>Example m+5</v>
      </c>
      <c r="BN2" s="5" t="str">
        <f t="shared" ca="1" si="3"/>
        <v>Example m+6</v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Example</v>
      </c>
      <c r="BY2" s="3" t="str">
        <f t="shared" ca="1" si="4"/>
        <v>Example m+1</v>
      </c>
      <c r="BZ2" s="3" t="str">
        <f t="shared" ca="1" si="4"/>
        <v>Example m+2</v>
      </c>
      <c r="CA2" s="3" t="str">
        <f t="shared" ca="1" si="4"/>
        <v>Example m+3</v>
      </c>
      <c r="CB2" s="3" t="str">
        <f t="shared" ca="1" si="4"/>
        <v>Example m+4</v>
      </c>
      <c r="CC2" s="3" t="str">
        <f t="shared" ca="1" si="4"/>
        <v>Example m+5</v>
      </c>
      <c r="CD2" s="3" t="str">
        <f t="shared" ca="1" si="4"/>
        <v>Example m+6</v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Example</v>
      </c>
      <c r="CL2" s="5" t="str">
        <f t="shared" ca="1" si="5"/>
        <v>Example m+1</v>
      </c>
      <c r="CM2" s="5" t="str">
        <f t="shared" ca="1" si="5"/>
        <v>Example m+2</v>
      </c>
      <c r="CN2" s="5" t="str">
        <f t="shared" ca="1" si="5"/>
        <v>Example m+3</v>
      </c>
      <c r="CO2" s="5" t="str">
        <f t="shared" ca="1" si="5"/>
        <v>Example m+4</v>
      </c>
      <c r="CP2" s="5" t="str">
        <f t="shared" ca="1" si="5"/>
        <v>Example m+5</v>
      </c>
      <c r="CQ2" s="5" t="str">
        <f t="shared" ca="1" si="5"/>
        <v>Example m+6</v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Example</v>
      </c>
      <c r="CZ2" s="5" t="str">
        <f t="shared" ca="1" si="6"/>
        <v>Example m+1</v>
      </c>
      <c r="DA2" s="5" t="str">
        <f t="shared" ca="1" si="6"/>
        <v>Example m+2</v>
      </c>
      <c r="DB2" s="5" t="str">
        <f t="shared" ca="1" si="6"/>
        <v>Example m+3</v>
      </c>
      <c r="DC2" s="5" t="str">
        <f t="shared" ca="1" si="6"/>
        <v>Example m+4</v>
      </c>
      <c r="DD2" s="5" t="str">
        <f t="shared" ca="1" si="6"/>
        <v>Example m+5</v>
      </c>
      <c r="DE2" s="5" t="str">
        <f t="shared" ca="1" si="6"/>
        <v>Example m+6</v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48</v>
      </c>
      <c r="B3" s="4">
        <v>1</v>
      </c>
      <c r="C3">
        <v>405874484.47155303</v>
      </c>
      <c r="D3">
        <v>97807986.899182796</v>
      </c>
      <c r="E3">
        <v>84179599.4918558</v>
      </c>
      <c r="F3">
        <v>31776518.216596399</v>
      </c>
      <c r="G3">
        <v>10184928.5883488</v>
      </c>
      <c r="H3">
        <v>337715.61978792702</v>
      </c>
      <c r="I3">
        <v>6829819.2021048404</v>
      </c>
      <c r="J3"/>
      <c r="K3"/>
      <c r="L3"/>
      <c r="M3"/>
      <c r="P3" s="5" t="str">
        <f t="shared" ref="P3:Q18" si="7">IF(AD3=ISBLANK(TRUE),"",AD3)</f>
        <v>S8_00755_CC_SH_20221019_LCQE2</v>
      </c>
      <c r="Q3" s="5">
        <f t="shared" si="7"/>
        <v>1</v>
      </c>
      <c r="R3" s="5">
        <f ca="1">IFERROR(BH3/SUMIF($BH3:$BR3,"&lt;&gt;#N/A")*100,"")</f>
        <v>56.179946933207873</v>
      </c>
      <c r="S3" s="5">
        <f t="shared" ref="S3:AB18" ca="1" si="8">IFERROR(BI3/SUMIF($BH3:$BR3,"&lt;&gt;#N/A")*100,"")</f>
        <v>13.936411102440941</v>
      </c>
      <c r="T3" s="6">
        <f t="shared" ca="1" si="8"/>
        <v>20.043039993722626</v>
      </c>
      <c r="U3" s="6">
        <f t="shared" ca="1" si="8"/>
        <v>5.9147255116821844</v>
      </c>
      <c r="V3" s="6">
        <f t="shared" ca="1" si="8"/>
        <v>3.1350397222600526</v>
      </c>
      <c r="W3" s="6">
        <f t="shared" ca="1" si="8"/>
        <v>0.65968594739165864</v>
      </c>
      <c r="X3" s="6">
        <f ca="1">IFERROR(BN3/SUMIF($BH3:$BR3,"&lt;&gt;#N/A")*100,"")</f>
        <v>0.13115078929465152</v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S8_00755_CC_SH_20221019_LCQE2</v>
      </c>
      <c r="AE3" s="5">
        <f t="shared" si="1"/>
        <v>1</v>
      </c>
      <c r="AF3" s="5">
        <f t="shared" si="1"/>
        <v>377737800.33959198</v>
      </c>
      <c r="AG3" s="5">
        <f t="shared" si="1"/>
        <v>125902753.746903</v>
      </c>
      <c r="AH3" s="5">
        <f t="shared" si="1"/>
        <v>142775313.827281</v>
      </c>
      <c r="AI3" s="5">
        <f t="shared" si="1"/>
        <v>51290093.486201897</v>
      </c>
      <c r="AJ3" s="5">
        <f t="shared" si="1"/>
        <v>24492917.909442302</v>
      </c>
      <c r="AK3" s="5">
        <f t="shared" si="1"/>
        <v>6251678.96219033</v>
      </c>
      <c r="AL3" s="5">
        <f t="shared" si="1"/>
        <v>6875386.87645806</v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S8_00755_CC_SH_20221019_LCQE2</v>
      </c>
      <c r="AS3" s="5">
        <f t="shared" si="9"/>
        <v>1</v>
      </c>
      <c r="AT3" s="5">
        <f>IFERROR(IF(AF3=ISBLANK(TRUE),"",AF3/$AF3*100),"")</f>
        <v>100</v>
      </c>
      <c r="AU3" s="5">
        <f t="shared" ref="AU3:BD18" si="10">IFERROR(IF(AG3=ISBLANK(TRUE),"",AG3/$AF3*100),"")</f>
        <v>33.330726666411074</v>
      </c>
      <c r="AV3" s="5">
        <f t="shared" si="10"/>
        <v>37.797465252067397</v>
      </c>
      <c r="AW3" s="5">
        <f t="shared" si="10"/>
        <v>13.578226335858187</v>
      </c>
      <c r="AX3" s="5">
        <f t="shared" si="10"/>
        <v>6.4841056117293006</v>
      </c>
      <c r="AY3" s="5">
        <f t="shared" si="10"/>
        <v>1.6550313356433952</v>
      </c>
      <c r="AZ3" s="5">
        <f t="shared" si="10"/>
        <v>1.8201479624959387</v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S8_00755_CC_SH_20221019_LCQE2</v>
      </c>
      <c r="BG3" s="5">
        <f t="shared" si="11"/>
        <v>1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0.24806735967568441</v>
      </c>
      <c r="BJ3" s="5">
        <f ca="1"/>
        <v>0.35676502182445491</v>
      </c>
      <c r="BK3" s="5">
        <f ca="1"/>
        <v>0.10528179242878566</v>
      </c>
      <c r="BL3" s="5">
        <f ca="1"/>
        <v>5.5803536553483912E-2</v>
      </c>
      <c r="BM3" s="5">
        <f ca="1"/>
        <v>1.1742373985791706E-2</v>
      </c>
      <c r="BN3" s="5">
        <f ca="1"/>
        <v>2.3344769166581125E-3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tr">
        <f t="shared" ref="BV3:CD12" si="12">A22</f>
        <v>N5_Ctrl_NEG_00755_CC_SH_20221019_LCQE2</v>
      </c>
      <c r="BW3" s="5" t="str">
        <f t="shared" si="12"/>
        <v>NatAbun</v>
      </c>
      <c r="BX3" s="5">
        <f t="shared" si="12"/>
        <v>494354252.32735097</v>
      </c>
      <c r="BY3" s="5">
        <f t="shared" si="12"/>
        <v>44232637.941442601</v>
      </c>
      <c r="BZ3" s="5">
        <f t="shared" si="12"/>
        <v>14131.1900383596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9352753.9219561107</v>
      </c>
      <c r="CE3" s="5" t="str">
        <f t="shared" ref="CE3:CH6" si="13">AM39</f>
        <v/>
      </c>
      <c r="CF3" s="5" t="str">
        <f t="shared" si="13"/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N5_Ctrl_NEG_00755_CC_SH_20221019_LCQE2</v>
      </c>
      <c r="CK3" s="5">
        <f>IFERROR(IF(BX3=ISBLANK(TRUE),"",BX3/$BX3*"100"),"")</f>
        <v>100</v>
      </c>
      <c r="CL3" s="5">
        <f t="shared" ref="CL3:CV15" si="15">IFERROR(IF(BY3=ISBLANK(TRUE),"",BY3/$BX3*"100"),"")</f>
        <v>8.9475589080505529</v>
      </c>
      <c r="CM3" s="5">
        <f t="shared" si="15"/>
        <v>2.8585149155351502E-3</v>
      </c>
      <c r="CN3" s="5">
        <f t="shared" si="15"/>
        <v>0</v>
      </c>
      <c r="CO3" s="5">
        <f t="shared" si="15"/>
        <v>0</v>
      </c>
      <c r="CP3" s="5">
        <f t="shared" si="15"/>
        <v>0</v>
      </c>
      <c r="CQ3" s="5">
        <f t="shared" si="15"/>
        <v>1.8919133147787537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8.5239906988426348</v>
      </c>
      <c r="DA3" s="5">
        <f t="shared" si="16"/>
        <v>6.4392030599207169E-3</v>
      </c>
      <c r="DB3" s="5">
        <f t="shared" si="16"/>
        <v>7.3880091740885102E-3</v>
      </c>
      <c r="DC3" s="5">
        <f t="shared" si="16"/>
        <v>2.2009306111787498E-3</v>
      </c>
      <c r="DD3" s="5">
        <f t="shared" si="16"/>
        <v>1.2654173800640592E-3</v>
      </c>
      <c r="DE3" s="5">
        <f t="shared" si="16"/>
        <v>1.4843721072353577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49</v>
      </c>
      <c r="B4" s="4">
        <v>1</v>
      </c>
      <c r="C4">
        <v>475425283.17379802</v>
      </c>
      <c r="D4">
        <v>126760753.115477</v>
      </c>
      <c r="E4">
        <v>105006868.668312</v>
      </c>
      <c r="F4">
        <v>31203498.101371199</v>
      </c>
      <c r="G4">
        <v>11106053.9173073</v>
      </c>
      <c r="H4">
        <v>1152636.2052958601</v>
      </c>
      <c r="I4">
        <v>9929906.6404606402</v>
      </c>
      <c r="J4"/>
      <c r="K4"/>
      <c r="L4"/>
      <c r="M4"/>
      <c r="P4" s="5" t="str">
        <f t="shared" si="7"/>
        <v>S3_00755_CC_SH_20221019_LCQE2</v>
      </c>
      <c r="Q4" s="5">
        <f t="shared" si="7"/>
        <v>1</v>
      </c>
      <c r="R4" s="5">
        <f t="shared" ref="R4:R7" ca="1" si="17">IFERROR(BH4/SUMIF($BH4:$BR4,"&lt;&gt;#N/A")*100,"")</f>
        <v>69.811955862141701</v>
      </c>
      <c r="S4" s="5">
        <f t="shared" ca="1" si="8"/>
        <v>10.872581325206754</v>
      </c>
      <c r="T4" s="6">
        <f t="shared" ca="1" si="8"/>
        <v>13.547938298953852</v>
      </c>
      <c r="U4" s="6">
        <f t="shared" ca="1" si="8"/>
        <v>4.3049992352666395</v>
      </c>
      <c r="V4" s="6">
        <f t="shared" ca="1" si="8"/>
        <v>1.3816765817122658</v>
      </c>
      <c r="W4" s="6">
        <f t="shared" ca="1" si="8"/>
        <v>-6.2086452711861716E-2</v>
      </c>
      <c r="X4" s="6">
        <f t="shared" ca="1" si="8"/>
        <v>0.1429351494306641</v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S3_00755_CC_SH_20221019_LCQE2</v>
      </c>
      <c r="AE4" s="5">
        <f t="shared" si="1"/>
        <v>1</v>
      </c>
      <c r="AF4" s="5">
        <f t="shared" si="1"/>
        <v>405874484.47155303</v>
      </c>
      <c r="AG4" s="5">
        <f t="shared" si="1"/>
        <v>97807986.899182796</v>
      </c>
      <c r="AH4" s="5">
        <f t="shared" si="1"/>
        <v>84179599.4918558</v>
      </c>
      <c r="AI4" s="5">
        <f t="shared" si="1"/>
        <v>31776518.216596399</v>
      </c>
      <c r="AJ4" s="5">
        <f t="shared" si="1"/>
        <v>10184928.5883488</v>
      </c>
      <c r="AK4" s="5">
        <f t="shared" si="1"/>
        <v>337715.61978792702</v>
      </c>
      <c r="AL4" s="5">
        <f t="shared" si="1"/>
        <v>6829819.2021048404</v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S3_00755_CC_SH_20221019_LCQE2</v>
      </c>
      <c r="AS4" s="5">
        <f t="shared" si="9"/>
        <v>1</v>
      </c>
      <c r="AT4" s="5">
        <f t="shared" ref="AT4:BD19" si="18">IFERROR(IF(AF4=ISBLANK(TRUE),"",AF4/$AF4*100),"")</f>
        <v>100</v>
      </c>
      <c r="AU4" s="5">
        <f t="shared" si="10"/>
        <v>24.098087128223497</v>
      </c>
      <c r="AV4" s="5">
        <f t="shared" si="10"/>
        <v>20.740303397356278</v>
      </c>
      <c r="AW4" s="5">
        <f t="shared" si="10"/>
        <v>7.8291490183151815</v>
      </c>
      <c r="AX4" s="5">
        <f t="shared" si="10"/>
        <v>2.5093788789432128</v>
      </c>
      <c r="AY4" s="5">
        <f t="shared" si="10"/>
        <v>8.3206910685117694E-2</v>
      </c>
      <c r="AZ4" s="5">
        <f t="shared" si="10"/>
        <v>1.6827417005523857</v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S3_00755_CC_SH_20221019_LCQE2</v>
      </c>
      <c r="BG4" s="5">
        <f t="shared" si="11"/>
        <v>1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0.15574096429380863</v>
      </c>
      <c r="BJ4" s="5">
        <f ca="1"/>
        <v>0.19406329663227151</v>
      </c>
      <c r="BK4" s="5">
        <f ca="1"/>
        <v>6.166564425967036E-2</v>
      </c>
      <c r="BL4" s="5">
        <f ca="1"/>
        <v>1.9791403415779885E-2</v>
      </c>
      <c r="BM4" s="5">
        <f ca="1"/>
        <v>-8.8933839404907087E-4</v>
      </c>
      <c r="BN4" s="5">
        <f ca="1"/>
        <v>2.047430811320047E-3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tr">
        <f t="shared" si="12"/>
        <v>N6_Ctrl_NEG_00755_CC_SH_20221019_LCQE2</v>
      </c>
      <c r="BW4" s="5" t="str">
        <f t="shared" si="12"/>
        <v>NatAbun</v>
      </c>
      <c r="BX4" s="5">
        <f t="shared" si="12"/>
        <v>367024583.54261899</v>
      </c>
      <c r="BY4" s="5">
        <f t="shared" si="12"/>
        <v>30979272.104473598</v>
      </c>
      <c r="BZ4" s="5">
        <f t="shared" si="12"/>
        <v>0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5978034.6995877</v>
      </c>
      <c r="CE4" s="5" t="str">
        <f t="shared" si="13"/>
        <v/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N6_Ctrl_NEG_00755_CC_SH_20221019_LCQE2</v>
      </c>
      <c r="CK4" s="5">
        <f t="shared" ref="CK4:CV17" si="19">IFERROR(IF(BX4=ISBLANK(TRUE),"",BX4/$BX4*"100"),"")</f>
        <v>100</v>
      </c>
      <c r="CL4" s="5">
        <f t="shared" si="15"/>
        <v>8.4406531588302389</v>
      </c>
      <c r="CM4" s="5">
        <f t="shared" si="15"/>
        <v>0</v>
      </c>
      <c r="CN4" s="5">
        <f t="shared" si="15"/>
        <v>0</v>
      </c>
      <c r="CO4" s="5">
        <f t="shared" si="15"/>
        <v>0</v>
      </c>
      <c r="CP4" s="5">
        <f t="shared" si="15"/>
        <v>0</v>
      </c>
      <c r="CQ4" s="5">
        <f t="shared" si="15"/>
        <v>1.6287831844630456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50</v>
      </c>
      <c r="B5" s="4">
        <v>1</v>
      </c>
      <c r="C5">
        <v>269906518.30002099</v>
      </c>
      <c r="D5">
        <v>78107665.513735503</v>
      </c>
      <c r="E5">
        <v>70743709.9627074</v>
      </c>
      <c r="F5">
        <v>26562400.559620202</v>
      </c>
      <c r="G5">
        <v>10107997.2384653</v>
      </c>
      <c r="H5">
        <v>2799812.5313927601</v>
      </c>
      <c r="I5">
        <v>8403527.7311637998</v>
      </c>
      <c r="J5"/>
      <c r="K5"/>
      <c r="L5"/>
      <c r="M5"/>
      <c r="P5" s="5" t="str">
        <f t="shared" si="7"/>
        <v>S2_00755_CC_SH_20221019_LCQE2</v>
      </c>
      <c r="Q5" s="5">
        <f t="shared" si="7"/>
        <v>1</v>
      </c>
      <c r="R5" s="5">
        <f t="shared" ca="1" si="17"/>
        <v>68.459934219132421</v>
      </c>
      <c r="S5" s="5">
        <f t="shared" ca="1" si="8"/>
        <v>12.417681661019095</v>
      </c>
      <c r="T5" s="6">
        <f t="shared" ca="1" si="8"/>
        <v>14.057810205680459</v>
      </c>
      <c r="U5" s="6">
        <f t="shared" ca="1" si="8"/>
        <v>3.2890741131778265</v>
      </c>
      <c r="V5" s="6">
        <f t="shared" ca="1" si="8"/>
        <v>1.315551485032783</v>
      </c>
      <c r="W5" s="6">
        <f t="shared" ca="1" si="8"/>
        <v>5.1448968747856372E-2</v>
      </c>
      <c r="X5" s="6">
        <f t="shared" ca="1" si="8"/>
        <v>0.40849934720956493</v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S2_00755_CC_SH_20221019_LCQE2</v>
      </c>
      <c r="AE5" s="5">
        <f t="shared" si="1"/>
        <v>1</v>
      </c>
      <c r="AF5" s="5">
        <f t="shared" si="1"/>
        <v>475425283.17379802</v>
      </c>
      <c r="AG5" s="5">
        <f t="shared" si="1"/>
        <v>126760753.115477</v>
      </c>
      <c r="AH5" s="5">
        <f t="shared" si="1"/>
        <v>105006868.668312</v>
      </c>
      <c r="AI5" s="5">
        <f t="shared" si="1"/>
        <v>31203498.101371199</v>
      </c>
      <c r="AJ5" s="5">
        <f t="shared" si="1"/>
        <v>11106053.9173073</v>
      </c>
      <c r="AK5" s="5">
        <f t="shared" si="1"/>
        <v>1152636.2052958601</v>
      </c>
      <c r="AL5" s="5">
        <f t="shared" si="1"/>
        <v>9929906.6404606402</v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S2_00755_CC_SH_20221019_LCQE2</v>
      </c>
      <c r="AS5" s="5">
        <f t="shared" si="9"/>
        <v>1</v>
      </c>
      <c r="AT5" s="5">
        <f t="shared" si="18"/>
        <v>100</v>
      </c>
      <c r="AU5" s="5">
        <f t="shared" si="10"/>
        <v>26.662602432344329</v>
      </c>
      <c r="AV5" s="5">
        <f t="shared" si="10"/>
        <v>22.086934032476631</v>
      </c>
      <c r="AW5" s="5">
        <f t="shared" si="10"/>
        <v>6.5632811728198197</v>
      </c>
      <c r="AX5" s="5">
        <f t="shared" si="10"/>
        <v>2.3360250938205436</v>
      </c>
      <c r="AY5" s="5">
        <f t="shared" si="10"/>
        <v>0.24244318636173554</v>
      </c>
      <c r="AZ5" s="5">
        <f t="shared" si="10"/>
        <v>2.0886366358498085</v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S2_00755_CC_SH_20221019_LCQE2</v>
      </c>
      <c r="BG5" s="5">
        <f t="shared" si="11"/>
        <v>1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0.18138611733501694</v>
      </c>
      <c r="BJ5" s="5">
        <f ca="1"/>
        <v>0.20534361252353847</v>
      </c>
      <c r="BK5" s="5">
        <f ca="1"/>
        <v>4.8043781383865725E-2</v>
      </c>
      <c r="BL5" s="5">
        <f ca="1"/>
        <v>1.9216370860390443E-2</v>
      </c>
      <c r="BM5" s="5">
        <f ca="1"/>
        <v>7.5151940086845689E-4</v>
      </c>
      <c r="BN5" s="5">
        <f ca="1"/>
        <v>5.9669842203179044E-3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tr">
        <f t="shared" si="12"/>
        <v>N7_Ctrl_NEG_00755_CC_SH_20221019_LCQE2</v>
      </c>
      <c r="BW5" s="5" t="str">
        <f t="shared" si="12"/>
        <v>NatAbun</v>
      </c>
      <c r="BX5" s="5">
        <f t="shared" si="12"/>
        <v>398705704.16657197</v>
      </c>
      <c r="BY5" s="5">
        <f t="shared" si="12"/>
        <v>33468937.468758401</v>
      </c>
      <c r="BZ5" s="5">
        <f t="shared" si="12"/>
        <v>0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8762681.5309803691</v>
      </c>
      <c r="CE5" s="5" t="str">
        <f t="shared" si="13"/>
        <v/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N7_Ctrl_NEG_00755_CC_SH_20221019_LCQE2</v>
      </c>
      <c r="CK5" s="5">
        <f t="shared" si="19"/>
        <v>100</v>
      </c>
      <c r="CL5" s="5">
        <f t="shared" si="15"/>
        <v>8.3943964480567566</v>
      </c>
      <c r="CM5" s="5">
        <f t="shared" si="15"/>
        <v>0</v>
      </c>
      <c r="CN5" s="5">
        <f t="shared" si="15"/>
        <v>0</v>
      </c>
      <c r="CO5" s="5">
        <f t="shared" si="15"/>
        <v>0</v>
      </c>
      <c r="CP5" s="5">
        <f t="shared" si="15"/>
        <v>0</v>
      </c>
      <c r="CQ5" s="5">
        <f t="shared" si="15"/>
        <v>2.1977818324162928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0">CY3</f>
        <v>100</v>
      </c>
      <c r="CZ5" s="5">
        <f t="shared" si="20"/>
        <v>8.5239906988426348</v>
      </c>
      <c r="DA5" s="5">
        <f t="shared" si="20"/>
        <v>6.4392030599207169E-3</v>
      </c>
      <c r="DB5" s="5">
        <f t="shared" si="20"/>
        <v>7.3880091740885102E-3</v>
      </c>
      <c r="DC5" s="5">
        <f t="shared" si="20"/>
        <v>2.2009306111787498E-3</v>
      </c>
      <c r="DD5" s="5">
        <f t="shared" si="20"/>
        <v>1.2654173800640592E-3</v>
      </c>
      <c r="DE5" s="5">
        <f t="shared" si="20"/>
        <v>1.4843721072353577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51</v>
      </c>
      <c r="B6" s="4">
        <v>1</v>
      </c>
      <c r="C6">
        <v>300154778.46710998</v>
      </c>
      <c r="D6">
        <v>72494691.261526793</v>
      </c>
      <c r="E6">
        <v>59287693.593922302</v>
      </c>
      <c r="F6">
        <v>19045779.905355699</v>
      </c>
      <c r="G6">
        <v>6173212.9210508699</v>
      </c>
      <c r="H6">
        <v>240605.53237839899</v>
      </c>
      <c r="I6">
        <v>8252312.2372733597</v>
      </c>
      <c r="J6"/>
      <c r="K6"/>
      <c r="L6"/>
      <c r="M6"/>
      <c r="P6" s="5" t="str">
        <f t="shared" si="7"/>
        <v>S6_00755_CC_SH_20221019_LCQE2</v>
      </c>
      <c r="Q6" s="5">
        <f t="shared" si="7"/>
        <v>1</v>
      </c>
      <c r="R6" s="5">
        <f t="shared" ca="1" si="17"/>
        <v>63.27592489215499</v>
      </c>
      <c r="S6" s="5">
        <f t="shared" ca="1" si="8"/>
        <v>12.917649552991891</v>
      </c>
      <c r="T6" s="6">
        <f t="shared" ca="1" si="8"/>
        <v>15.479730226104868</v>
      </c>
      <c r="U6" s="6">
        <f t="shared" ca="1" si="8"/>
        <v>4.9021973939081631</v>
      </c>
      <c r="V6" s="6">
        <f t="shared" ca="1" si="8"/>
        <v>1.948476310884006</v>
      </c>
      <c r="W6" s="6">
        <f t="shared" ca="1" si="8"/>
        <v>0.48774584032180157</v>
      </c>
      <c r="X6" s="6">
        <f t="shared" ca="1" si="8"/>
        <v>0.98827578363427193</v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S6_00755_CC_SH_20221019_LCQE2</v>
      </c>
      <c r="AE6" s="5">
        <f t="shared" si="1"/>
        <v>1</v>
      </c>
      <c r="AF6" s="5">
        <f t="shared" si="1"/>
        <v>269906518.30002099</v>
      </c>
      <c r="AG6" s="5">
        <f t="shared" si="1"/>
        <v>78107665.513735503</v>
      </c>
      <c r="AH6" s="5">
        <f t="shared" si="1"/>
        <v>70743709.9627074</v>
      </c>
      <c r="AI6" s="5">
        <f t="shared" si="1"/>
        <v>26562400.559620202</v>
      </c>
      <c r="AJ6" s="5">
        <f t="shared" si="1"/>
        <v>10107997.2384653</v>
      </c>
      <c r="AK6" s="5">
        <f t="shared" si="1"/>
        <v>2799812.5313927601</v>
      </c>
      <c r="AL6" s="5">
        <f t="shared" si="1"/>
        <v>8403527.7311637998</v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S6_00755_CC_SH_20221019_LCQE2</v>
      </c>
      <c r="AS6" s="5">
        <f t="shared" si="9"/>
        <v>1</v>
      </c>
      <c r="AT6" s="5">
        <f t="shared" si="18"/>
        <v>100</v>
      </c>
      <c r="AU6" s="5">
        <f t="shared" si="10"/>
        <v>28.938784437548513</v>
      </c>
      <c r="AV6" s="5">
        <f t="shared" si="10"/>
        <v>26.210448865140247</v>
      </c>
      <c r="AW6" s="5">
        <f t="shared" si="10"/>
        <v>9.8413334835041422</v>
      </c>
      <c r="AX6" s="5">
        <f t="shared" si="10"/>
        <v>3.744999306474516</v>
      </c>
      <c r="AY6" s="5">
        <f t="shared" si="10"/>
        <v>1.0373267563255224</v>
      </c>
      <c r="AZ6" s="5">
        <f t="shared" si="10"/>
        <v>3.1134956591980707</v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S6_00755_CC_SH_20221019_LCQE2</v>
      </c>
      <c r="BG6" s="5">
        <f t="shared" si="11"/>
        <v>1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0.2041479373870588</v>
      </c>
      <c r="BJ6" s="5">
        <f ca="1"/>
        <v>0.24463854542605129</v>
      </c>
      <c r="BK6" s="5">
        <f ca="1"/>
        <v>7.7473342385169036E-2</v>
      </c>
      <c r="BL6" s="5">
        <f ca="1"/>
        <v>3.0793328018593372E-2</v>
      </c>
      <c r="BM6" s="5">
        <f ca="1"/>
        <v>7.7082372348266179E-3</v>
      </c>
      <c r="BN6" s="5">
        <f ca="1"/>
        <v>1.5618511864009109E-2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tr">
        <f t="shared" si="12"/>
        <v>N8_Ctrl_NEG_00755_CC_SH_20221019_LCQE2</v>
      </c>
      <c r="BW6" s="5" t="str">
        <f t="shared" si="12"/>
        <v>NatAbun</v>
      </c>
      <c r="BX6" s="5">
        <f t="shared" si="12"/>
        <v>396462820.85397601</v>
      </c>
      <c r="BY6" s="5">
        <f t="shared" si="12"/>
        <v>33958083.658427</v>
      </c>
      <c r="BZ6" s="5">
        <f t="shared" si="12"/>
        <v>0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5437732.0395792499</v>
      </c>
      <c r="CE6" s="5" t="str">
        <f t="shared" si="13"/>
        <v/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N8_Ctrl_NEG_00755_CC_SH_20221019_LCQE2</v>
      </c>
      <c r="CK6" s="5">
        <f t="shared" si="19"/>
        <v>100</v>
      </c>
      <c r="CL6" s="5">
        <f t="shared" si="15"/>
        <v>8.5652630895582362</v>
      </c>
      <c r="CM6" s="5">
        <f t="shared" si="15"/>
        <v>0</v>
      </c>
      <c r="CN6" s="5">
        <f t="shared" si="15"/>
        <v>0</v>
      </c>
      <c r="CO6" s="5">
        <f t="shared" si="15"/>
        <v>0</v>
      </c>
      <c r="CP6" s="5">
        <f t="shared" si="15"/>
        <v>0</v>
      </c>
      <c r="CQ6" s="5">
        <f t="shared" si="15"/>
        <v>1.3715616581313836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1">CY3</f>
        <v>100</v>
      </c>
      <c r="DA6" s="5">
        <f t="shared" si="21"/>
        <v>8.5239906988426348</v>
      </c>
      <c r="DB6" s="5">
        <f t="shared" si="21"/>
        <v>6.4392030599207169E-3</v>
      </c>
      <c r="DC6" s="5">
        <f t="shared" si="21"/>
        <v>7.3880091740885102E-3</v>
      </c>
      <c r="DD6" s="5">
        <f t="shared" si="21"/>
        <v>2.2009306111787498E-3</v>
      </c>
      <c r="DE6" s="5">
        <f t="shared" si="21"/>
        <v>1.2654173800640592E-3</v>
      </c>
      <c r="DF6" s="5">
        <f t="shared" si="21"/>
        <v>1.4843721072353577</v>
      </c>
      <c r="DG6" s="5" t="str">
        <f t="shared" si="21"/>
        <v/>
      </c>
      <c r="DH6" s="5" t="str">
        <f t="shared" si="21"/>
        <v/>
      </c>
      <c r="DI6" s="5" t="str">
        <f t="shared" si="21"/>
        <v/>
      </c>
      <c r="DJ6" s="5" t="str">
        <f t="shared" si="21"/>
        <v/>
      </c>
    </row>
    <row r="7" spans="1:116" ht="14.25" customHeight="1" x14ac:dyDescent="0.2">
      <c r="A7" t="s">
        <v>52</v>
      </c>
      <c r="B7" s="4">
        <v>2</v>
      </c>
      <c r="C7">
        <v>275785235.29815102</v>
      </c>
      <c r="D7">
        <v>72599649.2258946</v>
      </c>
      <c r="E7">
        <v>58873601.764579497</v>
      </c>
      <c r="F7">
        <v>21891485.830303401</v>
      </c>
      <c r="G7">
        <v>6583529.3461899599</v>
      </c>
      <c r="H7">
        <v>174070.832722208</v>
      </c>
      <c r="I7">
        <v>2624040.7820259398</v>
      </c>
      <c r="J7"/>
      <c r="K7"/>
      <c r="L7"/>
      <c r="M7"/>
      <c r="P7" s="5" t="str">
        <f t="shared" si="7"/>
        <v>S1_00755_CC_SH_20221019_LCQE2</v>
      </c>
      <c r="Q7" s="5">
        <f t="shared" si="7"/>
        <v>1</v>
      </c>
      <c r="R7" s="5">
        <f t="shared" ca="1" si="17"/>
        <v>70.590939382452731</v>
      </c>
      <c r="S7" s="5">
        <f t="shared" ca="1" si="8"/>
        <v>11.032266464508421</v>
      </c>
      <c r="T7" s="6">
        <f t="shared" ca="1" si="8"/>
        <v>12.998451301023305</v>
      </c>
      <c r="U7" s="6">
        <f t="shared" ca="1" si="8"/>
        <v>3.3653082579157791</v>
      </c>
      <c r="V7" s="6">
        <f t="shared" ca="1" si="8"/>
        <v>1.1617630096557374</v>
      </c>
      <c r="W7" s="6">
        <f t="shared" ca="1" si="8"/>
        <v>-4.4755638402844529E-2</v>
      </c>
      <c r="X7" s="6">
        <f t="shared" ca="1" si="8"/>
        <v>0.89602722284686731</v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S1_00755_CC_SH_20221019_LCQE2</v>
      </c>
      <c r="AE7" s="5">
        <f t="shared" si="1"/>
        <v>1</v>
      </c>
      <c r="AF7" s="5">
        <f t="shared" si="1"/>
        <v>300154778.46710998</v>
      </c>
      <c r="AG7" s="5">
        <f t="shared" si="1"/>
        <v>72494691.261526793</v>
      </c>
      <c r="AH7" s="5">
        <f t="shared" si="1"/>
        <v>59287693.593922302</v>
      </c>
      <c r="AI7" s="5">
        <f t="shared" si="1"/>
        <v>19045779.905355699</v>
      </c>
      <c r="AJ7" s="5">
        <f t="shared" si="1"/>
        <v>6173212.9210508699</v>
      </c>
      <c r="AK7" s="5">
        <f t="shared" si="1"/>
        <v>240605.53237839899</v>
      </c>
      <c r="AL7" s="5">
        <f t="shared" si="1"/>
        <v>8252312.2372733597</v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S1_00755_CC_SH_20221019_LCQE2</v>
      </c>
      <c r="AS7" s="5">
        <f t="shared" si="9"/>
        <v>1</v>
      </c>
      <c r="AT7" s="5">
        <f t="shared" si="18"/>
        <v>100</v>
      </c>
      <c r="AU7" s="5">
        <f t="shared" si="10"/>
        <v>24.152436163687639</v>
      </c>
      <c r="AV7" s="5">
        <f t="shared" si="10"/>
        <v>19.752373724218042</v>
      </c>
      <c r="AW7" s="5">
        <f t="shared" si="10"/>
        <v>6.3453195723294735</v>
      </c>
      <c r="AX7" s="5">
        <f t="shared" si="10"/>
        <v>2.0566765428747993</v>
      </c>
      <c r="AY7" s="5">
        <f t="shared" si="10"/>
        <v>8.0160487068428862E-2</v>
      </c>
      <c r="AZ7" s="5">
        <f t="shared" si="10"/>
        <v>2.7493522773210231</v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S1_00755_CC_SH_20221019_LCQE2</v>
      </c>
      <c r="BG7" s="5">
        <f t="shared" si="11"/>
        <v>1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0.15628445464845006</v>
      </c>
      <c r="BJ7" s="5">
        <f ca="1"/>
        <v>0.18413767283361041</v>
      </c>
      <c r="BK7" s="5">
        <f ca="1"/>
        <v>4.7673374052765713E-2</v>
      </c>
      <c r="BL7" s="5">
        <f ca="1"/>
        <v>1.6457678844043328E-2</v>
      </c>
      <c r="BM7" s="5">
        <f ca="1"/>
        <v>-6.3401392295354183E-4</v>
      </c>
      <c r="BN7" s="5">
        <f ca="1"/>
        <v>1.269323273901068E-2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BV7" s="5" t="str">
        <f t="shared" si="12"/>
        <v>St_ctrl01_00755_CC_SH_20221019_LCQE2</v>
      </c>
      <c r="BW7" s="5" t="str">
        <f t="shared" si="12"/>
        <v>NatAbun</v>
      </c>
      <c r="BX7" s="5">
        <f t="shared" si="12"/>
        <v>409834435.05128402</v>
      </c>
      <c r="BY7" s="5">
        <f t="shared" si="12"/>
        <v>34791283.7887059</v>
      </c>
      <c r="BZ7" s="5">
        <f t="shared" si="12"/>
        <v>92358.965511970498</v>
      </c>
      <c r="CA7" s="5">
        <f t="shared" si="12"/>
        <v>133980.550120253</v>
      </c>
      <c r="CB7" s="5">
        <f t="shared" si="12"/>
        <v>11793.043751044501</v>
      </c>
      <c r="CC7" s="5">
        <f t="shared" si="12"/>
        <v>22362.435130377999</v>
      </c>
      <c r="CD7" s="5">
        <f t="shared" si="12"/>
        <v>2493219.1618870101</v>
      </c>
      <c r="CJ7" s="5" t="str">
        <f t="shared" si="14"/>
        <v>St_ctrl01_00755_CC_SH_20221019_LCQE2</v>
      </c>
      <c r="CK7" s="5">
        <f t="shared" si="19"/>
        <v>100</v>
      </c>
      <c r="CL7" s="5">
        <f t="shared" si="15"/>
        <v>8.4891070181431552</v>
      </c>
      <c r="CM7" s="5">
        <f t="shared" si="15"/>
        <v>2.253567724254632E-2</v>
      </c>
      <c r="CN7" s="5">
        <f t="shared" si="15"/>
        <v>3.2691384291192505E-2</v>
      </c>
      <c r="CO7" s="5">
        <f t="shared" si="15"/>
        <v>2.8775141233724775E-3</v>
      </c>
      <c r="CP7" s="5">
        <f t="shared" si="15"/>
        <v>5.4564558801848137E-3</v>
      </c>
      <c r="CQ7" s="5">
        <f t="shared" si="15"/>
        <v>0.60834789579724424</v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8.5239906988426348</v>
      </c>
      <c r="DC7" s="5">
        <f t="shared" si="22"/>
        <v>6.4392030599207169E-3</v>
      </c>
      <c r="DD7" s="5">
        <f t="shared" si="22"/>
        <v>7.3880091740885102E-3</v>
      </c>
      <c r="DE7" s="5">
        <f t="shared" si="22"/>
        <v>2.2009306111787498E-3</v>
      </c>
      <c r="DF7" s="5">
        <f t="shared" si="22"/>
        <v>1.2654173800640592E-3</v>
      </c>
      <c r="DG7" s="5">
        <f t="shared" si="22"/>
        <v>1.4843721072353577</v>
      </c>
      <c r="DH7" s="5" t="str">
        <f t="shared" si="22"/>
        <v/>
      </c>
      <c r="DI7" s="5" t="str">
        <f t="shared" si="22"/>
        <v/>
      </c>
      <c r="DJ7" s="5" t="str">
        <f t="shared" si="22"/>
        <v/>
      </c>
    </row>
    <row r="8" spans="1:116" ht="14.25" customHeight="1" x14ac:dyDescent="0.2">
      <c r="A8" t="s">
        <v>53</v>
      </c>
      <c r="B8" s="4">
        <v>2</v>
      </c>
      <c r="C8">
        <v>301280484.45911801</v>
      </c>
      <c r="D8">
        <v>96094175.050439805</v>
      </c>
      <c r="E8">
        <v>93327111.740468398</v>
      </c>
      <c r="F8">
        <v>43598755.433334403</v>
      </c>
      <c r="G8">
        <v>23022510.930023201</v>
      </c>
      <c r="H8">
        <v>7731803.3804841703</v>
      </c>
      <c r="I8">
        <v>6518876.9173421301</v>
      </c>
      <c r="J8"/>
      <c r="K8"/>
      <c r="L8"/>
      <c r="M8"/>
      <c r="P8" s="5" t="str">
        <f t="shared" si="7"/>
        <v>S15_00755_CC_SH_20221019_LCQE2</v>
      </c>
      <c r="Q8" s="5">
        <f t="shared" si="7"/>
        <v>2</v>
      </c>
      <c r="R8" s="5">
        <f ca="1">IFERROR(BH8/SUMIF($BH8:$BR8,"&lt;&gt;#N/A")*100,"")</f>
        <v>68.922378592447757</v>
      </c>
      <c r="S8" s="5">
        <f t="shared" ca="1" si="8"/>
        <v>12.268675602863489</v>
      </c>
      <c r="T8" s="6">
        <f t="shared" ca="1" si="8"/>
        <v>13.663073085425301</v>
      </c>
      <c r="U8" s="6">
        <f t="shared" ca="1" si="8"/>
        <v>4.3004508302222497</v>
      </c>
      <c r="V8" s="6">
        <f t="shared" ca="1" si="8"/>
        <v>1.2754379090131156</v>
      </c>
      <c r="W8" s="6">
        <f t="shared" ca="1" si="8"/>
        <v>-6.7644129547411197E-2</v>
      </c>
      <c r="X8" s="6">
        <f t="shared" ca="1" si="8"/>
        <v>-0.36237189042451917</v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S15_00755_CC_SH_20221019_LCQE2</v>
      </c>
      <c r="AE8" s="5">
        <f t="shared" si="1"/>
        <v>2</v>
      </c>
      <c r="AF8" s="5">
        <f t="shared" si="1"/>
        <v>275785235.29815102</v>
      </c>
      <c r="AG8" s="5">
        <f t="shared" si="1"/>
        <v>72599649.2258946</v>
      </c>
      <c r="AH8" s="5">
        <f t="shared" si="1"/>
        <v>58873601.764579497</v>
      </c>
      <c r="AI8" s="5">
        <f t="shared" si="1"/>
        <v>21891485.830303401</v>
      </c>
      <c r="AJ8" s="5">
        <f t="shared" si="1"/>
        <v>6583529.3461899599</v>
      </c>
      <c r="AK8" s="5">
        <f t="shared" si="1"/>
        <v>174070.832722208</v>
      </c>
      <c r="AL8" s="5">
        <f t="shared" si="1"/>
        <v>2624040.7820259398</v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S15_00755_CC_SH_20221019_LCQE2</v>
      </c>
      <c r="AS8" s="5">
        <f t="shared" si="9"/>
        <v>2</v>
      </c>
      <c r="AT8" s="5">
        <f t="shared" si="18"/>
        <v>100</v>
      </c>
      <c r="AU8" s="5">
        <f t="shared" si="10"/>
        <v>26.324704854996035</v>
      </c>
      <c r="AV8" s="5">
        <f t="shared" si="10"/>
        <v>21.34762642421061</v>
      </c>
      <c r="AW8" s="5">
        <f t="shared" si="10"/>
        <v>7.9378744865135893</v>
      </c>
      <c r="AX8" s="5">
        <f t="shared" si="10"/>
        <v>2.3871942742230257</v>
      </c>
      <c r="AY8" s="5">
        <f t="shared" si="10"/>
        <v>6.311825668767955E-2</v>
      </c>
      <c r="AZ8" s="5">
        <f t="shared" si="10"/>
        <v>0.95147979158097185</v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S15_00755_CC_SH_20221019_LCQE2</v>
      </c>
      <c r="BG8" s="5">
        <f t="shared" si="11"/>
        <v>2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0.17800714156153399</v>
      </c>
      <c r="BJ8" s="5">
        <f ca="1"/>
        <v>0.19823856002152609</v>
      </c>
      <c r="BK8" s="5">
        <f ca="1"/>
        <v>6.239556611433425E-2</v>
      </c>
      <c r="BL8" s="5">
        <f ca="1"/>
        <v>1.8505425016670463E-2</v>
      </c>
      <c r="BM8" s="5">
        <f ca="1"/>
        <v>-9.8145378799830568E-4</v>
      </c>
      <c r="BN8" s="5">
        <f ca="1"/>
        <v>-5.2576811454418722E-3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BV8" s="5" t="str">
        <f t="shared" si="12"/>
        <v>St_ctrl02_00755_CC_SH_20221019_LCQE2</v>
      </c>
      <c r="BW8" s="5" t="str">
        <f t="shared" si="12"/>
        <v>NatAbun</v>
      </c>
      <c r="BX8" s="5">
        <f t="shared" si="12"/>
        <v>425241983.95437002</v>
      </c>
      <c r="BY8" s="5">
        <f t="shared" si="12"/>
        <v>35999171.2373311</v>
      </c>
      <c r="BZ8" s="5">
        <f t="shared" si="12"/>
        <v>11826.082763701101</v>
      </c>
      <c r="CA8" s="5">
        <f t="shared" si="12"/>
        <v>6605.01659895993</v>
      </c>
      <c r="CB8" s="5">
        <f t="shared" si="12"/>
        <v>0</v>
      </c>
      <c r="CC8" s="5">
        <f t="shared" si="12"/>
        <v>6629.3208074706699</v>
      </c>
      <c r="CD8" s="5">
        <f t="shared" si="12"/>
        <v>2084949.42925453</v>
      </c>
      <c r="CJ8" s="5" t="str">
        <f t="shared" si="14"/>
        <v>St_ctrl02_00755_CC_SH_20221019_LCQE2</v>
      </c>
      <c r="CK8" s="5">
        <f t="shared" si="19"/>
        <v>100</v>
      </c>
      <c r="CL8" s="5">
        <f t="shared" si="15"/>
        <v>8.465573154976612</v>
      </c>
      <c r="CM8" s="5">
        <f t="shared" si="15"/>
        <v>2.7810242661670211E-3</v>
      </c>
      <c r="CN8" s="5">
        <f t="shared" si="15"/>
        <v>1.5532371798144633E-3</v>
      </c>
      <c r="CO8" s="5">
        <f t="shared" si="15"/>
        <v>0</v>
      </c>
      <c r="CP8" s="5">
        <f t="shared" si="15"/>
        <v>1.5589525629205088E-3</v>
      </c>
      <c r="CQ8" s="5">
        <f t="shared" si="15"/>
        <v>0.49029717382709148</v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8.5239906988426348</v>
      </c>
      <c r="DD8" s="5">
        <f t="shared" si="23"/>
        <v>6.4392030599207169E-3</v>
      </c>
      <c r="DE8" s="5">
        <f t="shared" si="23"/>
        <v>7.3880091740885102E-3</v>
      </c>
      <c r="DF8" s="5">
        <f t="shared" si="23"/>
        <v>2.2009306111787498E-3</v>
      </c>
      <c r="DG8" s="5">
        <f t="shared" si="23"/>
        <v>1.2654173800640592E-3</v>
      </c>
      <c r="DH8" s="5">
        <f t="shared" si="23"/>
        <v>1.4843721072353577</v>
      </c>
      <c r="DI8" s="5" t="str">
        <f t="shared" si="23"/>
        <v/>
      </c>
      <c r="DJ8" s="5" t="str">
        <f t="shared" si="23"/>
        <v/>
      </c>
    </row>
    <row r="9" spans="1:116" ht="14.25" customHeight="1" x14ac:dyDescent="0.2">
      <c r="A9" t="s">
        <v>54</v>
      </c>
      <c r="B9" s="4">
        <v>2</v>
      </c>
      <c r="C9">
        <v>227819085.98647699</v>
      </c>
      <c r="D9">
        <v>90643876.120814294</v>
      </c>
      <c r="E9">
        <v>83602097.774439603</v>
      </c>
      <c r="F9">
        <v>39434897.164559901</v>
      </c>
      <c r="G9">
        <v>20219175.164351899</v>
      </c>
      <c r="H9">
        <v>6205161.1387944901</v>
      </c>
      <c r="I9">
        <v>6211907.58762349</v>
      </c>
      <c r="J9"/>
      <c r="K9"/>
      <c r="L9"/>
      <c r="M9"/>
      <c r="P9" s="5" t="str">
        <f t="shared" si="7"/>
        <v>S17_00755_CC_SH_20221019_LCQE2</v>
      </c>
      <c r="Q9" s="5">
        <f t="shared" si="7"/>
        <v>2</v>
      </c>
      <c r="R9" s="5">
        <f t="shared" ref="R9:X22" ca="1" si="24">IFERROR(BH9/SUMIF($BH9:$BR9,"&lt;&gt;#N/A")*100,"")</f>
        <v>57.650219696682626</v>
      </c>
      <c r="S9" s="5">
        <f t="shared" ca="1" si="8"/>
        <v>13.473584501191581</v>
      </c>
      <c r="T9" s="6">
        <f t="shared" ca="1" si="8"/>
        <v>16.706005169600804</v>
      </c>
      <c r="U9" s="6">
        <f t="shared" ca="1" si="8"/>
        <v>6.9135055273083088</v>
      </c>
      <c r="V9" s="6">
        <f t="shared" ca="1" si="8"/>
        <v>3.8127261001036765</v>
      </c>
      <c r="W9" s="6">
        <f t="shared" ca="1" si="8"/>
        <v>1.1517837895587248</v>
      </c>
      <c r="X9" s="6">
        <f t="shared" ca="1" si="8"/>
        <v>0.29217521555427362</v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S17_00755_CC_SH_20221019_LCQE2</v>
      </c>
      <c r="AE9" s="5">
        <f t="shared" si="1"/>
        <v>2</v>
      </c>
      <c r="AF9" s="5">
        <f t="shared" si="1"/>
        <v>301280484.45911801</v>
      </c>
      <c r="AG9" s="5">
        <f t="shared" si="1"/>
        <v>96094175.050439805</v>
      </c>
      <c r="AH9" s="5">
        <f t="shared" si="1"/>
        <v>93327111.740468398</v>
      </c>
      <c r="AI9" s="5">
        <f t="shared" si="1"/>
        <v>43598755.433334403</v>
      </c>
      <c r="AJ9" s="5">
        <f t="shared" si="1"/>
        <v>23022510.930023201</v>
      </c>
      <c r="AK9" s="5">
        <f t="shared" si="1"/>
        <v>7731803.3804841703</v>
      </c>
      <c r="AL9" s="5">
        <f t="shared" si="1"/>
        <v>6518876.9173421301</v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S17_00755_CC_SH_20221019_LCQE2</v>
      </c>
      <c r="AS9" s="5">
        <f t="shared" si="9"/>
        <v>2</v>
      </c>
      <c r="AT9" s="5">
        <f t="shared" si="18"/>
        <v>100</v>
      </c>
      <c r="AU9" s="5">
        <f t="shared" si="10"/>
        <v>31.895253760944886</v>
      </c>
      <c r="AV9" s="5">
        <f t="shared" si="10"/>
        <v>30.976819460449434</v>
      </c>
      <c r="AW9" s="5">
        <f t="shared" si="10"/>
        <v>14.47115152898345</v>
      </c>
      <c r="AX9" s="5">
        <f t="shared" si="10"/>
        <v>7.6415540061796534</v>
      </c>
      <c r="AY9" s="5">
        <f t="shared" si="10"/>
        <v>2.5663140426652262</v>
      </c>
      <c r="AZ9" s="5">
        <f t="shared" si="10"/>
        <v>2.1637235910070052</v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S17_00755_CC_SH_20221019_LCQE2</v>
      </c>
      <c r="BG9" s="5">
        <f t="shared" si="11"/>
        <v>2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0.23371263062102252</v>
      </c>
      <c r="BJ9" s="5">
        <f ca="1"/>
        <v>0.28978215967773874</v>
      </c>
      <c r="BK9" s="5">
        <f ca="1"/>
        <v>0.11992158162939548</v>
      </c>
      <c r="BL9" s="5">
        <f ca="1"/>
        <v>6.6135499919405732E-2</v>
      </c>
      <c r="BM9" s="5">
        <f ca="1"/>
        <v>1.9978827411563222E-2</v>
      </c>
      <c r="BN9" s="5">
        <f ca="1"/>
        <v>5.068067686324642E-3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BV9" s="5" t="str">
        <f t="shared" si="12"/>
        <v>St_ctrl03_00755_CC_SH_20221019_LCQE2</v>
      </c>
      <c r="BW9" s="5" t="str">
        <f t="shared" si="12"/>
        <v>NatAbun</v>
      </c>
      <c r="BX9" s="5">
        <f t="shared" si="12"/>
        <v>413634406.11582899</v>
      </c>
      <c r="BY9" s="5">
        <f t="shared" si="12"/>
        <v>33412454.559038699</v>
      </c>
      <c r="BZ9" s="5">
        <f t="shared" si="12"/>
        <v>109825.515491368</v>
      </c>
      <c r="CA9" s="5">
        <f t="shared" si="12"/>
        <v>110498.662525956</v>
      </c>
      <c r="CB9" s="5">
        <f t="shared" si="12"/>
        <v>63868.946081644302</v>
      </c>
      <c r="CC9" s="5">
        <f t="shared" si="12"/>
        <v>13770.7276725295</v>
      </c>
      <c r="CD9" s="5">
        <f t="shared" si="12"/>
        <v>3681725.7296249899</v>
      </c>
      <c r="CJ9" s="5" t="str">
        <f t="shared" si="14"/>
        <v>St_ctrl03_00755_CC_SH_20221019_LCQE2</v>
      </c>
      <c r="CK9" s="5">
        <f t="shared" si="19"/>
        <v>100</v>
      </c>
      <c r="CL9" s="5">
        <f t="shared" si="15"/>
        <v>8.0777744948234051</v>
      </c>
      <c r="CM9" s="5">
        <f t="shared" si="15"/>
        <v>2.6551349178775482E-2</v>
      </c>
      <c r="CN9" s="5">
        <f t="shared" si="15"/>
        <v>2.6714088792462138E-2</v>
      </c>
      <c r="CO9" s="5">
        <f t="shared" si="15"/>
        <v>1.5440917181284779E-2</v>
      </c>
      <c r="CP9" s="5">
        <f t="shared" si="15"/>
        <v>3.3292026651848003E-3</v>
      </c>
      <c r="CQ9" s="5">
        <f t="shared" si="15"/>
        <v>0.89009175136025942</v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8.5239906988426348</v>
      </c>
      <c r="DE9" s="5">
        <f t="shared" si="25"/>
        <v>6.4392030599207169E-3</v>
      </c>
      <c r="DF9" s="5">
        <f t="shared" si="25"/>
        <v>7.3880091740885102E-3</v>
      </c>
      <c r="DG9" s="5">
        <f t="shared" si="25"/>
        <v>2.2009306111787498E-3</v>
      </c>
      <c r="DH9" s="5">
        <f t="shared" si="25"/>
        <v>1.2654173800640592E-3</v>
      </c>
      <c r="DI9" s="5">
        <f t="shared" si="25"/>
        <v>1.4843721072353577</v>
      </c>
      <c r="DJ9" s="5" t="str">
        <f t="shared" si="25"/>
        <v/>
      </c>
    </row>
    <row r="10" spans="1:116" ht="14.25" customHeight="1" x14ac:dyDescent="0.2">
      <c r="A10" t="s">
        <v>55</v>
      </c>
      <c r="B10" s="4">
        <v>2</v>
      </c>
      <c r="C10">
        <v>326028725.900787</v>
      </c>
      <c r="D10">
        <v>85631708.069257006</v>
      </c>
      <c r="E10">
        <v>65288256.564446598</v>
      </c>
      <c r="F10">
        <v>23499011.442581799</v>
      </c>
      <c r="G10">
        <v>7412750.2662465498</v>
      </c>
      <c r="H10">
        <v>442489.80598956998</v>
      </c>
      <c r="I10">
        <v>7054935.40595375</v>
      </c>
      <c r="J10"/>
      <c r="K10"/>
      <c r="L10"/>
      <c r="M10"/>
      <c r="P10" s="5" t="str">
        <f t="shared" si="7"/>
        <v>S16_00755_CC_SH_20221019_LCQE2</v>
      </c>
      <c r="Q10" s="5">
        <f t="shared" si="7"/>
        <v>2</v>
      </c>
      <c r="R10" s="5">
        <f t="shared" ca="1" si="24"/>
        <v>52.504346678896788</v>
      </c>
      <c r="S10" s="5">
        <f t="shared" ca="1" si="8"/>
        <v>16.414783648946113</v>
      </c>
      <c r="T10" s="6">
        <f t="shared" ca="1" si="8"/>
        <v>17.864789686841696</v>
      </c>
      <c r="U10" s="6">
        <f t="shared" ca="1" si="8"/>
        <v>7.5606381962792808</v>
      </c>
      <c r="V10" s="6">
        <f t="shared" ca="1" si="8"/>
        <v>4.0118273137537326</v>
      </c>
      <c r="W10" s="6">
        <f t="shared" ca="1" si="8"/>
        <v>1.0852728732188426</v>
      </c>
      <c r="X10" s="6">
        <f t="shared" ca="1" si="8"/>
        <v>0.55834160206354877</v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S16_00755_CC_SH_20221019_LCQE2</v>
      </c>
      <c r="AE10" s="5">
        <f t="shared" si="1"/>
        <v>2</v>
      </c>
      <c r="AF10" s="5">
        <f t="shared" si="1"/>
        <v>227819085.98647699</v>
      </c>
      <c r="AG10" s="5">
        <f t="shared" si="1"/>
        <v>90643876.120814294</v>
      </c>
      <c r="AH10" s="5">
        <f t="shared" si="1"/>
        <v>83602097.774439603</v>
      </c>
      <c r="AI10" s="5">
        <f t="shared" si="1"/>
        <v>39434897.164559901</v>
      </c>
      <c r="AJ10" s="5">
        <f t="shared" si="1"/>
        <v>20219175.164351899</v>
      </c>
      <c r="AK10" s="5">
        <f t="shared" si="1"/>
        <v>6205161.1387944901</v>
      </c>
      <c r="AL10" s="5">
        <f t="shared" si="1"/>
        <v>6211907.58762349</v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S16_00755_CC_SH_20221019_LCQE2</v>
      </c>
      <c r="AS10" s="5">
        <f t="shared" si="9"/>
        <v>2</v>
      </c>
      <c r="AT10" s="5">
        <f t="shared" si="18"/>
        <v>100</v>
      </c>
      <c r="AU10" s="5">
        <f t="shared" si="10"/>
        <v>39.787656827924764</v>
      </c>
      <c r="AV10" s="5">
        <f t="shared" si="10"/>
        <v>36.696704936917399</v>
      </c>
      <c r="AW10" s="5">
        <f t="shared" si="10"/>
        <v>17.309742506341504</v>
      </c>
      <c r="AX10" s="5">
        <f t="shared" si="10"/>
        <v>8.8751015204898511</v>
      </c>
      <c r="AY10" s="5">
        <f t="shared" si="10"/>
        <v>2.7237231296603568</v>
      </c>
      <c r="AZ10" s="5">
        <f t="shared" si="10"/>
        <v>2.7266844481994892</v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S16_00755_CC_SH_20221019_LCQE2</v>
      </c>
      <c r="BG10" s="5">
        <f t="shared" si="11"/>
        <v>2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0.31263666129082135</v>
      </c>
      <c r="BJ10" s="5">
        <f ca="1"/>
        <v>0.34025353740897307</v>
      </c>
      <c r="BK10" s="5">
        <f ca="1"/>
        <v>0.14400023378098997</v>
      </c>
      <c r="BL10" s="5">
        <f ca="1"/>
        <v>7.6409432123573442E-2</v>
      </c>
      <c r="BM10" s="5">
        <f ca="1"/>
        <v>2.0670152889552082E-2</v>
      </c>
      <c r="BN10" s="5">
        <f ca="1"/>
        <v>1.0634197688016649E-2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BV10" s="5" t="str">
        <f t="shared" si="12"/>
        <v>St_ctrl04_00755_CC_SH_20221019_LCQE2</v>
      </c>
      <c r="BW10" s="5" t="str">
        <f t="shared" si="12"/>
        <v>NatAbun</v>
      </c>
      <c r="BX10" s="5">
        <f t="shared" si="12"/>
        <v>390754592.92834997</v>
      </c>
      <c r="BY10" s="5">
        <f t="shared" si="12"/>
        <v>34517788.668621004</v>
      </c>
      <c r="BZ10" s="5">
        <f t="shared" si="12"/>
        <v>0</v>
      </c>
      <c r="CA10" s="5">
        <f t="shared" si="12"/>
        <v>15401.4899478518</v>
      </c>
      <c r="CB10" s="5">
        <f t="shared" si="12"/>
        <v>0</v>
      </c>
      <c r="CC10" s="5">
        <f t="shared" si="12"/>
        <v>9024.7222969191098</v>
      </c>
      <c r="CD10" s="5">
        <f t="shared" si="12"/>
        <v>5914206.9589912798</v>
      </c>
      <c r="CJ10" s="5" t="str">
        <f t="shared" si="14"/>
        <v>St_ctrl04_00755_CC_SH_20221019_LCQE2</v>
      </c>
      <c r="CK10" s="5">
        <f t="shared" si="19"/>
        <v>100</v>
      </c>
      <c r="CL10" s="5">
        <f t="shared" si="15"/>
        <v>8.8336232748901544</v>
      </c>
      <c r="CM10" s="5">
        <f t="shared" si="15"/>
        <v>0</v>
      </c>
      <c r="CN10" s="5">
        <f t="shared" si="15"/>
        <v>3.9414738115889185E-3</v>
      </c>
      <c r="CO10" s="5">
        <f t="shared" si="15"/>
        <v>0</v>
      </c>
      <c r="CP10" s="5">
        <f t="shared" si="15"/>
        <v>2.309562692350468E-3</v>
      </c>
      <c r="CQ10" s="5">
        <f t="shared" si="15"/>
        <v>1.5135348543620901</v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8.5239906988426348</v>
      </c>
      <c r="DF10" s="5">
        <f t="shared" si="26"/>
        <v>6.4392030599207169E-3</v>
      </c>
      <c r="DG10" s="5">
        <f t="shared" si="26"/>
        <v>7.3880091740885102E-3</v>
      </c>
      <c r="DH10" s="5">
        <f t="shared" si="26"/>
        <v>2.2009306111787498E-3</v>
      </c>
      <c r="DI10" s="5">
        <f t="shared" si="26"/>
        <v>1.2654173800640592E-3</v>
      </c>
      <c r="DJ10" s="5">
        <f t="shared" si="26"/>
        <v>1.4843721072353577</v>
      </c>
    </row>
    <row r="11" spans="1:116" ht="14.25" customHeight="1" x14ac:dyDescent="0.2">
      <c r="A11" t="s">
        <v>56</v>
      </c>
      <c r="B11" s="4">
        <v>2</v>
      </c>
      <c r="C11">
        <v>302902659.525931</v>
      </c>
      <c r="D11">
        <v>69528838.653360903</v>
      </c>
      <c r="E11">
        <v>58780196.169239998</v>
      </c>
      <c r="F11">
        <v>17755960.736000001</v>
      </c>
      <c r="G11">
        <v>5468224.60592118</v>
      </c>
      <c r="H11">
        <v>72808.131850898906</v>
      </c>
      <c r="I11">
        <v>4878210.5501250001</v>
      </c>
      <c r="J11"/>
      <c r="K11"/>
      <c r="L11"/>
      <c r="M11"/>
      <c r="P11" s="5" t="str">
        <f t="shared" si="7"/>
        <v>S12_00755_CC_SH_20221019_LCQE2</v>
      </c>
      <c r="Q11" s="5">
        <f t="shared" si="7"/>
        <v>2</v>
      </c>
      <c r="R11" s="5">
        <f t="shared" ca="1" si="24"/>
        <v>69.29096792664771</v>
      </c>
      <c r="S11" s="5">
        <f t="shared" ca="1" si="8"/>
        <v>12.292973005117483</v>
      </c>
      <c r="T11" s="6">
        <f t="shared" ca="1" si="8"/>
        <v>12.823416089095899</v>
      </c>
      <c r="U11" s="6">
        <f t="shared" ca="1" si="8"/>
        <v>3.8952732833465378</v>
      </c>
      <c r="V11" s="6">
        <f t="shared" ca="1" si="8"/>
        <v>1.2401419866507275</v>
      </c>
      <c r="W11" s="6">
        <f t="shared" ca="1" si="8"/>
        <v>-1.4012716206041106E-2</v>
      </c>
      <c r="X11" s="6">
        <f t="shared" ca="1" si="8"/>
        <v>0.47124042534770633</v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S12_00755_CC_SH_20221019_LCQE2</v>
      </c>
      <c r="AE11" s="5">
        <f t="shared" si="1"/>
        <v>2</v>
      </c>
      <c r="AF11" s="5">
        <f t="shared" si="1"/>
        <v>326028725.900787</v>
      </c>
      <c r="AG11" s="5">
        <f t="shared" si="1"/>
        <v>85631708.069257006</v>
      </c>
      <c r="AH11" s="5">
        <f t="shared" si="1"/>
        <v>65288256.564446598</v>
      </c>
      <c r="AI11" s="5">
        <f t="shared" si="1"/>
        <v>23499011.442581799</v>
      </c>
      <c r="AJ11" s="5">
        <f t="shared" si="1"/>
        <v>7412750.2662465498</v>
      </c>
      <c r="AK11" s="5">
        <f t="shared" si="1"/>
        <v>442489.80598956998</v>
      </c>
      <c r="AL11" s="5">
        <f t="shared" si="1"/>
        <v>7054935.40595375</v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S12_00755_CC_SH_20221019_LCQE2</v>
      </c>
      <c r="AS11" s="5">
        <f t="shared" si="9"/>
        <v>2</v>
      </c>
      <c r="AT11" s="5">
        <f t="shared" si="18"/>
        <v>100</v>
      </c>
      <c r="AU11" s="5">
        <f t="shared" si="10"/>
        <v>26.265080732584089</v>
      </c>
      <c r="AV11" s="5">
        <f t="shared" si="10"/>
        <v>20.025308010532271</v>
      </c>
      <c r="AW11" s="5">
        <f t="shared" si="10"/>
        <v>7.207650607367869</v>
      </c>
      <c r="AX11" s="5">
        <f t="shared" si="10"/>
        <v>2.2736494294377931</v>
      </c>
      <c r="AY11" s="5">
        <f t="shared" si="10"/>
        <v>0.13572111008531898</v>
      </c>
      <c r="AZ11" s="5">
        <f t="shared" si="10"/>
        <v>2.1638999405532813</v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S12_00755_CC_SH_20221019_LCQE2</v>
      </c>
      <c r="BG11" s="5">
        <f t="shared" si="11"/>
        <v>2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0.17741090033741455</v>
      </c>
      <c r="BJ11" s="5">
        <f ca="1"/>
        <v>0.18506619943122932</v>
      </c>
      <c r="BK11" s="5">
        <f ca="1"/>
        <v>5.6216176507595098E-2</v>
      </c>
      <c r="BL11" s="5">
        <f ca="1"/>
        <v>1.7897599409544364E-2</v>
      </c>
      <c r="BM11" s="5">
        <f ca="1"/>
        <v>-2.0223005429618394E-4</v>
      </c>
      <c r="BN11" s="5">
        <f ca="1"/>
        <v>6.8008925181499476E-3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BV11" s="5" t="str">
        <f t="shared" si="12"/>
        <v>St_ctrl05_00755_CC_SH_20221019_LCQE2</v>
      </c>
      <c r="BW11" s="5" t="str">
        <f t="shared" si="12"/>
        <v>NatAbun</v>
      </c>
      <c r="BX11" s="5">
        <f t="shared" si="12"/>
        <v>375518497.45820498</v>
      </c>
      <c r="BY11" s="5">
        <f t="shared" si="12"/>
        <v>32649583.363488901</v>
      </c>
      <c r="BZ11" s="5">
        <f t="shared" si="12"/>
        <v>36295.608926015899</v>
      </c>
      <c r="CA11" s="5">
        <f t="shared" si="12"/>
        <v>22958.712221015801</v>
      </c>
      <c r="CB11" s="5">
        <f t="shared" si="12"/>
        <v>13859.9176187989</v>
      </c>
      <c r="CC11" s="5">
        <f t="shared" si="12"/>
        <v>0</v>
      </c>
      <c r="CD11" s="5">
        <f t="shared" si="12"/>
        <v>7386387.7427735496</v>
      </c>
      <c r="CJ11" s="5" t="str">
        <f t="shared" si="14"/>
        <v>St_ctrl05_00755_CC_SH_20221019_LCQE2</v>
      </c>
      <c r="CK11" s="5">
        <f t="shared" si="19"/>
        <v>100</v>
      </c>
      <c r="CL11" s="5">
        <f t="shared" si="15"/>
        <v>8.6945339802129951</v>
      </c>
      <c r="CM11" s="5">
        <f t="shared" si="15"/>
        <v>9.6654649961831988E-3</v>
      </c>
      <c r="CN11" s="5">
        <f t="shared" si="15"/>
        <v>6.1138698563234142E-3</v>
      </c>
      <c r="CO11" s="5">
        <f t="shared" si="15"/>
        <v>3.6908748071302405E-3</v>
      </c>
      <c r="CP11" s="5">
        <f t="shared" si="15"/>
        <v>0</v>
      </c>
      <c r="CQ11" s="5">
        <f t="shared" si="15"/>
        <v>1.9669837285700289</v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8.5239906988426348</v>
      </c>
      <c r="DG11" s="5">
        <f t="shared" si="27"/>
        <v>6.4392030599207169E-3</v>
      </c>
      <c r="DH11" s="5">
        <f t="shared" si="27"/>
        <v>7.3880091740885102E-3</v>
      </c>
      <c r="DI11" s="5">
        <f t="shared" si="27"/>
        <v>2.2009306111787498E-3</v>
      </c>
      <c r="DJ11" s="5">
        <f t="shared" si="27"/>
        <v>1.2654173800640592E-3</v>
      </c>
    </row>
    <row r="12" spans="1:116" ht="14.25" customHeight="1" x14ac:dyDescent="0.2">
      <c r="A12" t="s">
        <v>57</v>
      </c>
      <c r="B12" s="4">
        <v>3</v>
      </c>
      <c r="C12">
        <v>196286682.73166901</v>
      </c>
      <c r="D12">
        <v>99511413.396855593</v>
      </c>
      <c r="E12">
        <v>122638851.12332</v>
      </c>
      <c r="F12">
        <v>67210086.690848395</v>
      </c>
      <c r="G12">
        <v>40961919.876969904</v>
      </c>
      <c r="H12">
        <v>15568953.2999608</v>
      </c>
      <c r="I12">
        <v>8534712.6655284204</v>
      </c>
      <c r="J12"/>
      <c r="K12"/>
      <c r="L12"/>
      <c r="M12"/>
      <c r="P12" s="5" t="str">
        <f t="shared" si="7"/>
        <v>S14_00755_CC_SH_20221019_LCQE2</v>
      </c>
      <c r="Q12" s="5">
        <f t="shared" si="7"/>
        <v>2</v>
      </c>
      <c r="R12" s="5">
        <f t="shared" ca="1" si="24"/>
        <v>72.269733528192276</v>
      </c>
      <c r="S12" s="5">
        <f t="shared" ca="1" si="8"/>
        <v>10.428663402293642</v>
      </c>
      <c r="T12" s="6">
        <f t="shared" ca="1" si="8"/>
        <v>13.130811591730366</v>
      </c>
      <c r="U12" s="6">
        <f t="shared" ca="1" si="8"/>
        <v>3.1111257158498486</v>
      </c>
      <c r="V12" s="6">
        <f t="shared" ca="1" si="8"/>
        <v>1.0362684389297721</v>
      </c>
      <c r="W12" s="6">
        <f t="shared" ca="1" si="8"/>
        <v>-7.3274566664928598E-2</v>
      </c>
      <c r="X12" s="6">
        <f t="shared" ca="1" si="8"/>
        <v>9.6671889669029398E-2</v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S14_00755_CC_SH_20221019_LCQE2</v>
      </c>
      <c r="AE12" s="5">
        <f t="shared" si="1"/>
        <v>2</v>
      </c>
      <c r="AF12" s="5">
        <f t="shared" si="1"/>
        <v>302902659.525931</v>
      </c>
      <c r="AG12" s="5">
        <f t="shared" si="1"/>
        <v>69528838.653360903</v>
      </c>
      <c r="AH12" s="5">
        <f t="shared" si="1"/>
        <v>58780196.169239998</v>
      </c>
      <c r="AI12" s="5">
        <f t="shared" si="1"/>
        <v>17755960.736000001</v>
      </c>
      <c r="AJ12" s="5">
        <f t="shared" si="1"/>
        <v>5468224.60592118</v>
      </c>
      <c r="AK12" s="5">
        <f t="shared" si="1"/>
        <v>72808.131850898906</v>
      </c>
      <c r="AL12" s="5">
        <f t="shared" si="1"/>
        <v>4878210.5501250001</v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S14_00755_CC_SH_20221019_LCQE2</v>
      </c>
      <c r="AS12" s="5">
        <f t="shared" si="9"/>
        <v>2</v>
      </c>
      <c r="AT12" s="5">
        <f t="shared" si="18"/>
        <v>100</v>
      </c>
      <c r="AU12" s="5">
        <f t="shared" si="10"/>
        <v>22.95418559948585</v>
      </c>
      <c r="AV12" s="5">
        <f t="shared" si="10"/>
        <v>19.405638848214839</v>
      </c>
      <c r="AW12" s="5">
        <f t="shared" si="10"/>
        <v>5.86193622855264</v>
      </c>
      <c r="AX12" s="5">
        <f t="shared" si="10"/>
        <v>1.8052745441322393</v>
      </c>
      <c r="AY12" s="5">
        <f t="shared" si="10"/>
        <v>2.4036808380900308E-2</v>
      </c>
      <c r="AZ12" s="5">
        <f t="shared" si="10"/>
        <v>1.6104878569768333</v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S14_00755_CC_SH_20221019_LCQE2</v>
      </c>
      <c r="BG12" s="5">
        <f t="shared" si="11"/>
        <v>2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0.14430194900643217</v>
      </c>
      <c r="BJ12" s="5">
        <f ca="1"/>
        <v>0.18169171173999227</v>
      </c>
      <c r="BK12" s="5">
        <f ca="1"/>
        <v>4.3048805688984657E-2</v>
      </c>
      <c r="BL12" s="5">
        <f ca="1"/>
        <v>1.4338899402825747E-2</v>
      </c>
      <c r="BM12" s="5">
        <f ca="1"/>
        <v>-1.0139039275182098E-3</v>
      </c>
      <c r="BN12" s="5">
        <f ca="1"/>
        <v>1.3376538828847057E-3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BV12" s="5" t="str">
        <f t="shared" si="12"/>
        <v>St_ctrl06_00755_CC_SH_20221019_LCQE2</v>
      </c>
      <c r="BW12" s="5" t="str">
        <f t="shared" si="12"/>
        <v>NatAbun</v>
      </c>
      <c r="BX12" s="5">
        <f t="shared" si="12"/>
        <v>345002747.836703</v>
      </c>
      <c r="BY12" s="5">
        <f t="shared" si="12"/>
        <v>28743639.873962399</v>
      </c>
      <c r="BZ12" s="5">
        <f t="shared" si="12"/>
        <v>0</v>
      </c>
      <c r="CA12" s="5">
        <f t="shared" si="12"/>
        <v>9887.9091968265002</v>
      </c>
      <c r="CB12" s="5">
        <f t="shared" si="12"/>
        <v>0</v>
      </c>
      <c r="CC12" s="5">
        <f t="shared" si="12"/>
        <v>0</v>
      </c>
      <c r="CD12" s="5">
        <f t="shared" si="12"/>
        <v>7881331.3636207404</v>
      </c>
      <c r="CJ12" s="5" t="str">
        <f t="shared" si="14"/>
        <v>St_ctrl06_00755_CC_SH_20221019_LCQE2</v>
      </c>
      <c r="CK12" s="5">
        <f t="shared" si="19"/>
        <v>100</v>
      </c>
      <c r="CL12" s="5">
        <f t="shared" si="15"/>
        <v>8.331423460884249</v>
      </c>
      <c r="CM12" s="5">
        <f t="shared" si="15"/>
        <v>0</v>
      </c>
      <c r="CN12" s="5">
        <f t="shared" si="15"/>
        <v>2.8660378095036665E-3</v>
      </c>
      <c r="CO12" s="5">
        <f t="shared" si="15"/>
        <v>0</v>
      </c>
      <c r="CP12" s="5">
        <f t="shared" si="15"/>
        <v>0</v>
      </c>
      <c r="CQ12" s="5">
        <f t="shared" si="15"/>
        <v>2.2844256786473882</v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8.5239906988426348</v>
      </c>
      <c r="DH12" s="5">
        <f t="shared" si="28"/>
        <v>6.4392030599207169E-3</v>
      </c>
      <c r="DI12" s="5">
        <f t="shared" si="28"/>
        <v>7.3880091740885102E-3</v>
      </c>
      <c r="DJ12" s="5">
        <f t="shared" si="28"/>
        <v>2.2009306111787498E-3</v>
      </c>
    </row>
    <row r="13" spans="1:116" ht="14.25" customHeight="1" x14ac:dyDescent="0.2">
      <c r="A13" t="s">
        <v>58</v>
      </c>
      <c r="B13" s="4">
        <v>3</v>
      </c>
      <c r="C13">
        <v>182375028.77506301</v>
      </c>
      <c r="D13">
        <v>115049970.968633</v>
      </c>
      <c r="E13">
        <v>139955785.84033301</v>
      </c>
      <c r="F13">
        <v>86586623.483753607</v>
      </c>
      <c r="G13">
        <v>55083343.7716396</v>
      </c>
      <c r="H13">
        <v>23942014.825044401</v>
      </c>
      <c r="I13">
        <v>13820969.4239172</v>
      </c>
      <c r="J13"/>
      <c r="K13"/>
      <c r="L13"/>
      <c r="M13"/>
      <c r="P13" s="5" t="str">
        <f t="shared" si="7"/>
        <v>S9_00755_CC_SH_20221019_LCQE2</v>
      </c>
      <c r="Q13" s="5">
        <f t="shared" si="7"/>
        <v>3</v>
      </c>
      <c r="R13" s="5">
        <f t="shared" ca="1" si="24"/>
        <v>38.864153157547072</v>
      </c>
      <c r="S13" s="5">
        <f t="shared" ca="1" si="8"/>
        <v>16.390173788863301</v>
      </c>
      <c r="T13" s="6">
        <f t="shared" ca="1" si="8"/>
        <v>22.882511952138636</v>
      </c>
      <c r="U13" s="6">
        <f t="shared" ca="1" si="8"/>
        <v>11.352958413823194</v>
      </c>
      <c r="V13" s="6">
        <f t="shared" ca="1" si="8"/>
        <v>7.1390679822059182</v>
      </c>
      <c r="W13" s="6">
        <f t="shared" ca="1" si="8"/>
        <v>2.4707967448999857</v>
      </c>
      <c r="X13" s="6">
        <f t="shared" ca="1" si="8"/>
        <v>0.90033796052189241</v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S9_00755_CC_SH_20221019_LCQE2</v>
      </c>
      <c r="AE13" s="5">
        <f t="shared" si="1"/>
        <v>3</v>
      </c>
      <c r="AF13" s="5">
        <f t="shared" si="1"/>
        <v>196286682.73166901</v>
      </c>
      <c r="AG13" s="5">
        <f t="shared" si="1"/>
        <v>99511413.396855593</v>
      </c>
      <c r="AH13" s="5">
        <f t="shared" si="1"/>
        <v>122638851.12332</v>
      </c>
      <c r="AI13" s="5">
        <f t="shared" si="1"/>
        <v>67210086.690848395</v>
      </c>
      <c r="AJ13" s="5">
        <f t="shared" si="1"/>
        <v>40961919.876969904</v>
      </c>
      <c r="AK13" s="5">
        <f t="shared" si="1"/>
        <v>15568953.2999608</v>
      </c>
      <c r="AL13" s="5">
        <f t="shared" si="1"/>
        <v>8534712.6655284204</v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S9_00755_CC_SH_20221019_LCQE2</v>
      </c>
      <c r="AS13" s="5">
        <f t="shared" si="9"/>
        <v>3</v>
      </c>
      <c r="AT13" s="5">
        <f t="shared" si="18"/>
        <v>100</v>
      </c>
      <c r="AU13" s="5">
        <f t="shared" si="10"/>
        <v>50.696976489684374</v>
      </c>
      <c r="AV13" s="5">
        <f t="shared" si="10"/>
        <v>62.47945577182724</v>
      </c>
      <c r="AW13" s="5">
        <f t="shared" si="10"/>
        <v>34.240777701015517</v>
      </c>
      <c r="AX13" s="5">
        <f t="shared" si="10"/>
        <v>20.868415170562706</v>
      </c>
      <c r="AY13" s="5">
        <f t="shared" si="10"/>
        <v>7.9317420230918669</v>
      </c>
      <c r="AZ13" s="5">
        <f t="shared" si="10"/>
        <v>4.3480854364407806</v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S9_00755_CC_SH_20221019_LCQE2</v>
      </c>
      <c r="BG13" s="5">
        <f t="shared" si="11"/>
        <v>3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0.42172985790841744</v>
      </c>
      <c r="BJ13" s="5">
        <f ca="1"/>
        <v>0.58878195182531745</v>
      </c>
      <c r="BK13" s="5">
        <f ca="1"/>
        <v>0.29211902206644508</v>
      </c>
      <c r="BL13" s="5">
        <f ca="1"/>
        <v>0.18369287382297111</v>
      </c>
      <c r="BM13" s="5">
        <f ca="1"/>
        <v>6.3575211194848311E-2</v>
      </c>
      <c r="BN13" s="5">
        <f ca="1"/>
        <v>2.3166282740604498E-2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19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8.5239906988426348</v>
      </c>
      <c r="DI13" s="5">
        <f t="shared" si="29"/>
        <v>6.4392030599207169E-3</v>
      </c>
      <c r="DJ13" s="5">
        <f t="shared" si="29"/>
        <v>7.3880091740885102E-3</v>
      </c>
    </row>
    <row r="14" spans="1:116" ht="14.25" customHeight="1" x14ac:dyDescent="0.2">
      <c r="A14" t="s">
        <v>59</v>
      </c>
      <c r="B14" s="4">
        <v>3</v>
      </c>
      <c r="C14">
        <v>231356623.7712</v>
      </c>
      <c r="D14">
        <v>144833752.11107799</v>
      </c>
      <c r="E14">
        <v>134313299.10854501</v>
      </c>
      <c r="F14">
        <v>82309269.010156497</v>
      </c>
      <c r="G14">
        <v>48194326.090129003</v>
      </c>
      <c r="H14">
        <v>16575313.367369</v>
      </c>
      <c r="I14">
        <v>13576269.5404121</v>
      </c>
      <c r="J14"/>
      <c r="K14"/>
      <c r="L14"/>
      <c r="M14"/>
      <c r="P14" s="5" t="str">
        <f t="shared" si="7"/>
        <v>S10_00755_CC_SH_20221019_LCQE2</v>
      </c>
      <c r="Q14" s="5">
        <f t="shared" si="7"/>
        <v>3</v>
      </c>
      <c r="R14" s="5">
        <f t="shared" ca="1" si="24"/>
        <v>32.191339567215657</v>
      </c>
      <c r="S14" s="5">
        <f t="shared" ca="1" si="8"/>
        <v>17.563687497572619</v>
      </c>
      <c r="T14" s="6">
        <f t="shared" ca="1" si="8"/>
        <v>23.204643859335214</v>
      </c>
      <c r="U14" s="6">
        <f t="shared" ca="1" si="8"/>
        <v>13.302087430755458</v>
      </c>
      <c r="V14" s="6">
        <f t="shared" ca="1" si="8"/>
        <v>8.5854896324549799</v>
      </c>
      <c r="W14" s="6">
        <f t="shared" ca="1" si="8"/>
        <v>3.4908563044141041</v>
      </c>
      <c r="X14" s="6">
        <f t="shared" ca="1" si="8"/>
        <v>1.6618957082519825</v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S10_00755_CC_SH_20221019_LCQE2</v>
      </c>
      <c r="AE14" s="5">
        <f t="shared" si="1"/>
        <v>3</v>
      </c>
      <c r="AF14" s="5">
        <f t="shared" si="1"/>
        <v>182375028.77506301</v>
      </c>
      <c r="AG14" s="5">
        <f t="shared" si="1"/>
        <v>115049970.968633</v>
      </c>
      <c r="AH14" s="5">
        <f t="shared" si="1"/>
        <v>139955785.84033301</v>
      </c>
      <c r="AI14" s="5">
        <f t="shared" si="1"/>
        <v>86586623.483753607</v>
      </c>
      <c r="AJ14" s="5">
        <f t="shared" si="1"/>
        <v>55083343.7716396</v>
      </c>
      <c r="AK14" s="5">
        <f t="shared" si="1"/>
        <v>23942014.825044401</v>
      </c>
      <c r="AL14" s="5">
        <f t="shared" si="1"/>
        <v>13820969.4239172</v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S10_00755_CC_SH_20221019_LCQE2</v>
      </c>
      <c r="AS14" s="5">
        <f t="shared" si="9"/>
        <v>3</v>
      </c>
      <c r="AT14" s="5">
        <f t="shared" si="18"/>
        <v>100</v>
      </c>
      <c r="AU14" s="5">
        <f t="shared" si="10"/>
        <v>63.084278446109451</v>
      </c>
      <c r="AV14" s="5">
        <f t="shared" si="10"/>
        <v>76.740651820788003</v>
      </c>
      <c r="AW14" s="5">
        <f t="shared" si="10"/>
        <v>47.477236365811613</v>
      </c>
      <c r="AX14" s="5">
        <f t="shared" si="10"/>
        <v>30.203336576071539</v>
      </c>
      <c r="AY14" s="5">
        <f t="shared" si="10"/>
        <v>13.127901876618155</v>
      </c>
      <c r="AZ14" s="5">
        <f t="shared" si="10"/>
        <v>7.5783233684714872</v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S10_00755_CC_SH_20221019_LCQE2</v>
      </c>
      <c r="BG14" s="5">
        <f t="shared" si="11"/>
        <v>3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0.54560287747266822</v>
      </c>
      <c r="BJ14" s="5">
        <f ca="1"/>
        <v>0.72083498764889287</v>
      </c>
      <c r="BK14" s="5">
        <f ca="1"/>
        <v>0.41321944378799896</v>
      </c>
      <c r="BL14" s="5">
        <f ca="1"/>
        <v>0.26670184428108185</v>
      </c>
      <c r="BM14" s="5">
        <f ca="1"/>
        <v>0.10844085245738784</v>
      </c>
      <c r="BN14" s="5">
        <f ca="1"/>
        <v>5.1625553039876981E-2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8.5239906988426348</v>
      </c>
      <c r="DJ14" s="5">
        <f t="shared" si="30"/>
        <v>6.4392030599207169E-3</v>
      </c>
    </row>
    <row r="15" spans="1:116" ht="15" customHeight="1" x14ac:dyDescent="0.2">
      <c r="A15" t="s">
        <v>60</v>
      </c>
      <c r="B15" s="4">
        <v>3</v>
      </c>
      <c r="C15">
        <v>244961524.30233499</v>
      </c>
      <c r="D15">
        <v>110699758.4675</v>
      </c>
      <c r="E15">
        <v>116688178.258673</v>
      </c>
      <c r="F15">
        <v>65399879.526687801</v>
      </c>
      <c r="G15">
        <v>40294384.094379097</v>
      </c>
      <c r="H15">
        <v>15032390.9788408</v>
      </c>
      <c r="I15">
        <v>7279876.4350862596</v>
      </c>
      <c r="J15"/>
      <c r="K15"/>
      <c r="L15"/>
      <c r="M15"/>
      <c r="P15" s="5" t="str">
        <f t="shared" si="7"/>
        <v>S5_00755_CC_SH_20221019_LCQE2</v>
      </c>
      <c r="Q15" s="5">
        <f t="shared" si="7"/>
        <v>3</v>
      </c>
      <c r="R15" s="5">
        <f t="shared" ca="1" si="24"/>
        <v>37.563962013723589</v>
      </c>
      <c r="S15" s="5">
        <f t="shared" ca="1" si="8"/>
        <v>20.313823144099604</v>
      </c>
      <c r="T15" s="6">
        <f t="shared" ca="1" si="8"/>
        <v>20.073662855711326</v>
      </c>
      <c r="U15" s="6">
        <f t="shared" ca="1" si="8"/>
        <v>11.648892881330502</v>
      </c>
      <c r="V15" s="6">
        <f t="shared" ca="1" si="8"/>
        <v>6.8284477116181614</v>
      </c>
      <c r="W15" s="6">
        <f t="shared" ca="1" si="8"/>
        <v>2.106020577560848</v>
      </c>
      <c r="X15" s="6">
        <f t="shared" ca="1" si="8"/>
        <v>1.4651908159559972</v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S5_00755_CC_SH_20221019_LCQE2</v>
      </c>
      <c r="AE15" s="5">
        <f t="shared" si="1"/>
        <v>3</v>
      </c>
      <c r="AF15" s="5">
        <f t="shared" si="1"/>
        <v>231356623.7712</v>
      </c>
      <c r="AG15" s="5">
        <f t="shared" si="1"/>
        <v>144833752.11107799</v>
      </c>
      <c r="AH15" s="5">
        <f t="shared" si="1"/>
        <v>134313299.10854501</v>
      </c>
      <c r="AI15" s="5">
        <f t="shared" si="1"/>
        <v>82309269.010156497</v>
      </c>
      <c r="AJ15" s="5">
        <f t="shared" si="1"/>
        <v>48194326.090129003</v>
      </c>
      <c r="AK15" s="5">
        <f t="shared" si="1"/>
        <v>16575313.367369</v>
      </c>
      <c r="AL15" s="5">
        <f t="shared" si="1"/>
        <v>13576269.5404121</v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S5_00755_CC_SH_20221019_LCQE2</v>
      </c>
      <c r="AS15" s="5">
        <f t="shared" si="9"/>
        <v>3</v>
      </c>
      <c r="AT15" s="5">
        <f t="shared" si="18"/>
        <v>100</v>
      </c>
      <c r="AU15" s="5">
        <f t="shared" si="10"/>
        <v>62.601947482736108</v>
      </c>
      <c r="AV15" s="5">
        <f t="shared" si="10"/>
        <v>58.054659045065449</v>
      </c>
      <c r="AW15" s="5">
        <f t="shared" si="10"/>
        <v>35.576793812290504</v>
      </c>
      <c r="AX15" s="5">
        <f t="shared" si="10"/>
        <v>20.831184906030938</v>
      </c>
      <c r="AY15" s="5">
        <f t="shared" si="10"/>
        <v>7.1643997466703819</v>
      </c>
      <c r="AZ15" s="5">
        <f t="shared" si="10"/>
        <v>5.8681136157304676</v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S5_00755_CC_SH_20221019_LCQE2</v>
      </c>
      <c r="BG15" s="5">
        <f t="shared" si="11"/>
        <v>3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0.54077956783893477</v>
      </c>
      <c r="BJ15" s="5">
        <f ca="1"/>
        <v>0.53438619835622314</v>
      </c>
      <c r="BK15" s="5">
        <f ca="1"/>
        <v>0.31010820629290126</v>
      </c>
      <c r="BL15" s="5">
        <f ca="1"/>
        <v>0.18178188203692308</v>
      </c>
      <c r="BM15" s="5">
        <f ca="1"/>
        <v>5.6064921394378894E-2</v>
      </c>
      <c r="BN15" s="5">
        <f ca="1"/>
        <v>3.9005225684678985E-2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8.5239906988426348</v>
      </c>
    </row>
    <row r="16" spans="1:116" ht="15" customHeight="1" thickBot="1" x14ac:dyDescent="0.25">
      <c r="A16" t="s">
        <v>61</v>
      </c>
      <c r="B16" s="4">
        <v>3</v>
      </c>
      <c r="C16">
        <v>224253731.02610701</v>
      </c>
      <c r="D16">
        <v>129209484.501261</v>
      </c>
      <c r="E16">
        <v>141218956.647212</v>
      </c>
      <c r="F16">
        <v>85358640.422542602</v>
      </c>
      <c r="G16">
        <v>53394518.251122899</v>
      </c>
      <c r="H16">
        <v>24034336.8208021</v>
      </c>
      <c r="I16">
        <v>14215552.227789201</v>
      </c>
      <c r="J16"/>
      <c r="K16"/>
      <c r="L16"/>
      <c r="M16"/>
      <c r="P16" s="5" t="str">
        <f t="shared" si="7"/>
        <v>S7_00755_CC_SH_20221019_LCQE2</v>
      </c>
      <c r="Q16" s="5">
        <f t="shared" si="7"/>
        <v>3</v>
      </c>
      <c r="R16" s="5">
        <f t="shared" ca="1" si="24"/>
        <v>44.54031571324537</v>
      </c>
      <c r="S16" s="5">
        <f t="shared" ca="1" si="8"/>
        <v>16.331455521070527</v>
      </c>
      <c r="T16" s="6">
        <f t="shared" ca="1" si="8"/>
        <v>19.821957087899349</v>
      </c>
      <c r="U16" s="6">
        <f t="shared" ca="1" si="8"/>
        <v>10.197418865264346</v>
      </c>
      <c r="V16" s="6">
        <f t="shared" ca="1" si="8"/>
        <v>6.45386679268241</v>
      </c>
      <c r="W16" s="6">
        <f t="shared" ca="1" si="8"/>
        <v>2.1801047875057917</v>
      </c>
      <c r="X16" s="6">
        <f t="shared" ca="1" si="8"/>
        <v>0.47488123233221069</v>
      </c>
      <c r="AD16" s="5" t="str">
        <f t="shared" si="1"/>
        <v>S7_00755_CC_SH_20221019_LCQE2</v>
      </c>
      <c r="AE16" s="5">
        <f t="shared" si="1"/>
        <v>3</v>
      </c>
      <c r="AF16" s="5">
        <f t="shared" si="1"/>
        <v>244961524.30233499</v>
      </c>
      <c r="AG16" s="5">
        <f t="shared" si="1"/>
        <v>110699758.4675</v>
      </c>
      <c r="AH16" s="5">
        <f t="shared" si="1"/>
        <v>116688178.258673</v>
      </c>
      <c r="AI16" s="5">
        <f t="shared" si="1"/>
        <v>65399879.526687801</v>
      </c>
      <c r="AJ16" s="5">
        <f t="shared" si="1"/>
        <v>40294384.094379097</v>
      </c>
      <c r="AK16" s="5">
        <f t="shared" si="1"/>
        <v>15032390.9788408</v>
      </c>
      <c r="AL16" s="5">
        <f t="shared" si="1"/>
        <v>7279876.4350862596</v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S7_00755_CC_SH_20221019_LCQE2</v>
      </c>
      <c r="AS16" s="5">
        <f t="shared" si="9"/>
        <v>3</v>
      </c>
      <c r="AT16" s="5">
        <f t="shared" si="18"/>
        <v>100</v>
      </c>
      <c r="AU16" s="5">
        <f t="shared" si="10"/>
        <v>45.190671793368168</v>
      </c>
      <c r="AV16" s="5">
        <f t="shared" si="10"/>
        <v>47.635308684091463</v>
      </c>
      <c r="AW16" s="5">
        <f t="shared" si="10"/>
        <v>26.698021133298607</v>
      </c>
      <c r="AX16" s="5">
        <f t="shared" si="10"/>
        <v>16.449270639191155</v>
      </c>
      <c r="AY16" s="5">
        <f t="shared" si="10"/>
        <v>6.1366335066920996</v>
      </c>
      <c r="AZ16" s="5">
        <f t="shared" si="10"/>
        <v>2.9718448461732025</v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S7_00755_CC_SH_20221019_LCQE2</v>
      </c>
      <c r="BG16" s="5">
        <f t="shared" si="11"/>
        <v>3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0.36666681094525533</v>
      </c>
      <c r="BJ16" s="5">
        <f ca="1"/>
        <v>0.445034049949599</v>
      </c>
      <c r="BK16" s="5">
        <f ca="1"/>
        <v>0.22894805979634858</v>
      </c>
      <c r="BL16" s="5">
        <f ca="1"/>
        <v>0.14489943973978531</v>
      </c>
      <c r="BM16" s="5">
        <f ca="1"/>
        <v>4.8946774458032714E-2</v>
      </c>
      <c r="BN16" s="5">
        <f ca="1"/>
        <v>1.0661829058184937E-2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62</v>
      </c>
      <c r="B17" s="4">
        <v>4</v>
      </c>
      <c r="C17">
        <v>176197673.77212799</v>
      </c>
      <c r="D17">
        <v>125684538.00678401</v>
      </c>
      <c r="E17">
        <v>158568082.540232</v>
      </c>
      <c r="F17">
        <v>112472450.93889301</v>
      </c>
      <c r="G17">
        <v>71074388.403466597</v>
      </c>
      <c r="H17">
        <v>34080577.556890398</v>
      </c>
      <c r="I17">
        <v>17914844.102974098</v>
      </c>
      <c r="J17"/>
      <c r="K17"/>
      <c r="L17"/>
      <c r="M17"/>
      <c r="P17" s="5" t="str">
        <f t="shared" si="7"/>
        <v>S4_00755_CC_SH_20221019_LCQE2</v>
      </c>
      <c r="Q17" s="5">
        <f t="shared" si="7"/>
        <v>3</v>
      </c>
      <c r="R17" s="5">
        <f t="shared" ca="1" si="24"/>
        <v>36.375551759943932</v>
      </c>
      <c r="S17" s="5">
        <f t="shared" ca="1" si="8"/>
        <v>17.858049651890511</v>
      </c>
      <c r="T17" s="6">
        <f t="shared" ca="1" si="8"/>
        <v>21.382159397807193</v>
      </c>
      <c r="U17" s="6">
        <f t="shared" ca="1" si="8"/>
        <v>12.019328568890728</v>
      </c>
      <c r="V17" s="6">
        <f t="shared" ca="1" si="8"/>
        <v>7.6329477607790244</v>
      </c>
      <c r="W17" s="6">
        <f t="shared" ca="1" si="8"/>
        <v>3.2447017783133614</v>
      </c>
      <c r="X17" s="6">
        <f t="shared" ca="1" si="8"/>
        <v>1.4872610823752508</v>
      </c>
      <c r="AD17" s="5" t="str">
        <f t="shared" si="1"/>
        <v>S4_00755_CC_SH_20221019_LCQE2</v>
      </c>
      <c r="AE17" s="5">
        <f t="shared" si="1"/>
        <v>3</v>
      </c>
      <c r="AF17" s="5">
        <f t="shared" si="1"/>
        <v>224253731.02610701</v>
      </c>
      <c r="AG17" s="5">
        <f t="shared" si="1"/>
        <v>129209484.501261</v>
      </c>
      <c r="AH17" s="5">
        <f t="shared" si="1"/>
        <v>141218956.647212</v>
      </c>
      <c r="AI17" s="5">
        <f t="shared" si="1"/>
        <v>85358640.422542602</v>
      </c>
      <c r="AJ17" s="5">
        <f t="shared" si="1"/>
        <v>53394518.251122899</v>
      </c>
      <c r="AK17" s="5">
        <f t="shared" si="1"/>
        <v>24034336.8208021</v>
      </c>
      <c r="AL17" s="5">
        <f t="shared" si="1"/>
        <v>14215552.227789201</v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S4_00755_CC_SH_20221019_LCQE2</v>
      </c>
      <c r="AS17" s="5">
        <f t="shared" si="9"/>
        <v>3</v>
      </c>
      <c r="AT17" s="5">
        <f t="shared" si="18"/>
        <v>100</v>
      </c>
      <c r="AU17" s="5">
        <f t="shared" si="10"/>
        <v>57.617540591205938</v>
      </c>
      <c r="AV17" s="5">
        <f t="shared" si="10"/>
        <v>62.972845981666936</v>
      </c>
      <c r="AW17" s="5">
        <f t="shared" si="10"/>
        <v>38.063420408646572</v>
      </c>
      <c r="AX17" s="5">
        <f t="shared" si="10"/>
        <v>23.809868405224819</v>
      </c>
      <c r="AY17" s="5">
        <f t="shared" si="10"/>
        <v>10.717474670690802</v>
      </c>
      <c r="AZ17" s="5">
        <f t="shared" si="10"/>
        <v>6.3390482569649036</v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S4_00755_CC_SH_20221019_LCQE2</v>
      </c>
      <c r="BG17" s="5">
        <f t="shared" si="11"/>
        <v>3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0.49093549892363308</v>
      </c>
      <c r="BJ17" s="5">
        <f ca="1"/>
        <v>0.58781677152050305</v>
      </c>
      <c r="BK17" s="5">
        <f ca="1"/>
        <v>0.33042326473041117</v>
      </c>
      <c r="BL17" s="5">
        <f ca="1"/>
        <v>0.20983730531846617</v>
      </c>
      <c r="BM17" s="5">
        <f ca="1"/>
        <v>8.9200070413402374E-2</v>
      </c>
      <c r="BN17" s="5">
        <f ca="1"/>
        <v>4.0886282418209109E-2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63</v>
      </c>
      <c r="B18" s="4">
        <v>4</v>
      </c>
      <c r="C18">
        <v>149929379.98534399</v>
      </c>
      <c r="D18">
        <v>107213264.196217</v>
      </c>
      <c r="E18">
        <v>152331899.03169101</v>
      </c>
      <c r="F18">
        <v>98292873.037379101</v>
      </c>
      <c r="G18">
        <v>69189315.005302399</v>
      </c>
      <c r="H18">
        <v>36202680.106392004</v>
      </c>
      <c r="I18">
        <v>17037801.955736902</v>
      </c>
      <c r="J18"/>
      <c r="K18"/>
      <c r="L18"/>
      <c r="M18"/>
      <c r="P18" s="5" t="str">
        <f t="shared" si="7"/>
        <v>S11_00755_CC_SH_20221019_LCQE2</v>
      </c>
      <c r="Q18" s="5">
        <f t="shared" si="7"/>
        <v>4</v>
      </c>
      <c r="R18" s="5">
        <f t="shared" ca="1" si="24"/>
        <v>27.537774094936562</v>
      </c>
      <c r="S18" s="5">
        <f t="shared" ca="1" si="8"/>
        <v>17.295804770324633</v>
      </c>
      <c r="T18" s="6">
        <f t="shared" ca="1" si="8"/>
        <v>23.30639532102952</v>
      </c>
      <c r="U18" s="6">
        <f t="shared" ca="1" si="8"/>
        <v>15.588433833264315</v>
      </c>
      <c r="V18" s="6">
        <f t="shared" ca="1" si="8"/>
        <v>9.7760101871709484</v>
      </c>
      <c r="W18" s="6">
        <f t="shared" ca="1" si="8"/>
        <v>4.4896614681828488</v>
      </c>
      <c r="X18" s="6">
        <f t="shared" ca="1" si="8"/>
        <v>2.0059203250911728</v>
      </c>
      <c r="AD18" s="5" t="str">
        <f t="shared" si="1"/>
        <v>S11_00755_CC_SH_20221019_LCQE2</v>
      </c>
      <c r="AE18" s="5">
        <f t="shared" si="1"/>
        <v>4</v>
      </c>
      <c r="AF18" s="5">
        <f t="shared" si="1"/>
        <v>176197673.77212799</v>
      </c>
      <c r="AG18" s="5">
        <f t="shared" si="1"/>
        <v>125684538.00678401</v>
      </c>
      <c r="AH18" s="5">
        <f t="shared" si="1"/>
        <v>158568082.540232</v>
      </c>
      <c r="AI18" s="5">
        <f t="shared" si="1"/>
        <v>112472450.93889301</v>
      </c>
      <c r="AJ18" s="5">
        <f t="shared" si="1"/>
        <v>71074388.403466597</v>
      </c>
      <c r="AK18" s="5">
        <f t="shared" si="1"/>
        <v>34080577.556890398</v>
      </c>
      <c r="AL18" s="5">
        <f t="shared" si="1"/>
        <v>17914844.102974098</v>
      </c>
      <c r="AM18" s="5" t="str">
        <f t="shared" si="1"/>
        <v/>
      </c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>S11_00755_CC_SH_20221019_LCQE2</v>
      </c>
      <c r="AS18" s="5">
        <f t="shared" si="9"/>
        <v>4</v>
      </c>
      <c r="AT18" s="5">
        <f t="shared" si="18"/>
        <v>100</v>
      </c>
      <c r="AU18" s="5">
        <f t="shared" si="10"/>
        <v>71.331553542147589</v>
      </c>
      <c r="AV18" s="5">
        <f t="shared" si="10"/>
        <v>89.994424526457777</v>
      </c>
      <c r="AW18" s="5">
        <f t="shared" si="10"/>
        <v>63.833107742586201</v>
      </c>
      <c r="AX18" s="5">
        <f t="shared" si="10"/>
        <v>40.337869894573814</v>
      </c>
      <c r="AY18" s="5">
        <f t="shared" si="10"/>
        <v>19.342240352710871</v>
      </c>
      <c r="AZ18" s="5">
        <f t="shared" si="10"/>
        <v>10.167469138181083</v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>S11_00755_CC_SH_20221019_LCQE2</v>
      </c>
      <c r="BG18" s="5">
        <f t="shared" si="11"/>
        <v>4</v>
      </c>
      <c r="BH18" s="5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>1</v>
      </c>
      <c r="BI18" s="5">
        <f ca="1"/>
        <v>0.62807562843304954</v>
      </c>
      <c r="BJ18" s="5">
        <f ca="1"/>
        <v>0.84634274508464802</v>
      </c>
      <c r="BK18" s="5">
        <f ca="1"/>
        <v>0.56607457739769163</v>
      </c>
      <c r="BL18" s="5">
        <f ca="1"/>
        <v>0.35500364530074663</v>
      </c>
      <c r="BM18" s="5">
        <f ca="1"/>
        <v>0.16303646956739229</v>
      </c>
      <c r="BN18" s="5">
        <f ca="1"/>
        <v>7.2842500565795776E-2</v>
      </c>
      <c r="BO18" s="5" t="e">
        <f ca="1"/>
        <v>#N/A</v>
      </c>
      <c r="BP18" s="5" t="e">
        <f ca="1"/>
        <v>#N/A</v>
      </c>
      <c r="BQ18" s="5" t="e">
        <f ca="1"/>
        <v>#N/A</v>
      </c>
      <c r="BR18" s="5" t="e">
        <f ca="1"/>
        <v>#N/A</v>
      </c>
      <c r="CJ18" s="5" t="str">
        <f t="shared" si="14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-8.5239906988426341E-4</v>
      </c>
      <c r="DA18" s="5">
        <v>7.2014497127963678E-5</v>
      </c>
    </row>
    <row r="19" spans="1:107" ht="15" customHeight="1" x14ac:dyDescent="0.2">
      <c r="A19" t="s">
        <v>64</v>
      </c>
      <c r="B19" s="4">
        <v>4</v>
      </c>
      <c r="C19">
        <v>181214034.06429899</v>
      </c>
      <c r="D19">
        <v>96078938.541544497</v>
      </c>
      <c r="E19">
        <v>90199245.239948794</v>
      </c>
      <c r="F19">
        <v>50499876.4012205</v>
      </c>
      <c r="G19">
        <v>27947408.8404218</v>
      </c>
      <c r="H19">
        <v>9367987.7580159009</v>
      </c>
      <c r="I19">
        <v>8774826.0360426307</v>
      </c>
      <c r="J19"/>
      <c r="K19"/>
      <c r="L19"/>
      <c r="M19"/>
      <c r="P19" s="5" t="str">
        <f t="shared" ref="P19:Q22" si="34">IF(AD19=ISBLANK(TRUE),"",AD19)</f>
        <v>S20_00755_CC_SH_20221019_LCQE2</v>
      </c>
      <c r="Q19" s="5">
        <f t="shared" si="34"/>
        <v>4</v>
      </c>
      <c r="R19" s="5">
        <f t="shared" ca="1" si="24"/>
        <v>25.870934929125166</v>
      </c>
      <c r="S19" s="5">
        <f t="shared" ca="1" si="24"/>
        <v>16.294856301971649</v>
      </c>
      <c r="T19" s="6">
        <f t="shared" ca="1" si="24"/>
        <v>24.89486161467093</v>
      </c>
      <c r="U19" s="6">
        <f t="shared" ca="1" si="24"/>
        <v>14.8358456872516</v>
      </c>
      <c r="V19" s="6">
        <f t="shared" ca="1" si="24"/>
        <v>10.670920207830719</v>
      </c>
      <c r="W19" s="6">
        <f t="shared" ca="1" si="24"/>
        <v>5.3338534555532808</v>
      </c>
      <c r="X19" s="6">
        <f t="shared" ca="1" si="24"/>
        <v>2.0987278035966539</v>
      </c>
      <c r="AD19" s="5" t="str">
        <f t="shared" ref="AD19:AP22" si="35">IF(A18=ISBLANK(TRUE),"",A18)</f>
        <v>S20_00755_CC_SH_20221019_LCQE2</v>
      </c>
      <c r="AE19" s="5">
        <f t="shared" si="35"/>
        <v>4</v>
      </c>
      <c r="AF19" s="5">
        <f t="shared" si="35"/>
        <v>149929379.98534399</v>
      </c>
      <c r="AG19" s="5">
        <f t="shared" si="35"/>
        <v>107213264.196217</v>
      </c>
      <c r="AH19" s="5">
        <f t="shared" si="35"/>
        <v>152331899.03169101</v>
      </c>
      <c r="AI19" s="5">
        <f t="shared" si="35"/>
        <v>98292873.037379101</v>
      </c>
      <c r="AJ19" s="5">
        <f t="shared" si="35"/>
        <v>69189315.005302399</v>
      </c>
      <c r="AK19" s="5">
        <f t="shared" si="35"/>
        <v>36202680.106392004</v>
      </c>
      <c r="AL19" s="5">
        <f t="shared" si="35"/>
        <v>17037801.955736902</v>
      </c>
      <c r="AM19" s="5" t="str">
        <f t="shared" si="35"/>
        <v/>
      </c>
      <c r="AN19" s="5" t="str">
        <f t="shared" si="35"/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>S20_00755_CC_SH_20221019_LCQE2</v>
      </c>
      <c r="AS19" s="5">
        <f t="shared" si="36"/>
        <v>4</v>
      </c>
      <c r="AT19" s="5">
        <f t="shared" si="18"/>
        <v>100</v>
      </c>
      <c r="AU19" s="5">
        <f t="shared" si="18"/>
        <v>71.509175991188243</v>
      </c>
      <c r="AV19" s="5">
        <f t="shared" si="18"/>
        <v>101.60243379021634</v>
      </c>
      <c r="AW19" s="5">
        <f t="shared" si="18"/>
        <v>65.559447419169942</v>
      </c>
      <c r="AX19" s="5">
        <f t="shared" si="18"/>
        <v>46.147936456527624</v>
      </c>
      <c r="AY19" s="5">
        <f t="shared" si="18"/>
        <v>24.146488239950646</v>
      </c>
      <c r="AZ19" s="5">
        <f t="shared" si="18"/>
        <v>11.363884755211014</v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>S20_00755_CC_SH_20221019_LCQE2</v>
      </c>
      <c r="BG19" s="5">
        <f t="shared" si="37"/>
        <v>4</v>
      </c>
      <c r="BH19" s="5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>1</v>
      </c>
      <c r="BI19" s="5">
        <f ca="1"/>
        <v>0.62985185292345613</v>
      </c>
      <c r="BJ19" s="5">
        <f ca="1"/>
        <v>0.96227143251188085</v>
      </c>
      <c r="BK19" s="5">
        <f ca="1"/>
        <v>0.57345610925523971</v>
      </c>
      <c r="BL19" s="5">
        <f ca="1"/>
        <v>0.41246751372009882</v>
      </c>
      <c r="BM19" s="5">
        <f ca="1"/>
        <v>0.20617165441317301</v>
      </c>
      <c r="BN19" s="5">
        <f ca="1"/>
        <v>8.112299804186561E-2</v>
      </c>
      <c r="BO19" s="5" t="e">
        <f ca="1"/>
        <v>#N/A</v>
      </c>
      <c r="BP19" s="5" t="e">
        <f ca="1"/>
        <v>#N/A</v>
      </c>
      <c r="BQ19" s="5" t="e">
        <f ca="1"/>
        <v>#N/A</v>
      </c>
      <c r="BR19" s="5" t="e">
        <f ca="1"/>
        <v>#N/A</v>
      </c>
      <c r="CJ19" s="5" t="str">
        <f t="shared" si="14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-8.5239906988426341E-4</v>
      </c>
    </row>
    <row r="20" spans="1:107" ht="15" customHeight="1" thickBot="1" x14ac:dyDescent="0.25">
      <c r="A20" t="s">
        <v>65</v>
      </c>
      <c r="B20" s="4">
        <v>4</v>
      </c>
      <c r="C20">
        <v>132298089.948902</v>
      </c>
      <c r="D20">
        <v>101467750.69724201</v>
      </c>
      <c r="E20">
        <v>130486140.523368</v>
      </c>
      <c r="F20">
        <v>95437269.810140699</v>
      </c>
      <c r="G20">
        <v>64378170.863956399</v>
      </c>
      <c r="H20">
        <v>32768688.307399198</v>
      </c>
      <c r="I20">
        <v>15489515.6851641</v>
      </c>
      <c r="J20"/>
      <c r="K20"/>
      <c r="L20"/>
      <c r="M20"/>
      <c r="P20" s="5" t="str">
        <f t="shared" si="34"/>
        <v>S18_00755_CC_SH_20221019_LCQE2</v>
      </c>
      <c r="Q20" s="5">
        <f t="shared" si="34"/>
        <v>4</v>
      </c>
      <c r="R20" s="5">
        <f t="shared" ca="1" si="24"/>
        <v>42.586489178696318</v>
      </c>
      <c r="S20" s="5">
        <f t="shared" ca="1" si="24"/>
        <v>18.949113736063104</v>
      </c>
      <c r="T20" s="6">
        <f t="shared" ca="1" si="24"/>
        <v>19.579452614886637</v>
      </c>
      <c r="U20" s="6">
        <f t="shared" ca="1" si="24"/>
        <v>10.194485719534253</v>
      </c>
      <c r="V20" s="6">
        <f t="shared" ca="1" si="24"/>
        <v>5.6952497475277868</v>
      </c>
      <c r="W20" s="6">
        <f t="shared" ca="1" si="24"/>
        <v>1.7130172138680684</v>
      </c>
      <c r="X20" s="6">
        <f t="shared" ca="1" si="24"/>
        <v>1.2821917894238131</v>
      </c>
      <c r="AD20" s="5" t="str">
        <f t="shared" si="35"/>
        <v>S18_00755_CC_SH_20221019_LCQE2</v>
      </c>
      <c r="AE20" s="5">
        <f t="shared" si="35"/>
        <v>4</v>
      </c>
      <c r="AF20" s="5">
        <f t="shared" si="35"/>
        <v>181214034.06429899</v>
      </c>
      <c r="AG20" s="5">
        <f t="shared" si="35"/>
        <v>96078938.541544497</v>
      </c>
      <c r="AH20" s="5">
        <f t="shared" si="35"/>
        <v>90199245.239948794</v>
      </c>
      <c r="AI20" s="5">
        <f t="shared" si="35"/>
        <v>50499876.4012205</v>
      </c>
      <c r="AJ20" s="5">
        <f t="shared" si="35"/>
        <v>27947408.8404218</v>
      </c>
      <c r="AK20" s="5">
        <f t="shared" si="35"/>
        <v>9367987.7580159009</v>
      </c>
      <c r="AL20" s="5">
        <f t="shared" si="35"/>
        <v>8774826.0360426307</v>
      </c>
      <c r="AM20" s="5" t="str">
        <f t="shared" si="35"/>
        <v/>
      </c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>S18_00755_CC_SH_20221019_LCQE2</v>
      </c>
      <c r="AS20" s="5">
        <f t="shared" si="36"/>
        <v>4</v>
      </c>
      <c r="AT20" s="5">
        <f t="shared" ref="AT20:BD22" si="38">IFERROR(IF(AF20=ISBLANK(TRUE),"",AF20/$AF20*100),"")</f>
        <v>100</v>
      </c>
      <c r="AU20" s="5">
        <f t="shared" si="38"/>
        <v>53.019590363212956</v>
      </c>
      <c r="AV20" s="5">
        <f t="shared" si="38"/>
        <v>49.774977807703344</v>
      </c>
      <c r="AW20" s="5">
        <f t="shared" si="38"/>
        <v>27.867530603784228</v>
      </c>
      <c r="AX20" s="5">
        <f t="shared" si="38"/>
        <v>15.422320343304872</v>
      </c>
      <c r="AY20" s="5">
        <f t="shared" si="38"/>
        <v>5.1695707820796706</v>
      </c>
      <c r="AZ20" s="5">
        <f t="shared" si="38"/>
        <v>4.8422441900549025</v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>S18_00755_CC_SH_20221019_LCQE2</v>
      </c>
      <c r="BG20" s="5">
        <f t="shared" si="37"/>
        <v>4</v>
      </c>
      <c r="BH20" s="5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>1</v>
      </c>
      <c r="BI20" s="5">
        <f ca="1"/>
        <v>0.44495599664370322</v>
      </c>
      <c r="BJ20" s="5">
        <f ca="1"/>
        <v>0.45975737827858243</v>
      </c>
      <c r="BK20" s="5">
        <f ca="1"/>
        <v>0.23938309816424111</v>
      </c>
      <c r="BL20" s="5">
        <f ca="1"/>
        <v>0.13373372300379266</v>
      </c>
      <c r="BM20" s="5">
        <f ca="1"/>
        <v>4.0224429083132708E-2</v>
      </c>
      <c r="BN20" s="5">
        <f ca="1"/>
        <v>3.0107947711858415E-2</v>
      </c>
      <c r="BO20" s="5" t="e">
        <f ca="1"/>
        <v>#N/A</v>
      </c>
      <c r="BP20" s="5" t="e">
        <f ca="1"/>
        <v>#N/A</v>
      </c>
      <c r="BQ20" s="5" t="e">
        <f ca="1"/>
        <v>#N/A</v>
      </c>
      <c r="BR20" s="5" t="e">
        <f ca="1"/>
        <v>#N/A</v>
      </c>
      <c r="CJ20" s="5" t="str">
        <f t="shared" si="14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 t="s">
        <v>66</v>
      </c>
      <c r="B21" s="4">
        <v>4</v>
      </c>
      <c r="C21">
        <v>191036843.82152799</v>
      </c>
      <c r="D21">
        <v>93781667.356799796</v>
      </c>
      <c r="E21">
        <v>110178464.30873001</v>
      </c>
      <c r="F21">
        <v>63059531.7626855</v>
      </c>
      <c r="G21">
        <v>36521155.0735064</v>
      </c>
      <c r="H21">
        <v>15880997.844399801</v>
      </c>
      <c r="I21">
        <v>8427114.4186295401</v>
      </c>
      <c r="J21"/>
      <c r="K21"/>
      <c r="L21"/>
      <c r="M21"/>
      <c r="P21" s="5" t="str">
        <f t="shared" si="34"/>
        <v>S13_00755_CC_SH_20221019_LCQE2</v>
      </c>
      <c r="Q21" s="5">
        <f t="shared" si="34"/>
        <v>4</v>
      </c>
      <c r="R21" s="5">
        <f t="shared" ca="1" si="24"/>
        <v>25.134061959551531</v>
      </c>
      <c r="S21" s="5">
        <f t="shared" ca="1" si="24"/>
        <v>17.134472498595869</v>
      </c>
      <c r="T21" s="6">
        <f t="shared" ca="1" si="24"/>
        <v>23.327667562226345</v>
      </c>
      <c r="U21" s="6">
        <f t="shared" ca="1" si="24"/>
        <v>16.139815171137485</v>
      </c>
      <c r="V21" s="6">
        <f t="shared" ca="1" si="24"/>
        <v>10.851521828610661</v>
      </c>
      <c r="W21" s="6">
        <f t="shared" ca="1" si="24"/>
        <v>5.2969723429797027</v>
      </c>
      <c r="X21" s="6">
        <f t="shared" ca="1" si="24"/>
        <v>2.1154886368984096</v>
      </c>
      <c r="AD21" s="5" t="str">
        <f t="shared" si="35"/>
        <v>S13_00755_CC_SH_20221019_LCQE2</v>
      </c>
      <c r="AE21" s="5">
        <f t="shared" si="35"/>
        <v>4</v>
      </c>
      <c r="AF21" s="5">
        <f t="shared" si="35"/>
        <v>132298089.948902</v>
      </c>
      <c r="AG21" s="5">
        <f t="shared" si="35"/>
        <v>101467750.69724201</v>
      </c>
      <c r="AH21" s="5">
        <f t="shared" si="35"/>
        <v>130486140.523368</v>
      </c>
      <c r="AI21" s="5">
        <f t="shared" si="35"/>
        <v>95437269.810140699</v>
      </c>
      <c r="AJ21" s="5">
        <f t="shared" si="35"/>
        <v>64378170.863956399</v>
      </c>
      <c r="AK21" s="5">
        <f t="shared" si="35"/>
        <v>32768688.307399198</v>
      </c>
      <c r="AL21" s="5">
        <f t="shared" si="35"/>
        <v>15489515.6851641</v>
      </c>
      <c r="AM21" s="5" t="str">
        <f t="shared" si="35"/>
        <v/>
      </c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>S13_00755_CC_SH_20221019_LCQE2</v>
      </c>
      <c r="AS21" s="5">
        <f t="shared" si="36"/>
        <v>4</v>
      </c>
      <c r="AT21" s="5">
        <f t="shared" si="38"/>
        <v>100</v>
      </c>
      <c r="AU21" s="5">
        <f t="shared" si="38"/>
        <v>76.696308114827886</v>
      </c>
      <c r="AV21" s="5">
        <f t="shared" si="38"/>
        <v>98.630403941406996</v>
      </c>
      <c r="AW21" s="5">
        <f t="shared" si="38"/>
        <v>72.138055694531801</v>
      </c>
      <c r="AX21" s="5">
        <f t="shared" si="38"/>
        <v>48.66145149096365</v>
      </c>
      <c r="AY21" s="5">
        <f t="shared" si="38"/>
        <v>24.768829482009586</v>
      </c>
      <c r="AZ21" s="5">
        <f t="shared" si="38"/>
        <v>11.70804181008711</v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>S13_00755_CC_SH_20221019_LCQE2</v>
      </c>
      <c r="BG21" s="5">
        <f t="shared" si="37"/>
        <v>4</v>
      </c>
      <c r="BH21" s="5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>1</v>
      </c>
      <c r="BI21" s="5">
        <f ca="1"/>
        <v>0.68172317415985251</v>
      </c>
      <c r="BJ21" s="5">
        <f ca="1"/>
        <v>0.92812962742623017</v>
      </c>
      <c r="BK21" s="5">
        <f ca="1"/>
        <v>0.64214909619907179</v>
      </c>
      <c r="BL21" s="5">
        <f ca="1"/>
        <v>0.43174564644879576</v>
      </c>
      <c r="BM21" s="5">
        <f ca="1"/>
        <v>0.21074875806004489</v>
      </c>
      <c r="BN21" s="5">
        <f ca="1"/>
        <v>8.4168195347926023E-2</v>
      </c>
      <c r="BO21" s="5" t="e">
        <f ca="1"/>
        <v>#N/A</v>
      </c>
      <c r="BP21" s="5" t="e">
        <f ca="1"/>
        <v>#N/A</v>
      </c>
      <c r="BQ21" s="5" t="e">
        <f ca="1"/>
        <v>#N/A</v>
      </c>
      <c r="BR21" s="5" t="e">
        <f ca="1"/>
        <v>#N/A</v>
      </c>
      <c r="CJ21" s="5" t="str">
        <f t="shared" si="14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 t="s">
        <v>67</v>
      </c>
      <c r="B22" s="4" t="s">
        <v>68</v>
      </c>
      <c r="C22">
        <v>494354252.32735097</v>
      </c>
      <c r="D22">
        <v>44232637.941442601</v>
      </c>
      <c r="E22">
        <v>14131.1900383596</v>
      </c>
      <c r="F22">
        <v>0</v>
      </c>
      <c r="G22">
        <v>0</v>
      </c>
      <c r="H22">
        <v>0</v>
      </c>
      <c r="I22">
        <v>9352753.9219561107</v>
      </c>
      <c r="J22"/>
      <c r="K22"/>
      <c r="L22"/>
      <c r="M22"/>
      <c r="P22" s="5" t="str">
        <f t="shared" si="34"/>
        <v>S19_00755_CC_SH_20221019_LCQE2</v>
      </c>
      <c r="Q22" s="5">
        <f t="shared" si="34"/>
        <v>4</v>
      </c>
      <c r="R22" s="5">
        <f t="shared" ca="1" si="24"/>
        <v>40.150611881116326</v>
      </c>
      <c r="S22" s="5">
        <f t="shared" ca="1" si="24"/>
        <v>16.287854191604143</v>
      </c>
      <c r="T22" s="6">
        <f t="shared" ca="1" si="24"/>
        <v>21.765477069694068</v>
      </c>
      <c r="U22" s="6">
        <f t="shared" ca="1" si="24"/>
        <v>11.394050923920275</v>
      </c>
      <c r="V22" s="6">
        <f t="shared" ca="1" si="24"/>
        <v>6.701010928649187</v>
      </c>
      <c r="W22" s="6">
        <f t="shared" ca="1" si="24"/>
        <v>2.7633406104329215</v>
      </c>
      <c r="X22" s="6">
        <f t="shared" ca="1" si="24"/>
        <v>0.93765439458306254</v>
      </c>
      <c r="AD22" s="5" t="str">
        <f t="shared" si="35"/>
        <v>S19_00755_CC_SH_20221019_LCQE2</v>
      </c>
      <c r="AE22" s="5">
        <f t="shared" si="35"/>
        <v>4</v>
      </c>
      <c r="AF22" s="5">
        <f t="shared" si="35"/>
        <v>191036843.82152799</v>
      </c>
      <c r="AG22" s="5">
        <f t="shared" si="35"/>
        <v>93781667.356799796</v>
      </c>
      <c r="AH22" s="5">
        <f t="shared" si="35"/>
        <v>110178464.30873001</v>
      </c>
      <c r="AI22" s="5">
        <f t="shared" si="35"/>
        <v>63059531.7626855</v>
      </c>
      <c r="AJ22" s="5">
        <f t="shared" si="35"/>
        <v>36521155.0735064</v>
      </c>
      <c r="AK22" s="5">
        <f t="shared" si="35"/>
        <v>15880997.844399801</v>
      </c>
      <c r="AL22" s="5">
        <f t="shared" si="35"/>
        <v>8427114.4186295401</v>
      </c>
      <c r="AM22" s="5" t="str">
        <f t="shared" si="35"/>
        <v/>
      </c>
      <c r="AN22" s="5" t="str">
        <f t="shared" si="35"/>
        <v/>
      </c>
      <c r="AO22" s="5" t="str">
        <f t="shared" si="35"/>
        <v/>
      </c>
      <c r="AP22" s="5" t="str">
        <f t="shared" si="35"/>
        <v/>
      </c>
      <c r="AR22" s="5" t="str">
        <f t="shared" si="36"/>
        <v>S19_00755_CC_SH_20221019_LCQE2</v>
      </c>
      <c r="AS22" s="5">
        <f t="shared" si="36"/>
        <v>4</v>
      </c>
      <c r="AT22" s="5">
        <f t="shared" si="38"/>
        <v>100</v>
      </c>
      <c r="AU22" s="5">
        <f t="shared" si="38"/>
        <v>49.09087979092309</v>
      </c>
      <c r="AV22" s="5">
        <f t="shared" si="38"/>
        <v>57.673934569219455</v>
      </c>
      <c r="AW22" s="5">
        <f t="shared" si="38"/>
        <v>33.009094215143911</v>
      </c>
      <c r="AX22" s="5">
        <f t="shared" si="38"/>
        <v>19.117335872458977</v>
      </c>
      <c r="AY22" s="5">
        <f t="shared" si="38"/>
        <v>8.3130549723886134</v>
      </c>
      <c r="AZ22" s="5">
        <f t="shared" si="38"/>
        <v>4.4112508613795924</v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>S19_00755_CC_SH_20221019_LCQE2</v>
      </c>
      <c r="BG22" s="5">
        <f t="shared" si="37"/>
        <v>4</v>
      </c>
      <c r="BH22" s="5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>1</v>
      </c>
      <c r="BI22" s="5">
        <f ca="1"/>
        <v>0.4056688909208046</v>
      </c>
      <c r="BJ22" s="5">
        <f ca="1"/>
        <v>0.54209577513140783</v>
      </c>
      <c r="BK22" s="5">
        <f ca="1"/>
        <v>0.28378274676504084</v>
      </c>
      <c r="BL22" s="5">
        <f ca="1"/>
        <v>0.16689685697668813</v>
      </c>
      <c r="BM22" s="5">
        <f ca="1"/>
        <v>6.8824371061019324E-2</v>
      </c>
      <c r="BN22" s="5">
        <f ca="1"/>
        <v>2.3353427274269284E-2</v>
      </c>
      <c r="BO22" s="5" t="e">
        <f ca="1"/>
        <v>#N/A</v>
      </c>
      <c r="BP22" s="5" t="e">
        <f ca="1"/>
        <v>#N/A</v>
      </c>
      <c r="BQ22" s="5" t="e">
        <f ca="1"/>
        <v>#N/A</v>
      </c>
      <c r="BR22" s="5" t="e">
        <f ca="1"/>
        <v>#N/A</v>
      </c>
      <c r="CW22" s="27"/>
      <c r="CX22" s="23" t="s">
        <v>12</v>
      </c>
      <c r="CY22" s="5">
        <f t="array" ref="CY22:DB25">MINVERSE(CY5:DB8)</f>
        <v>0.01</v>
      </c>
      <c r="CZ22" s="5">
        <v>-8.5239906988426341E-4</v>
      </c>
      <c r="DA22" s="5">
        <v>7.2014497127963678E-5</v>
      </c>
      <c r="DB22" s="5">
        <v>-6.8224222474240484E-6</v>
      </c>
    </row>
    <row r="23" spans="1:107" ht="14.25" customHeight="1" x14ac:dyDescent="0.2">
      <c r="A23" t="s">
        <v>69</v>
      </c>
      <c r="B23" s="4" t="s">
        <v>68</v>
      </c>
      <c r="C23">
        <v>367024583.54261899</v>
      </c>
      <c r="D23">
        <v>30979272.104473598</v>
      </c>
      <c r="E23">
        <v>0</v>
      </c>
      <c r="F23">
        <v>0</v>
      </c>
      <c r="G23">
        <v>0</v>
      </c>
      <c r="H23">
        <v>0</v>
      </c>
      <c r="I23">
        <v>5978034.6995877</v>
      </c>
      <c r="J23"/>
      <c r="K23"/>
      <c r="L23"/>
      <c r="M23"/>
      <c r="CW23" s="27"/>
      <c r="CX23" s="24"/>
      <c r="CY23" s="5">
        <v>0</v>
      </c>
      <c r="CZ23" s="5">
        <v>0.01</v>
      </c>
      <c r="DA23" s="5">
        <v>-8.5239906988426341E-4</v>
      </c>
      <c r="DB23" s="5">
        <v>7.2014497127963678E-5</v>
      </c>
    </row>
    <row r="24" spans="1:107" ht="15" customHeight="1" x14ac:dyDescent="0.2">
      <c r="A24" t="s">
        <v>70</v>
      </c>
      <c r="B24" s="4" t="s">
        <v>68</v>
      </c>
      <c r="C24">
        <v>398705704.16657197</v>
      </c>
      <c r="D24">
        <v>33468937.468758401</v>
      </c>
      <c r="E24">
        <v>0</v>
      </c>
      <c r="F24">
        <v>0</v>
      </c>
      <c r="G24">
        <v>0</v>
      </c>
      <c r="H24">
        <v>0</v>
      </c>
      <c r="I24">
        <v>8762681.5309803691</v>
      </c>
      <c r="J24"/>
      <c r="K24"/>
      <c r="L24"/>
      <c r="M24"/>
      <c r="CW24" s="27"/>
      <c r="CX24" s="24"/>
      <c r="CY24" s="5">
        <v>0</v>
      </c>
      <c r="CZ24" s="5">
        <v>0</v>
      </c>
      <c r="DA24" s="5">
        <v>0.01</v>
      </c>
      <c r="DB24" s="5">
        <v>-8.5239906988426341E-4</v>
      </c>
    </row>
    <row r="25" spans="1:107" ht="15" customHeight="1" thickBot="1" x14ac:dyDescent="0.25">
      <c r="A25" t="s">
        <v>71</v>
      </c>
      <c r="B25" s="4" t="s">
        <v>68</v>
      </c>
      <c r="C25">
        <v>396462820.85397601</v>
      </c>
      <c r="D25">
        <v>33958083.658427</v>
      </c>
      <c r="E25">
        <v>0</v>
      </c>
      <c r="F25">
        <v>0</v>
      </c>
      <c r="G25">
        <v>0</v>
      </c>
      <c r="H25">
        <v>0</v>
      </c>
      <c r="I25">
        <v>5437732.0395792499</v>
      </c>
      <c r="J25"/>
      <c r="K25"/>
      <c r="L25"/>
      <c r="M25"/>
      <c r="P25" s="22" t="s">
        <v>13</v>
      </c>
      <c r="Q25" s="5">
        <v>1</v>
      </c>
      <c r="R25" s="5">
        <f ca="1">AVERAGE(R3:R7)</f>
        <v>65.663740257817949</v>
      </c>
      <c r="S25" s="5">
        <f t="shared" ref="S25:T25" ca="1" si="39">AVERAGE(S3:S7)</f>
        <v>12.23531802123342</v>
      </c>
      <c r="T25" s="5">
        <f t="shared" ca="1" si="39"/>
        <v>15.225394005097025</v>
      </c>
      <c r="U25" s="5">
        <f ca="1">AVERAGE(U3:U7)</f>
        <v>4.3552609023901185</v>
      </c>
      <c r="V25" s="5">
        <f t="shared" ref="V25:X25" ca="1" si="40">AVERAGE(V3:V7)</f>
        <v>1.788501421908969</v>
      </c>
      <c r="W25" s="5">
        <f t="shared" ca="1" si="40"/>
        <v>0.21840773306932207</v>
      </c>
      <c r="X25" s="5">
        <f t="shared" ca="1" si="40"/>
        <v>0.51337765848320394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 t="s">
        <v>72</v>
      </c>
      <c r="B26" s="4" t="s">
        <v>68</v>
      </c>
      <c r="C26">
        <v>409834435.05128402</v>
      </c>
      <c r="D26">
        <v>34791283.7887059</v>
      </c>
      <c r="E26">
        <v>92358.965511970498</v>
      </c>
      <c r="F26">
        <v>133980.550120253</v>
      </c>
      <c r="G26">
        <v>11793.043751044501</v>
      </c>
      <c r="H26">
        <v>22362.435130377999</v>
      </c>
      <c r="I26">
        <v>2493219.1618870101</v>
      </c>
      <c r="J26"/>
      <c r="K26"/>
      <c r="L26"/>
      <c r="M26"/>
      <c r="P26" s="22"/>
      <c r="Q26" s="5">
        <v>2</v>
      </c>
      <c r="R26" s="5">
        <f ca="1">AVERAGE(R8:R12)</f>
        <v>64.127529284573427</v>
      </c>
      <c r="S26" s="5">
        <f t="shared" ref="S26:X26" ca="1" si="41">AVERAGE(S8:S12)</f>
        <v>12.975736032082461</v>
      </c>
      <c r="T26" s="5">
        <f t="shared" ca="1" si="41"/>
        <v>14.837619124538813</v>
      </c>
      <c r="U26" s="5">
        <f t="shared" ca="1" si="41"/>
        <v>5.1561987106012452</v>
      </c>
      <c r="V26" s="5">
        <f t="shared" ca="1" si="41"/>
        <v>2.2752803496902048</v>
      </c>
      <c r="W26" s="5">
        <f t="shared" ca="1" si="41"/>
        <v>0.41642505007183728</v>
      </c>
      <c r="X26" s="5">
        <f t="shared" ca="1" si="41"/>
        <v>0.21121144844200779</v>
      </c>
      <c r="CW26" s="27"/>
      <c r="CX26" s="8"/>
    </row>
    <row r="27" spans="1:107" ht="14.25" customHeight="1" x14ac:dyDescent="0.2">
      <c r="A27" t="s">
        <v>73</v>
      </c>
      <c r="B27" s="4" t="s">
        <v>68</v>
      </c>
      <c r="C27">
        <v>425241983.95437002</v>
      </c>
      <c r="D27">
        <v>35999171.2373311</v>
      </c>
      <c r="E27">
        <v>11826.082763701101</v>
      </c>
      <c r="F27">
        <v>6605.01659895993</v>
      </c>
      <c r="G27">
        <v>0</v>
      </c>
      <c r="H27">
        <v>6629.3208074706699</v>
      </c>
      <c r="I27">
        <v>2084949.42925453</v>
      </c>
      <c r="J27"/>
      <c r="K27"/>
      <c r="L27"/>
      <c r="M27"/>
      <c r="P27" s="22"/>
      <c r="Q27" s="5">
        <v>3</v>
      </c>
      <c r="R27" s="5">
        <f ca="1">AVERAGE(R13:R17)</f>
        <v>37.907064442335127</v>
      </c>
      <c r="S27" s="5">
        <f t="shared" ref="S27:X27" ca="1" si="42">AVERAGE(S13:S17)</f>
        <v>17.691437920699311</v>
      </c>
      <c r="T27" s="5">
        <f t="shared" ca="1" si="42"/>
        <v>21.472987030578345</v>
      </c>
      <c r="U27" s="5">
        <f t="shared" ca="1" si="42"/>
        <v>11.704137232012846</v>
      </c>
      <c r="V27" s="5">
        <f t="shared" ca="1" si="42"/>
        <v>7.3279639759480988</v>
      </c>
      <c r="W27" s="5">
        <f t="shared" ca="1" si="42"/>
        <v>2.6984960385388184</v>
      </c>
      <c r="X27" s="5">
        <f t="shared" ca="1" si="42"/>
        <v>1.1979133598874667</v>
      </c>
      <c r="CW27" s="27"/>
      <c r="CX27" s="23" t="s">
        <v>14</v>
      </c>
      <c r="CY27" s="5">
        <f t="array" ref="CY27:DC31">MINVERSE(CY5:DC9)</f>
        <v>0.01</v>
      </c>
      <c r="CZ27" s="5">
        <v>-8.5239906988426341E-4</v>
      </c>
      <c r="DA27" s="5">
        <v>7.2014497127963678E-5</v>
      </c>
      <c r="DB27" s="5">
        <v>-6.8224222474240484E-6</v>
      </c>
      <c r="DC27" s="5">
        <v>4.1978773846856574E-7</v>
      </c>
    </row>
    <row r="28" spans="1:107" ht="14.25" customHeight="1" x14ac:dyDescent="0.2">
      <c r="A28" t="s">
        <v>74</v>
      </c>
      <c r="B28" s="4" t="s">
        <v>68</v>
      </c>
      <c r="C28">
        <v>413634406.11582899</v>
      </c>
      <c r="D28">
        <v>33412454.559038699</v>
      </c>
      <c r="E28">
        <v>109825.515491368</v>
      </c>
      <c r="F28">
        <v>110498.662525956</v>
      </c>
      <c r="G28">
        <v>63868.946081644302</v>
      </c>
      <c r="H28">
        <v>13770.7276725295</v>
      </c>
      <c r="I28">
        <v>3681725.7296249899</v>
      </c>
      <c r="J28"/>
      <c r="K28"/>
      <c r="L28"/>
      <c r="M28"/>
      <c r="P28" s="22"/>
      <c r="Q28" s="5">
        <v>4</v>
      </c>
      <c r="R28" s="5">
        <f ca="1">AVERAGE(R18:R22)</f>
        <v>32.255974408685184</v>
      </c>
      <c r="S28" s="5">
        <f t="shared" ref="S28:X28" ca="1" si="43">AVERAGE(S18:S22)</f>
        <v>17.19242029971188</v>
      </c>
      <c r="T28" s="5">
        <f t="shared" ca="1" si="43"/>
        <v>22.5747708365015</v>
      </c>
      <c r="U28" s="5">
        <f t="shared" ca="1" si="43"/>
        <v>13.630526267021585</v>
      </c>
      <c r="V28" s="5">
        <f t="shared" ca="1" si="43"/>
        <v>8.7389425799578611</v>
      </c>
      <c r="W28" s="5">
        <f t="shared" ca="1" si="43"/>
        <v>3.9193690182033647</v>
      </c>
      <c r="X28" s="5">
        <f t="shared" ca="1" si="43"/>
        <v>1.6879965899186224</v>
      </c>
      <c r="CW28" s="27"/>
      <c r="CX28" s="24"/>
      <c r="CY28" s="5">
        <v>0</v>
      </c>
      <c r="CZ28" s="5">
        <v>0.01</v>
      </c>
      <c r="DA28" s="5">
        <v>-8.5239906988426341E-4</v>
      </c>
      <c r="DB28" s="5">
        <v>7.2014497127963678E-5</v>
      </c>
      <c r="DC28" s="5">
        <v>-6.8224222474240484E-6</v>
      </c>
    </row>
    <row r="29" spans="1:107" ht="14.25" customHeight="1" x14ac:dyDescent="0.2">
      <c r="A29" t="s">
        <v>75</v>
      </c>
      <c r="B29" s="4" t="s">
        <v>68</v>
      </c>
      <c r="C29">
        <v>390754592.92834997</v>
      </c>
      <c r="D29">
        <v>34517788.668621004</v>
      </c>
      <c r="E29">
        <v>0</v>
      </c>
      <c r="F29">
        <v>15401.4899478518</v>
      </c>
      <c r="G29">
        <v>0</v>
      </c>
      <c r="H29">
        <v>9024.7222969191098</v>
      </c>
      <c r="I29">
        <v>5914206.9589912798</v>
      </c>
      <c r="J29"/>
      <c r="K29"/>
      <c r="L29"/>
      <c r="M29"/>
      <c r="CW29" s="27"/>
      <c r="CX29" s="24"/>
      <c r="CY29" s="5">
        <v>0</v>
      </c>
      <c r="CZ29" s="5">
        <v>0</v>
      </c>
      <c r="DA29" s="5">
        <v>0.01</v>
      </c>
      <c r="DB29" s="5">
        <v>-8.5239906988426341E-4</v>
      </c>
      <c r="DC29" s="5">
        <v>7.2014497127963678E-5</v>
      </c>
    </row>
    <row r="30" spans="1:107" ht="15" customHeight="1" x14ac:dyDescent="0.2">
      <c r="A30" t="s">
        <v>76</v>
      </c>
      <c r="B30" s="4" t="s">
        <v>68</v>
      </c>
      <c r="C30">
        <v>375518497.45820498</v>
      </c>
      <c r="D30">
        <v>32649583.363488901</v>
      </c>
      <c r="E30">
        <v>36295.608926015899</v>
      </c>
      <c r="F30">
        <v>22958.712221015801</v>
      </c>
      <c r="G30">
        <v>13859.9176187989</v>
      </c>
      <c r="H30">
        <v>0</v>
      </c>
      <c r="I30">
        <v>7386387.7427735496</v>
      </c>
      <c r="J30"/>
      <c r="K30"/>
      <c r="L30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-8.5239906988426341E-4</v>
      </c>
    </row>
    <row r="31" spans="1:107" ht="15" customHeight="1" thickBot="1" x14ac:dyDescent="0.25">
      <c r="A31" t="s">
        <v>77</v>
      </c>
      <c r="B31" s="4" t="s">
        <v>68</v>
      </c>
      <c r="C31">
        <v>345002747.836703</v>
      </c>
      <c r="D31">
        <v>28743639.873962399</v>
      </c>
      <c r="E31">
        <v>0</v>
      </c>
      <c r="F31">
        <v>9887.9091968265002</v>
      </c>
      <c r="G31">
        <v>0</v>
      </c>
      <c r="H31">
        <v>0</v>
      </c>
      <c r="I31">
        <v>7881331.3636207404</v>
      </c>
      <c r="J31"/>
      <c r="K31"/>
      <c r="L31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4">IFERROR(BH48/SUMIF($AV48:$BF48,"&lt;&gt;#N/A")*100,"")</f>
        <v/>
      </c>
      <c r="S33" s="5" t="str">
        <f t="shared" si="44"/>
        <v/>
      </c>
      <c r="T33" s="5" t="str">
        <f t="shared" si="44"/>
        <v/>
      </c>
      <c r="U33" s="5" t="str">
        <f t="shared" si="44"/>
        <v/>
      </c>
      <c r="V33" s="5" t="str">
        <f t="shared" si="44"/>
        <v/>
      </c>
      <c r="W33" s="5" t="str">
        <f t="shared" si="44"/>
        <v/>
      </c>
      <c r="X33" s="5" t="str">
        <f t="shared" si="44"/>
        <v/>
      </c>
      <c r="CW33" s="27"/>
      <c r="CX33" s="23" t="s">
        <v>15</v>
      </c>
      <c r="CY33" s="5">
        <f t="array" ref="CY33:DD38">MINVERSE(CY5:DD10)</f>
        <v>0.01</v>
      </c>
      <c r="CZ33" s="5">
        <v>-8.5239906988426341E-4</v>
      </c>
      <c r="DA33" s="5">
        <v>7.2014497127963678E-5</v>
      </c>
      <c r="DB33" s="5">
        <v>-6.8224222474240484E-6</v>
      </c>
      <c r="DC33" s="5">
        <v>4.1978773846856574E-7</v>
      </c>
      <c r="DD33" s="5">
        <v>-1.4844482176223345E-7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-8.5239906988426341E-4</v>
      </c>
      <c r="DB34" s="5">
        <v>7.2014497127963678E-5</v>
      </c>
      <c r="DC34" s="5">
        <v>-6.8224222474240484E-6</v>
      </c>
      <c r="DD34" s="5">
        <v>4.1978773846856574E-7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-8.5239906988426341E-4</v>
      </c>
      <c r="DC35" s="5">
        <v>7.2014497127963678E-5</v>
      </c>
      <c r="DD35" s="5">
        <v>-6.8224222474240484E-6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-8.5239906988426341E-4</v>
      </c>
      <c r="DD36" s="5">
        <v>7.2014497127963678E-5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-8.5239906988426341E-4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5">IF(B38=ISBLANK(TRUE),"",B38)</f>
        <v/>
      </c>
      <c r="AF39" s="5" t="str">
        <f t="shared" si="45"/>
        <v/>
      </c>
      <c r="AG39" s="5" t="str">
        <f t="shared" si="45"/>
        <v/>
      </c>
      <c r="AH39" s="5" t="str">
        <f t="shared" si="45"/>
        <v/>
      </c>
      <c r="AI39" s="5" t="str">
        <f t="shared" si="45"/>
        <v/>
      </c>
      <c r="AJ39" s="5" t="str">
        <f t="shared" si="45"/>
        <v/>
      </c>
      <c r="AK39" s="5" t="str">
        <f t="shared" si="45"/>
        <v/>
      </c>
      <c r="AL39" s="5" t="str">
        <f t="shared" si="45"/>
        <v/>
      </c>
      <c r="AM39" s="5" t="str">
        <f t="shared" si="45"/>
        <v/>
      </c>
      <c r="AN39" s="5" t="str">
        <f t="shared" si="45"/>
        <v/>
      </c>
      <c r="AO39" s="5" t="str">
        <f t="shared" si="45"/>
        <v/>
      </c>
      <c r="AP39" s="5" t="str">
        <f t="shared" si="45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5"/>
        <v/>
      </c>
      <c r="AF40" s="5" t="str">
        <f t="shared" si="45"/>
        <v/>
      </c>
      <c r="AG40" s="5" t="str">
        <f t="shared" si="45"/>
        <v/>
      </c>
      <c r="AH40" s="5" t="str">
        <f t="shared" si="45"/>
        <v/>
      </c>
      <c r="AI40" s="5" t="str">
        <f t="shared" si="45"/>
        <v/>
      </c>
      <c r="AJ40" s="5" t="str">
        <f t="shared" si="45"/>
        <v/>
      </c>
      <c r="AK40" s="5" t="str">
        <f t="shared" si="45"/>
        <v/>
      </c>
      <c r="AL40" s="5" t="str">
        <f t="shared" si="45"/>
        <v/>
      </c>
      <c r="AM40" s="5" t="str">
        <f t="shared" si="45"/>
        <v/>
      </c>
      <c r="AN40" s="5" t="str">
        <f t="shared" si="45"/>
        <v/>
      </c>
      <c r="AO40" s="5" t="str">
        <f t="shared" si="45"/>
        <v/>
      </c>
      <c r="AP40" s="5" t="str">
        <f t="shared" si="45"/>
        <v/>
      </c>
      <c r="CW40" s="27"/>
      <c r="CX40" s="23" t="s">
        <v>16</v>
      </c>
      <c r="CY40" s="5">
        <f t="array" ref="CY40:DE46">MINVERSE(CY5:DE11)</f>
        <v>0.01</v>
      </c>
      <c r="CZ40" s="5">
        <v>-8.5239906988426341E-4</v>
      </c>
      <c r="DA40" s="5">
        <v>7.2014497127963678E-5</v>
      </c>
      <c r="DB40" s="5">
        <v>-6.8224222474240484E-6</v>
      </c>
      <c r="DC40" s="5">
        <v>4.1978773846856574E-7</v>
      </c>
      <c r="DD40" s="5">
        <v>-1.4844482176223345E-7</v>
      </c>
      <c r="DE40" s="5">
        <v>-1.4841487887367317E-4</v>
      </c>
    </row>
    <row r="41" spans="2:110" ht="14.25" customHeight="1" x14ac:dyDescent="0.15">
      <c r="AD41" s="5" t="str">
        <f>IF(A40=ISBLANK(TRUE),"",A40)</f>
        <v/>
      </c>
      <c r="AE41" s="5" t="str">
        <f t="shared" si="45"/>
        <v/>
      </c>
      <c r="AF41" s="5" t="str">
        <f t="shared" si="45"/>
        <v/>
      </c>
      <c r="AG41" s="5" t="str">
        <f t="shared" si="45"/>
        <v/>
      </c>
      <c r="AH41" s="5" t="str">
        <f t="shared" si="45"/>
        <v/>
      </c>
      <c r="AI41" s="5" t="str">
        <f t="shared" si="45"/>
        <v/>
      </c>
      <c r="AJ41" s="5" t="str">
        <f t="shared" si="45"/>
        <v/>
      </c>
      <c r="AK41" s="5" t="str">
        <f t="shared" si="45"/>
        <v/>
      </c>
      <c r="AL41" s="5" t="str">
        <f t="shared" si="45"/>
        <v/>
      </c>
      <c r="AM41" s="5" t="str">
        <f t="shared" si="45"/>
        <v/>
      </c>
      <c r="AN41" s="5" t="str">
        <f t="shared" si="45"/>
        <v/>
      </c>
      <c r="AO41" s="5" t="str">
        <f t="shared" si="45"/>
        <v/>
      </c>
      <c r="AP41" s="5" t="str">
        <f t="shared" si="45"/>
        <v/>
      </c>
      <c r="CW41" s="27"/>
      <c r="CX41" s="24"/>
      <c r="CY41" s="5">
        <v>0</v>
      </c>
      <c r="CZ41" s="5">
        <v>0.01</v>
      </c>
      <c r="DA41" s="5">
        <v>-8.5239906988426341E-4</v>
      </c>
      <c r="DB41" s="5">
        <v>7.2014497127963678E-5</v>
      </c>
      <c r="DC41" s="5">
        <v>-6.8224222474240484E-6</v>
      </c>
      <c r="DD41" s="5">
        <v>4.1978773846856574E-7</v>
      </c>
      <c r="DE41" s="5">
        <v>-1.4844482176223345E-7</v>
      </c>
    </row>
    <row r="42" spans="2:110" ht="14.25" customHeight="1" x14ac:dyDescent="0.15">
      <c r="AD42" s="5" t="str">
        <f>IF(A41=ISBLANK(TRUE),"",A41)</f>
        <v/>
      </c>
      <c r="AE42" s="5" t="str">
        <f t="shared" si="45"/>
        <v/>
      </c>
      <c r="AF42" s="5" t="str">
        <f t="shared" si="45"/>
        <v/>
      </c>
      <c r="AG42" s="5" t="str">
        <f t="shared" si="45"/>
        <v/>
      </c>
      <c r="AH42" s="5" t="str">
        <f t="shared" si="45"/>
        <v/>
      </c>
      <c r="AI42" s="5" t="str">
        <f t="shared" si="45"/>
        <v/>
      </c>
      <c r="AJ42" s="5" t="str">
        <f t="shared" si="45"/>
        <v/>
      </c>
      <c r="AK42" s="5" t="str">
        <f t="shared" si="45"/>
        <v/>
      </c>
      <c r="AL42" s="5" t="str">
        <f t="shared" si="45"/>
        <v/>
      </c>
      <c r="AM42" s="5" t="str">
        <f t="shared" si="45"/>
        <v/>
      </c>
      <c r="AN42" s="5" t="str">
        <f t="shared" si="45"/>
        <v/>
      </c>
      <c r="AO42" s="5" t="str">
        <f t="shared" si="45"/>
        <v/>
      </c>
      <c r="AP42" s="5" t="str">
        <f t="shared" si="45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-8.5239906988426341E-4</v>
      </c>
      <c r="DC42" s="5">
        <v>7.2014497127963678E-5</v>
      </c>
      <c r="DD42" s="5">
        <v>-6.8224222474240484E-6</v>
      </c>
      <c r="DE42" s="5">
        <v>4.1978773846856574E-7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-8.5239906988426341E-4</v>
      </c>
      <c r="DD43" s="5">
        <v>7.2014497127963678E-5</v>
      </c>
      <c r="DE43" s="5">
        <v>-6.8224222474240484E-6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-8.5239906988426341E-4</v>
      </c>
      <c r="DE44" s="5">
        <v>7.2014497127963678E-5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-8.5239906988426341E-4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451-4CDA-8F44-92F6-34E1A6D3A79D}">
  <dimension ref="A1:DL101"/>
  <sheetViews>
    <sheetView zoomScaleNormal="100" workbookViewId="0">
      <selection sqref="A1:G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808.11850000000004</v>
      </c>
      <c r="D1" s="1">
        <v>809.12189999999998</v>
      </c>
      <c r="E1" s="1">
        <v>810.12519999999995</v>
      </c>
      <c r="F1" s="1">
        <v>811.12850000000003</v>
      </c>
      <c r="G1" s="1">
        <v>812.1318</v>
      </c>
      <c r="H1"/>
      <c r="I1" s="2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5</v>
      </c>
    </row>
    <row r="2" spans="1:116" ht="15" x14ac:dyDescent="0.2">
      <c r="A2" t="s">
        <v>22</v>
      </c>
      <c r="B2" t="s">
        <v>23</v>
      </c>
      <c r="C2">
        <v>954986.18904057203</v>
      </c>
      <c r="D2">
        <v>145312.28262839801</v>
      </c>
      <c r="E2">
        <v>3296.6135123341901</v>
      </c>
      <c r="F2">
        <v>0</v>
      </c>
      <c r="G2">
        <v>0</v>
      </c>
      <c r="H2"/>
      <c r="I2" s="4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Acetyl-CoA</v>
      </c>
      <c r="S2" s="5" t="str">
        <f t="shared" ref="S2:AB2" ca="1" si="0">IF(AG2=ISBLANK(TRUE),"",AG2)</f>
        <v>Acetyl-CoA m+1</v>
      </c>
      <c r="T2" s="5" t="str">
        <f t="shared" ca="1" si="0"/>
        <v>Acetyl-CoA m+2</v>
      </c>
      <c r="U2" s="5" t="str">
        <f t="shared" ca="1" si="0"/>
        <v>Acetyl-CoA m+3</v>
      </c>
      <c r="V2" s="5" t="str">
        <f t="shared" ca="1" si="0"/>
        <v>Acetyl-CoA m+4</v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Acetyl-CoA</v>
      </c>
      <c r="AG2" s="3" t="str">
        <f ca="1">IF(D1=ISBLANK(TRUE),"",$AF$2&amp;" m+1")</f>
        <v>Acetyl-CoA m+1</v>
      </c>
      <c r="AH2" s="3" t="str">
        <f ca="1">IF(E1=ISBLANK(TRUE),"",$AF$2&amp;" m+2")</f>
        <v>Acetyl-CoA m+2</v>
      </c>
      <c r="AI2" s="3" t="str">
        <f ca="1">IF(F1=ISBLANK(TRUE),"",$AF$2&amp;" m+3")</f>
        <v>Acetyl-CoA m+3</v>
      </c>
      <c r="AJ2" s="3" t="str">
        <f ca="1">IF(G1=ISBLANK(TRUE),"",$AF$2&amp;" m+4")</f>
        <v>Acetyl-CoA m+4</v>
      </c>
      <c r="AK2" s="3" t="str">
        <f>IF(H1=ISBLANK(TRUE),"",$AF$2&amp;" m+5")</f>
        <v/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Acetyl-CoA</v>
      </c>
      <c r="AU2" s="5" t="str">
        <f t="shared" ca="1" si="2"/>
        <v>Acetyl-CoA m+1</v>
      </c>
      <c r="AV2" s="5" t="str">
        <f t="shared" ca="1" si="2"/>
        <v>Acetyl-CoA m+2</v>
      </c>
      <c r="AW2" s="5" t="str">
        <f t="shared" ca="1" si="2"/>
        <v>Acetyl-CoA m+3</v>
      </c>
      <c r="AX2" s="5" t="str">
        <f t="shared" ca="1" si="2"/>
        <v>Acetyl-CoA m+4</v>
      </c>
      <c r="AY2" s="5" t="str">
        <f t="shared" si="2"/>
        <v/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Acetyl-CoA</v>
      </c>
      <c r="BI2" s="5" t="str">
        <f t="shared" ca="1" si="3"/>
        <v>Acetyl-CoA m+1</v>
      </c>
      <c r="BJ2" s="5" t="str">
        <f t="shared" ca="1" si="3"/>
        <v>Acetyl-CoA m+2</v>
      </c>
      <c r="BK2" s="5" t="str">
        <f t="shared" ca="1" si="3"/>
        <v>Acetyl-CoA m+3</v>
      </c>
      <c r="BL2" s="5" t="str">
        <f t="shared" ca="1" si="3"/>
        <v>Acetyl-CoA m+4</v>
      </c>
      <c r="BM2" s="5" t="str">
        <f t="shared" si="3"/>
        <v/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Acetyl-CoA</v>
      </c>
      <c r="BY2" s="3" t="str">
        <f t="shared" ca="1" si="4"/>
        <v>Acetyl-CoA m+1</v>
      </c>
      <c r="BZ2" s="3" t="str">
        <f t="shared" ca="1" si="4"/>
        <v>Acetyl-CoA m+2</v>
      </c>
      <c r="CA2" s="3" t="str">
        <f t="shared" ca="1" si="4"/>
        <v>Acetyl-CoA m+3</v>
      </c>
      <c r="CB2" s="3" t="str">
        <f t="shared" ca="1" si="4"/>
        <v>Acetyl-CoA m+4</v>
      </c>
      <c r="CC2" s="3" t="str">
        <f t="shared" si="4"/>
        <v/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Acetyl-CoA</v>
      </c>
      <c r="CL2" s="5" t="str">
        <f t="shared" ca="1" si="5"/>
        <v>Acetyl-CoA m+1</v>
      </c>
      <c r="CM2" s="5" t="str">
        <f t="shared" ca="1" si="5"/>
        <v>Acetyl-CoA m+2</v>
      </c>
      <c r="CN2" s="5" t="str">
        <f t="shared" ca="1" si="5"/>
        <v>Acetyl-CoA m+3</v>
      </c>
      <c r="CO2" s="5" t="str">
        <f t="shared" ca="1" si="5"/>
        <v>Acetyl-CoA m+4</v>
      </c>
      <c r="CP2" s="5" t="str">
        <f t="shared" si="5"/>
        <v/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Acetyl-CoA</v>
      </c>
      <c r="CZ2" s="5" t="str">
        <f t="shared" ca="1" si="6"/>
        <v>Acetyl-CoA m+1</v>
      </c>
      <c r="DA2" s="5" t="str">
        <f t="shared" ca="1" si="6"/>
        <v>Acetyl-CoA m+2</v>
      </c>
      <c r="DB2" s="5" t="str">
        <f t="shared" ca="1" si="6"/>
        <v>Acetyl-CoA m+3</v>
      </c>
      <c r="DC2" s="5" t="str">
        <f t="shared" ca="1" si="6"/>
        <v>Acetyl-CoA m+4</v>
      </c>
      <c r="DD2" s="5" t="str">
        <f t="shared" si="6"/>
        <v/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411343.65068091702</v>
      </c>
      <c r="D3">
        <v>61440.8852565817</v>
      </c>
      <c r="E3">
        <v>0</v>
      </c>
      <c r="F3">
        <v>1172.5198943590999</v>
      </c>
      <c r="G3">
        <v>615.85857683141205</v>
      </c>
      <c r="H3"/>
      <c r="I3" s="4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98.158727315991698</v>
      </c>
      <c r="S3" s="5">
        <f t="shared" ref="S3:AB17" ca="1" si="8">IFERROR(BI3/SUMIF($BH3:$BR3,"&lt;&gt;#N/A")*100,"")</f>
        <v>1.7803860122153732</v>
      </c>
      <c r="T3" s="6">
        <f t="shared" ca="1" si="8"/>
        <v>0.1002298933470311</v>
      </c>
      <c r="U3" s="6">
        <f t="shared" ca="1" si="8"/>
        <v>-4.4775753720779896E-2</v>
      </c>
      <c r="V3" s="6">
        <f t="shared" ca="1" si="8"/>
        <v>5.432532166669897E-3</v>
      </c>
      <c r="W3" s="6" t="str">
        <f t="shared" ca="1" si="8"/>
        <v/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954986.18904057203</v>
      </c>
      <c r="AG3" s="5">
        <f t="shared" si="1"/>
        <v>145312.28262839801</v>
      </c>
      <c r="AH3" s="5">
        <f t="shared" si="1"/>
        <v>3296.6135123341901</v>
      </c>
      <c r="AI3" s="5">
        <f t="shared" si="1"/>
        <v>0</v>
      </c>
      <c r="AJ3" s="5">
        <f t="shared" si="1"/>
        <v>0</v>
      </c>
      <c r="AK3" s="5" t="str">
        <f t="shared" si="1"/>
        <v/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15.216165877161655</v>
      </c>
      <c r="AV3" s="5">
        <f t="shared" si="10"/>
        <v>0.34520012437521602</v>
      </c>
      <c r="AW3" s="5">
        <f t="shared" si="10"/>
        <v>0</v>
      </c>
      <c r="AX3" s="5">
        <f t="shared" si="10"/>
        <v>0</v>
      </c>
      <c r="AY3" s="5" t="str">
        <f t="shared" si="10"/>
        <v/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1.8137826975730548E-2</v>
      </c>
      <c r="BJ3" s="5">
        <f ca="1"/>
        <v>1.0211001720139661E-3</v>
      </c>
      <c r="BK3" s="5">
        <f ca="1"/>
        <v>-4.5615662453159347E-4</v>
      </c>
      <c r="BL3" s="5">
        <f ca="1"/>
        <v>5.5344362291714902E-5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7332142.8653849401</v>
      </c>
      <c r="BY3" s="5">
        <f t="shared" ref="BY3:CD6" si="12">D17</f>
        <v>993457.76931368303</v>
      </c>
      <c r="BZ3" s="5">
        <f t="shared" si="12"/>
        <v>0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13.54935095446379</v>
      </c>
      <c r="CM3" s="5">
        <f t="shared" si="15"/>
        <v>0</v>
      </c>
      <c r="CN3" s="5">
        <f t="shared" si="15"/>
        <v>0</v>
      </c>
      <c r="CO3" s="5">
        <f t="shared" si="15"/>
        <v>0</v>
      </c>
      <c r="CP3" s="5">
        <f t="shared" si="15"/>
        <v>0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13.4023831795886</v>
      </c>
      <c r="DA3" s="5">
        <f t="shared" si="16"/>
        <v>0</v>
      </c>
      <c r="DB3" s="5">
        <f t="shared" si="16"/>
        <v>3.1930486683084354E-2</v>
      </c>
      <c r="DC3" s="5">
        <f t="shared" si="16"/>
        <v>0</v>
      </c>
      <c r="DD3" s="5">
        <f t="shared" si="16"/>
        <v>0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498134.42827603797</v>
      </c>
      <c r="D4">
        <v>75593.543718163506</v>
      </c>
      <c r="E4">
        <v>0</v>
      </c>
      <c r="F4">
        <v>610.67771244094297</v>
      </c>
      <c r="G4">
        <v>310.28812665229901</v>
      </c>
      <c r="H4"/>
      <c r="I4" s="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98.308205410272663</v>
      </c>
      <c r="S4" s="5">
        <f t="shared" ca="1" si="8"/>
        <v>1.5082919797524965</v>
      </c>
      <c r="T4" s="6">
        <f t="shared" ca="1" si="8"/>
        <v>-0.20214707059343245</v>
      </c>
      <c r="U4" s="6">
        <f t="shared" ca="1" si="8"/>
        <v>0.27592614770461682</v>
      </c>
      <c r="V4" s="6">
        <f t="shared" ca="1" si="8"/>
        <v>0.10972353286366179</v>
      </c>
      <c r="W4" s="6" t="str">
        <f t="shared" ca="1" si="8"/>
        <v/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411343.65068091702</v>
      </c>
      <c r="AG4" s="5">
        <f t="shared" si="1"/>
        <v>61440.8852565817</v>
      </c>
      <c r="AH4" s="5">
        <f t="shared" si="1"/>
        <v>0</v>
      </c>
      <c r="AI4" s="5">
        <f t="shared" si="1"/>
        <v>1172.5198943590999</v>
      </c>
      <c r="AJ4" s="5">
        <f t="shared" si="1"/>
        <v>615.85857683141205</v>
      </c>
      <c r="AK4" s="5" t="str">
        <f t="shared" si="1"/>
        <v/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14.936631489236706</v>
      </c>
      <c r="AV4" s="5">
        <f t="shared" si="10"/>
        <v>0</v>
      </c>
      <c r="AW4" s="5">
        <f t="shared" si="10"/>
        <v>0.28504630919139534</v>
      </c>
      <c r="AX4" s="5">
        <f t="shared" si="10"/>
        <v>0.14971875117361155</v>
      </c>
      <c r="AY4" s="5" t="str">
        <f t="shared" si="10"/>
        <v/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1.5342483096481063E-2</v>
      </c>
      <c r="BJ4" s="5">
        <f ca="1"/>
        <v>-2.0562583738540016E-3</v>
      </c>
      <c r="BK4" s="5">
        <f ca="1"/>
        <v>2.806745851509401E-3</v>
      </c>
      <c r="BL4" s="5">
        <f ca="1"/>
        <v>1.1161177483176425E-3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7489605.8062362401</v>
      </c>
      <c r="BY4" s="5">
        <f t="shared" si="12"/>
        <v>1002673.5989155601</v>
      </c>
      <c r="BZ4" s="5">
        <f t="shared" si="12"/>
        <v>0</v>
      </c>
      <c r="CA4" s="5">
        <f t="shared" si="12"/>
        <v>5132.68124542439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13.387535003253193</v>
      </c>
      <c r="CM4" s="5">
        <f t="shared" si="15"/>
        <v>0</v>
      </c>
      <c r="CN4" s="5">
        <f t="shared" si="15"/>
        <v>6.8530726158520239E-2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212272.017879021</v>
      </c>
      <c r="D5">
        <v>38078.417269378697</v>
      </c>
      <c r="E5">
        <v>1618.3149824215</v>
      </c>
      <c r="F5">
        <v>0</v>
      </c>
      <c r="G5">
        <v>0</v>
      </c>
      <c r="H5"/>
      <c r="I5" s="4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98.325377804652391</v>
      </c>
      <c r="S5" s="5">
        <f t="shared" ca="1" si="8"/>
        <v>1.7432567351749504</v>
      </c>
      <c r="T5" s="6">
        <f t="shared" ca="1" si="8"/>
        <v>-0.23363794745213301</v>
      </c>
      <c r="U5" s="6">
        <f t="shared" ca="1" si="8"/>
        <v>0.12045726686707185</v>
      </c>
      <c r="V5" s="6">
        <f t="shared" ca="1" si="8"/>
        <v>4.4546140757720037E-2</v>
      </c>
      <c r="W5" s="6" t="str">
        <f t="shared" ca="1" si="8"/>
        <v/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498134.42827603797</v>
      </c>
      <c r="AG5" s="5">
        <f t="shared" si="1"/>
        <v>75593.543718163506</v>
      </c>
      <c r="AH5" s="5">
        <f t="shared" si="1"/>
        <v>0</v>
      </c>
      <c r="AI5" s="5">
        <f t="shared" si="1"/>
        <v>610.67771244094297</v>
      </c>
      <c r="AJ5" s="5">
        <f t="shared" si="1"/>
        <v>310.28812665229901</v>
      </c>
      <c r="AK5" s="5" t="str">
        <f t="shared" si="1"/>
        <v/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15.175330077019659</v>
      </c>
      <c r="AV5" s="5">
        <f t="shared" si="10"/>
        <v>0</v>
      </c>
      <c r="AW5" s="5">
        <f t="shared" si="10"/>
        <v>0.12259295438671021</v>
      </c>
      <c r="AX5" s="5">
        <f t="shared" si="10"/>
        <v>6.2290038399103562E-2</v>
      </c>
      <c r="AY5" s="5" t="str">
        <f t="shared" si="10"/>
        <v/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1.7729468974310575E-2</v>
      </c>
      <c r="BJ5" s="5">
        <f ca="1"/>
        <v>-2.3761713676433809E-3</v>
      </c>
      <c r="BK5" s="5">
        <f ca="1"/>
        <v>1.2250882687314959E-3</v>
      </c>
      <c r="BL5" s="5">
        <f ca="1"/>
        <v>4.5304825419762872E-4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8147981.5795767801</v>
      </c>
      <c r="BY5" s="5">
        <f t="shared" si="12"/>
        <v>1080917.30795176</v>
      </c>
      <c r="BZ5" s="5">
        <f t="shared" si="12"/>
        <v>0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13.266074516676863</v>
      </c>
      <c r="CM5" s="5">
        <f t="shared" si="15"/>
        <v>0</v>
      </c>
      <c r="CN5" s="5">
        <f t="shared" si="15"/>
        <v>0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13.4023831795886</v>
      </c>
      <c r="DA5" s="5">
        <f t="shared" si="21"/>
        <v>0</v>
      </c>
      <c r="DB5" s="5">
        <f t="shared" si="21"/>
        <v>3.1930486683084354E-2</v>
      </c>
      <c r="DC5" s="5">
        <f t="shared" si="21"/>
        <v>0</v>
      </c>
      <c r="DD5" s="5">
        <f t="shared" si="21"/>
        <v>0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1198521.4809494701</v>
      </c>
      <c r="D6">
        <v>184853.45454231501</v>
      </c>
      <c r="E6">
        <v>0</v>
      </c>
      <c r="F6">
        <v>0</v>
      </c>
      <c r="G6">
        <v>0</v>
      </c>
      <c r="H6"/>
      <c r="I6" s="4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95.562530299325402</v>
      </c>
      <c r="S6" s="5">
        <f t="shared" ca="1" si="8"/>
        <v>4.3348286151398554</v>
      </c>
      <c r="T6" s="6">
        <f t="shared" ca="1" si="8"/>
        <v>0.14757728411158452</v>
      </c>
      <c r="U6" s="6">
        <f t="shared" ca="1" si="8"/>
        <v>-5.0292454113909209E-2</v>
      </c>
      <c r="V6" s="6">
        <f t="shared" ca="1" si="8"/>
        <v>5.3562555370731246E-3</v>
      </c>
      <c r="W6" s="6" t="str">
        <f t="shared" ca="1" si="8"/>
        <v/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212272.017879021</v>
      </c>
      <c r="AG6" s="5">
        <f t="shared" si="1"/>
        <v>38078.417269378697</v>
      </c>
      <c r="AH6" s="5">
        <f t="shared" si="1"/>
        <v>1618.3149824215</v>
      </c>
      <c r="AI6" s="5">
        <f t="shared" si="1"/>
        <v>0</v>
      </c>
      <c r="AJ6" s="5">
        <f t="shared" si="1"/>
        <v>0</v>
      </c>
      <c r="AK6" s="5" t="str">
        <f t="shared" si="1"/>
        <v/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17.938500632278586</v>
      </c>
      <c r="AV6" s="5">
        <f t="shared" si="10"/>
        <v>0.76237791424012236</v>
      </c>
      <c r="AW6" s="5">
        <f t="shared" si="10"/>
        <v>0</v>
      </c>
      <c r="AX6" s="5">
        <f t="shared" si="10"/>
        <v>0</v>
      </c>
      <c r="AY6" s="5" t="str">
        <f t="shared" si="10"/>
        <v/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4.5361174526899861E-2</v>
      </c>
      <c r="BJ6" s="5">
        <f ca="1"/>
        <v>1.5443007175441684E-3</v>
      </c>
      <c r="BK6" s="5">
        <f ca="1"/>
        <v>-5.2627796644124899E-4</v>
      </c>
      <c r="BL6" s="5">
        <f ca="1"/>
        <v>5.6049745860600514E-5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8201924.3458559699</v>
      </c>
      <c r="BY6" s="5">
        <f t="shared" si="12"/>
        <v>1099596.91282217</v>
      </c>
      <c r="BZ6" s="5">
        <f t="shared" si="12"/>
        <v>0</v>
      </c>
      <c r="CA6" s="5">
        <f t="shared" si="12"/>
        <v>4854.8191308532196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13.406572243960557</v>
      </c>
      <c r="CM6" s="5">
        <f t="shared" si="15"/>
        <v>0</v>
      </c>
      <c r="CN6" s="5">
        <f t="shared" si="15"/>
        <v>5.9191220573817184E-2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13.4023831795886</v>
      </c>
      <c r="DB6" s="5">
        <f t="shared" si="22"/>
        <v>0</v>
      </c>
      <c r="DC6" s="5">
        <f t="shared" si="22"/>
        <v>3.1930486683084354E-2</v>
      </c>
      <c r="DD6" s="5">
        <f t="shared" si="22"/>
        <v>0</v>
      </c>
      <c r="DE6" s="5">
        <f t="shared" si="22"/>
        <v>0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1043927.05330691</v>
      </c>
      <c r="D7">
        <v>170011.798571986</v>
      </c>
      <c r="E7">
        <v>1722.5723457677</v>
      </c>
      <c r="F7">
        <v>603.39133218031498</v>
      </c>
      <c r="G7">
        <v>570.988115774162</v>
      </c>
      <c r="H7"/>
      <c r="I7" s="4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98.276868550714013</v>
      </c>
      <c r="S7" s="5">
        <f t="shared" ca="1" si="8"/>
        <v>1.9862488237533733</v>
      </c>
      <c r="T7" s="6">
        <f t="shared" ca="1" si="8"/>
        <v>-0.26620467825949851</v>
      </c>
      <c r="U7" s="6">
        <f t="shared" ca="1" si="8"/>
        <v>4.2974885971909472E-3</v>
      </c>
      <c r="V7" s="6">
        <f t="shared" ca="1" si="8"/>
        <v>-1.2101848050561411E-3</v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1198521.4809494701</v>
      </c>
      <c r="AG7" s="5">
        <f t="shared" si="1"/>
        <v>184853.45454231501</v>
      </c>
      <c r="AH7" s="5">
        <f t="shared" si="1"/>
        <v>0</v>
      </c>
      <c r="AI7" s="5">
        <f t="shared" si="1"/>
        <v>0</v>
      </c>
      <c r="AJ7" s="5">
        <f t="shared" si="1"/>
        <v>0</v>
      </c>
      <c r="AK7" s="5" t="str">
        <f t="shared" si="1"/>
        <v/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15.423457775314455</v>
      </c>
      <c r="AV7" s="5">
        <f t="shared" si="10"/>
        <v>0</v>
      </c>
      <c r="AW7" s="5">
        <f t="shared" si="10"/>
        <v>0</v>
      </c>
      <c r="AX7" s="5">
        <f t="shared" si="10"/>
        <v>0</v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2.0210745957258552E-2</v>
      </c>
      <c r="BJ7" s="5">
        <f ca="1"/>
        <v>-2.7087216166450032E-3</v>
      </c>
      <c r="BK7" s="5">
        <f ca="1"/>
        <v>4.3728383500266955E-5</v>
      </c>
      <c r="BL7" s="5">
        <f ca="1"/>
        <v>-1.2314035061380155E-5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13.4023831795886</v>
      </c>
      <c r="DC7" s="5">
        <f t="shared" si="23"/>
        <v>0</v>
      </c>
      <c r="DD7" s="5">
        <f t="shared" si="23"/>
        <v>3.1930486683084354E-2</v>
      </c>
      <c r="DE7" s="5">
        <f t="shared" si="23"/>
        <v>0</v>
      </c>
      <c r="DF7" s="5">
        <f t="shared" si="23"/>
        <v>0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1283919.61497736</v>
      </c>
      <c r="D8">
        <v>195063.41275574599</v>
      </c>
      <c r="E8">
        <v>2793.4661364223898</v>
      </c>
      <c r="F8">
        <v>1410.8883222715899</v>
      </c>
      <c r="G8">
        <v>0</v>
      </c>
      <c r="H8"/>
      <c r="I8" s="4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97.310482958476555</v>
      </c>
      <c r="S8" s="5">
        <f t="shared" ca="1" si="8"/>
        <v>2.8058599845743726</v>
      </c>
      <c r="T8" s="6">
        <f t="shared" ca="1" si="8"/>
        <v>-0.2154811679022266</v>
      </c>
      <c r="U8" s="6">
        <f t="shared" ca="1" si="8"/>
        <v>5.4053499541799568E-2</v>
      </c>
      <c r="V8" s="6">
        <f t="shared" ca="1" si="8"/>
        <v>4.5084725309496768E-2</v>
      </c>
      <c r="W8" s="6" t="str">
        <f t="shared" ca="1" si="8"/>
        <v/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1043927.05330691</v>
      </c>
      <c r="AG8" s="5">
        <f t="shared" si="1"/>
        <v>170011.798571986</v>
      </c>
      <c r="AH8" s="5">
        <f t="shared" si="1"/>
        <v>1722.5723457677</v>
      </c>
      <c r="AI8" s="5">
        <f t="shared" si="1"/>
        <v>603.39133218031498</v>
      </c>
      <c r="AJ8" s="5">
        <f t="shared" si="1"/>
        <v>570.988115774162</v>
      </c>
      <c r="AK8" s="5" t="str">
        <f t="shared" si="1"/>
        <v/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16.285792961627873</v>
      </c>
      <c r="AV8" s="5">
        <f t="shared" si="10"/>
        <v>0.16500888067906708</v>
      </c>
      <c r="AW8" s="5">
        <f t="shared" si="10"/>
        <v>5.7800143244579813E-2</v>
      </c>
      <c r="AX8" s="5">
        <f t="shared" si="10"/>
        <v>5.4696170002052243E-2</v>
      </c>
      <c r="AY8" s="5" t="str">
        <f t="shared" si="10"/>
        <v/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2.8834097820392729E-2</v>
      </c>
      <c r="BJ8" s="5">
        <f ca="1"/>
        <v>-2.2143674694757682E-3</v>
      </c>
      <c r="BK8" s="5">
        <f ca="1"/>
        <v>5.5547457887825699E-4</v>
      </c>
      <c r="BL8" s="5">
        <f ca="1"/>
        <v>4.6330800072932437E-4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13.4023831795886</v>
      </c>
      <c r="DD8" s="5">
        <f t="shared" si="24"/>
        <v>0</v>
      </c>
      <c r="DE8" s="5">
        <f t="shared" si="24"/>
        <v>3.1930486683084354E-2</v>
      </c>
      <c r="DF8" s="5">
        <f t="shared" si="24"/>
        <v>0</v>
      </c>
      <c r="DG8" s="5">
        <f t="shared" si="24"/>
        <v>0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378259.37901803298</v>
      </c>
      <c r="D9">
        <v>55853.954795191297</v>
      </c>
      <c r="E9">
        <v>1331.80950551451</v>
      </c>
      <c r="F9">
        <v>458.96168711382802</v>
      </c>
      <c r="G9">
        <v>0</v>
      </c>
      <c r="H9"/>
      <c r="I9" s="4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98.195584118179596</v>
      </c>
      <c r="S9" s="5">
        <f t="shared" ca="1" si="8"/>
        <v>1.7581158756612252</v>
      </c>
      <c r="T9" s="6">
        <f t="shared" ca="1" si="8"/>
        <v>-2.1982064225648756E-2</v>
      </c>
      <c r="U9" s="6">
        <f t="shared" ca="1" si="8"/>
        <v>7.9498083051390792E-2</v>
      </c>
      <c r="V9" s="6">
        <f t="shared" ca="1" si="8"/>
        <v>-1.1216012666526168E-2</v>
      </c>
      <c r="W9" s="6" t="str">
        <f t="shared" ca="1" si="8"/>
        <v/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1283919.61497736</v>
      </c>
      <c r="AG9" s="5">
        <f t="shared" si="1"/>
        <v>195063.41275574599</v>
      </c>
      <c r="AH9" s="5">
        <f t="shared" si="1"/>
        <v>2793.4661364223898</v>
      </c>
      <c r="AI9" s="5">
        <f t="shared" si="1"/>
        <v>1410.8883222715899</v>
      </c>
      <c r="AJ9" s="5">
        <f t="shared" si="1"/>
        <v>0</v>
      </c>
      <c r="AK9" s="5" t="str">
        <f t="shared" si="1"/>
        <v/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15.192805723992747</v>
      </c>
      <c r="AV9" s="5">
        <f t="shared" si="10"/>
        <v>0.21757328915577384</v>
      </c>
      <c r="AW9" s="5">
        <f t="shared" si="10"/>
        <v>0.10988914771712315</v>
      </c>
      <c r="AX9" s="5">
        <f t="shared" si="10"/>
        <v>0</v>
      </c>
      <c r="AY9" s="5" t="str">
        <f t="shared" si="10"/>
        <v/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1.7904225444041466E-2</v>
      </c>
      <c r="BJ9" s="5">
        <f ca="1"/>
        <v>-2.2386000779009646E-4</v>
      </c>
      <c r="BK9" s="5">
        <f ca="1"/>
        <v>8.095891863702738E-4</v>
      </c>
      <c r="BL9" s="5">
        <f ca="1"/>
        <v>-1.1422115125897677E-4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13.4023831795886</v>
      </c>
      <c r="DE9" s="5">
        <f t="shared" si="26"/>
        <v>0</v>
      </c>
      <c r="DF9" s="5">
        <f t="shared" si="26"/>
        <v>3.1930486683084354E-2</v>
      </c>
      <c r="DG9" s="5">
        <f t="shared" si="26"/>
        <v>0</v>
      </c>
      <c r="DH9" s="5">
        <f t="shared" si="26"/>
        <v>0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632394.84781201999</v>
      </c>
      <c r="D10">
        <v>100118.90487631899</v>
      </c>
      <c r="E10">
        <v>4532.7113766606799</v>
      </c>
      <c r="F10">
        <v>646.74397060042304</v>
      </c>
      <c r="G10">
        <v>432.13344866942202</v>
      </c>
      <c r="H10"/>
      <c r="I10" s="4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98.43457197060286</v>
      </c>
      <c r="S10" s="5">
        <f t="shared" ca="1" si="8"/>
        <v>1.3423158920185361</v>
      </c>
      <c r="T10" s="6">
        <f t="shared" ca="1" si="8"/>
        <v>0.16667493927616675</v>
      </c>
      <c r="U10" s="6">
        <f t="shared" ca="1" si="8"/>
        <v>6.5666710225406183E-2</v>
      </c>
      <c r="V10" s="6">
        <f t="shared" ca="1" si="8"/>
        <v>-9.2295121229849248E-3</v>
      </c>
      <c r="W10" s="6" t="str">
        <f t="shared" ca="1" si="8"/>
        <v/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378259.37901803298</v>
      </c>
      <c r="AG10" s="5">
        <f t="shared" si="1"/>
        <v>55853.954795191297</v>
      </c>
      <c r="AH10" s="5">
        <f t="shared" si="1"/>
        <v>1331.80950551451</v>
      </c>
      <c r="AI10" s="5">
        <f t="shared" si="1"/>
        <v>458.96168711382802</v>
      </c>
      <c r="AJ10" s="5">
        <f t="shared" si="1"/>
        <v>0</v>
      </c>
      <c r="AK10" s="5" t="str">
        <f t="shared" si="1"/>
        <v/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14.766046235307901</v>
      </c>
      <c r="AV10" s="5">
        <f t="shared" si="10"/>
        <v>0.35208895783943478</v>
      </c>
      <c r="AW10" s="5">
        <f t="shared" si="10"/>
        <v>0.12133517701670728</v>
      </c>
      <c r="AX10" s="5">
        <f t="shared" si="10"/>
        <v>0</v>
      </c>
      <c r="AY10" s="5" t="str">
        <f t="shared" si="10"/>
        <v/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1.3636630557192997E-2</v>
      </c>
      <c r="BJ10" s="5">
        <f ca="1"/>
        <v>1.6932560983344718E-3</v>
      </c>
      <c r="BK10" s="5">
        <f ca="1"/>
        <v>6.6711023282569172E-4</v>
      </c>
      <c r="BL10" s="5">
        <f ca="1"/>
        <v>-9.3762912137630741E-5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13.4023831795886</v>
      </c>
      <c r="DF10" s="5">
        <f t="shared" si="27"/>
        <v>0</v>
      </c>
      <c r="DG10" s="5">
        <f t="shared" si="27"/>
        <v>3.1930486683084354E-2</v>
      </c>
      <c r="DH10" s="5">
        <f t="shared" si="27"/>
        <v>0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722305.18170770502</v>
      </c>
      <c r="D11">
        <v>110897.400733086</v>
      </c>
      <c r="E11">
        <v>23015.9867070982</v>
      </c>
      <c r="F11">
        <v>0</v>
      </c>
      <c r="G11">
        <v>487.22726182477101</v>
      </c>
      <c r="H11"/>
      <c r="I11" s="4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97.178367771715912</v>
      </c>
      <c r="S11" s="5">
        <f t="shared" ca="1" si="8"/>
        <v>2.3607780798333078</v>
      </c>
      <c r="T11" s="6">
        <f t="shared" ca="1" si="8"/>
        <v>0.38012870060031106</v>
      </c>
      <c r="U11" s="6">
        <f t="shared" ca="1" si="8"/>
        <v>1.7407526986873707E-2</v>
      </c>
      <c r="V11" s="6">
        <f t="shared" ca="1" si="8"/>
        <v>6.3317920863575974E-2</v>
      </c>
      <c r="W11" s="6" t="str">
        <f t="shared" ca="1" si="8"/>
        <v/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632394.84781201999</v>
      </c>
      <c r="AG11" s="5">
        <f t="shared" si="1"/>
        <v>100118.90487631899</v>
      </c>
      <c r="AH11" s="5">
        <f t="shared" si="1"/>
        <v>4532.7113766606799</v>
      </c>
      <c r="AI11" s="5">
        <f t="shared" si="1"/>
        <v>646.74397060042304</v>
      </c>
      <c r="AJ11" s="5">
        <f t="shared" si="1"/>
        <v>432.13344866942202</v>
      </c>
      <c r="AK11" s="5" t="str">
        <f t="shared" si="1"/>
        <v/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15.831707867752812</v>
      </c>
      <c r="AV11" s="5">
        <f t="shared" si="10"/>
        <v>0.71675336893447195</v>
      </c>
      <c r="AW11" s="5">
        <f t="shared" si="10"/>
        <v>0.10226901323406548</v>
      </c>
      <c r="AX11" s="5">
        <f t="shared" si="10"/>
        <v>6.8332854096539719E-2</v>
      </c>
      <c r="AY11" s="5" t="str">
        <f t="shared" si="10"/>
        <v/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2.4293246881642111E-2</v>
      </c>
      <c r="BJ11" s="5">
        <f ca="1"/>
        <v>3.9116596555035859E-3</v>
      </c>
      <c r="BK11" s="5">
        <f ca="1"/>
        <v>1.7912964979784551E-4</v>
      </c>
      <c r="BL11" s="5">
        <f ca="1"/>
        <v>6.5156394695080333E-4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13.4023831795886</v>
      </c>
      <c r="DG11" s="5">
        <f t="shared" si="28"/>
        <v>0</v>
      </c>
      <c r="DH11" s="5">
        <f t="shared" si="28"/>
        <v>3.1930486683084354E-2</v>
      </c>
      <c r="DI11" s="5">
        <f t="shared" si="28"/>
        <v>0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451872.36879983702</v>
      </c>
      <c r="D12">
        <v>55787.624498850899</v>
      </c>
      <c r="E12">
        <v>2943.0070360731002</v>
      </c>
      <c r="F12">
        <v>0</v>
      </c>
      <c r="G12">
        <v>430.95330080561001</v>
      </c>
      <c r="H12"/>
      <c r="I12" s="4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95.62462118986754</v>
      </c>
      <c r="S12" s="5">
        <f t="shared" ca="1" si="8"/>
        <v>1.8655196539266889</v>
      </c>
      <c r="T12" s="6">
        <f t="shared" ca="1" si="8"/>
        <v>2.7970189940679671</v>
      </c>
      <c r="U12" s="6">
        <f t="shared" ca="1" si="8"/>
        <v>-0.40540061012564399</v>
      </c>
      <c r="V12" s="6">
        <f t="shared" ca="1" si="8"/>
        <v>0.11824077226345289</v>
      </c>
      <c r="W12" s="6" t="str">
        <f t="shared" ca="1" si="8"/>
        <v/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722305.18170770502</v>
      </c>
      <c r="AG12" s="5">
        <f t="shared" si="1"/>
        <v>110897.400733086</v>
      </c>
      <c r="AH12" s="5">
        <f t="shared" si="1"/>
        <v>23015.9867070982</v>
      </c>
      <c r="AI12" s="5">
        <f t="shared" si="1"/>
        <v>0</v>
      </c>
      <c r="AJ12" s="5">
        <f t="shared" si="1"/>
        <v>487.22726182477101</v>
      </c>
      <c r="AK12" s="5" t="str">
        <f t="shared" si="1"/>
        <v/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15.353261134150747</v>
      </c>
      <c r="AV12" s="5">
        <f t="shared" si="10"/>
        <v>3.1864629093041823</v>
      </c>
      <c r="AW12" s="5">
        <f t="shared" si="10"/>
        <v>0</v>
      </c>
      <c r="AX12" s="5">
        <f t="shared" si="10"/>
        <v>6.7454487959348067E-2</v>
      </c>
      <c r="AY12" s="5" t="str">
        <f t="shared" si="10"/>
        <v/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1.9508779545621469E-2</v>
      </c>
      <c r="BJ12" s="5">
        <f ca="1"/>
        <v>2.924998770467643E-2</v>
      </c>
      <c r="BK12" s="5">
        <f ca="1"/>
        <v>-4.2395002989941309E-3</v>
      </c>
      <c r="BL12" s="5">
        <f ca="1"/>
        <v>1.2365097063096317E-3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13.4023831795886</v>
      </c>
      <c r="DH12" s="5">
        <f t="shared" si="29"/>
        <v>0</v>
      </c>
      <c r="DI12" s="5">
        <f t="shared" si="29"/>
        <v>3.1930486683084354E-2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570051.01443886699</v>
      </c>
      <c r="D13">
        <v>91584.080751338406</v>
      </c>
      <c r="E13">
        <v>0</v>
      </c>
      <c r="F13">
        <v>524.32719803601299</v>
      </c>
      <c r="G13">
        <v>560.61141249835202</v>
      </c>
      <c r="H13"/>
      <c r="I13" s="4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100.28841040405692</v>
      </c>
      <c r="S13" s="5">
        <f t="shared" ca="1" si="8"/>
        <v>-1.0595493361308828</v>
      </c>
      <c r="T13" s="6">
        <f t="shared" ca="1" si="8"/>
        <v>0.79517491141443508</v>
      </c>
      <c r="U13" s="6">
        <f t="shared" ca="1" si="8"/>
        <v>-0.13859496610446115</v>
      </c>
      <c r="V13" s="6">
        <f t="shared" ca="1" si="8"/>
        <v>0.11455898676399992</v>
      </c>
      <c r="W13" s="6" t="str">
        <f t="shared" ca="1" si="8"/>
        <v/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451872.36879983702</v>
      </c>
      <c r="AG13" s="5">
        <f t="shared" si="1"/>
        <v>55787.624498850899</v>
      </c>
      <c r="AH13" s="5">
        <f t="shared" si="1"/>
        <v>2943.0070360731002</v>
      </c>
      <c r="AI13" s="5">
        <f t="shared" si="1"/>
        <v>0</v>
      </c>
      <c r="AJ13" s="5">
        <f t="shared" si="1"/>
        <v>430.95330080561001</v>
      </c>
      <c r="AK13" s="5" t="str">
        <f t="shared" si="1"/>
        <v/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12.345880905934035</v>
      </c>
      <c r="AV13" s="5">
        <f t="shared" si="10"/>
        <v>0.65129165651125376</v>
      </c>
      <c r="AW13" s="5">
        <f t="shared" si="10"/>
        <v>0</v>
      </c>
      <c r="AX13" s="5">
        <f t="shared" si="10"/>
        <v>9.5370580403093111E-2</v>
      </c>
      <c r="AY13" s="5" t="str">
        <f t="shared" si="10"/>
        <v/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-1.0565022736545651E-2</v>
      </c>
      <c r="BJ13" s="5">
        <f ca="1"/>
        <v>7.9288813952750441E-3</v>
      </c>
      <c r="BK13" s="5">
        <f ca="1"/>
        <v>-1.3819639332807157E-3</v>
      </c>
      <c r="BL13" s="5">
        <f ca="1"/>
        <v>1.1422953689508844E-3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13.4023831795886</v>
      </c>
      <c r="DI13" s="5">
        <f t="shared" si="30"/>
        <v>0</v>
      </c>
      <c r="DJ13" s="5">
        <f t="shared" si="30"/>
        <v>3.1930486683084354E-2</v>
      </c>
    </row>
    <row r="14" spans="1:116" ht="14.25" customHeight="1" x14ac:dyDescent="0.2">
      <c r="A14" t="s">
        <v>39</v>
      </c>
      <c r="B14" t="s">
        <v>38</v>
      </c>
      <c r="C14">
        <v>347516.17747785099</v>
      </c>
      <c r="D14">
        <v>56052.743045464602</v>
      </c>
      <c r="E14">
        <v>1194.31713107108</v>
      </c>
      <c r="F14">
        <v>351.64856226788902</v>
      </c>
      <c r="G14">
        <v>423.30994973513901</v>
      </c>
      <c r="H14"/>
      <c r="I14" s="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97.563348858586252</v>
      </c>
      <c r="S14" s="5">
        <f t="shared" ca="1" si="8"/>
        <v>2.5986598198994697</v>
      </c>
      <c r="T14" s="6">
        <f t="shared" ca="1" si="8"/>
        <v>-0.34828234659693375</v>
      </c>
      <c r="U14" s="6">
        <f t="shared" ca="1" si="8"/>
        <v>0.1052634709704829</v>
      </c>
      <c r="V14" s="6">
        <f t="shared" ca="1" si="8"/>
        <v>8.1010197140720011E-2</v>
      </c>
      <c r="W14" s="6" t="str">
        <f t="shared" ca="1" si="8"/>
        <v/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570051.01443886699</v>
      </c>
      <c r="AG14" s="5">
        <f t="shared" si="1"/>
        <v>91584.080751338406</v>
      </c>
      <c r="AH14" s="5">
        <f t="shared" si="1"/>
        <v>0</v>
      </c>
      <c r="AI14" s="5">
        <f t="shared" si="1"/>
        <v>524.32719803601299</v>
      </c>
      <c r="AJ14" s="5">
        <f t="shared" si="1"/>
        <v>560.61141249835202</v>
      </c>
      <c r="AK14" s="5" t="str">
        <f t="shared" si="1"/>
        <v/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16.065944701719324</v>
      </c>
      <c r="AV14" s="5">
        <f t="shared" si="10"/>
        <v>0</v>
      </c>
      <c r="AW14" s="5">
        <f t="shared" si="10"/>
        <v>9.1978995696049684E-2</v>
      </c>
      <c r="AX14" s="5">
        <f t="shared" si="10"/>
        <v>9.8344077687537002E-2</v>
      </c>
      <c r="AY14" s="5" t="str">
        <f t="shared" si="10"/>
        <v/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2.6635615221307252E-2</v>
      </c>
      <c r="BJ14" s="5">
        <f ca="1"/>
        <v>-3.5698072142004225E-3</v>
      </c>
      <c r="BK14" s="5">
        <f ca="1"/>
        <v>1.0789243317493912E-3</v>
      </c>
      <c r="BL14" s="5">
        <f ca="1"/>
        <v>8.3033432214530377E-4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13.4023831795886</v>
      </c>
      <c r="DJ14" s="5">
        <f t="shared" si="31"/>
        <v>0</v>
      </c>
    </row>
    <row r="15" spans="1:116" ht="15" customHeight="1" x14ac:dyDescent="0.2">
      <c r="A15" t="s">
        <v>40</v>
      </c>
      <c r="B15" t="s">
        <v>38</v>
      </c>
      <c r="C15">
        <v>486922.75676974899</v>
      </c>
      <c r="D15">
        <v>76669.514521839999</v>
      </c>
      <c r="E15">
        <v>319.88783050197401</v>
      </c>
      <c r="F15">
        <v>462.78504732316901</v>
      </c>
      <c r="G15">
        <v>412.88076400331897</v>
      </c>
      <c r="H15"/>
      <c r="I15" s="4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97.192336772525408</v>
      </c>
      <c r="S15" s="5">
        <f t="shared" ca="1" si="8"/>
        <v>2.6505824609151096</v>
      </c>
      <c r="T15" s="6">
        <f t="shared" ca="1" si="8"/>
        <v>-2.1217997289852256E-2</v>
      </c>
      <c r="U15" s="6">
        <f t="shared" ca="1" si="8"/>
        <v>7.0157801554825913E-2</v>
      </c>
      <c r="V15" s="6">
        <f t="shared" ca="1" si="8"/>
        <v>0.1081409622945089</v>
      </c>
      <c r="W15" s="6" t="str">
        <f t="shared" ca="1" si="8"/>
        <v/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347516.17747785099</v>
      </c>
      <c r="AG15" s="5">
        <f t="shared" si="1"/>
        <v>56052.743045464602</v>
      </c>
      <c r="AH15" s="5">
        <f t="shared" si="1"/>
        <v>1194.31713107108</v>
      </c>
      <c r="AI15" s="5">
        <f t="shared" si="1"/>
        <v>351.64856226788902</v>
      </c>
      <c r="AJ15" s="5">
        <f t="shared" si="1"/>
        <v>423.30994973513901</v>
      </c>
      <c r="AK15" s="5" t="str">
        <f t="shared" si="1"/>
        <v/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16.129534875836718</v>
      </c>
      <c r="AV15" s="5">
        <f t="shared" si="10"/>
        <v>0.34367238375462389</v>
      </c>
      <c r="AW15" s="5">
        <f t="shared" si="10"/>
        <v>0.10118912012097665</v>
      </c>
      <c r="AX15" s="5">
        <f t="shared" si="10"/>
        <v>0.12181014213708619</v>
      </c>
      <c r="AY15" s="5" t="str">
        <f t="shared" si="10"/>
        <v/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2.7271516962481174E-2</v>
      </c>
      <c r="BJ15" s="5">
        <f ca="1"/>
        <v>-2.1830936465198989E-4</v>
      </c>
      <c r="BK15" s="5">
        <f ca="1"/>
        <v>7.2184499194650814E-4</v>
      </c>
      <c r="BL15" s="5">
        <f ca="1"/>
        <v>1.1126490614955403E-3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13.4023831795886</v>
      </c>
    </row>
    <row r="16" spans="1:116" ht="15" customHeight="1" thickBot="1" x14ac:dyDescent="0.25">
      <c r="A16" t="s">
        <v>41</v>
      </c>
      <c r="B16" t="s">
        <v>38</v>
      </c>
      <c r="C16">
        <v>840638.43516823405</v>
      </c>
      <c r="D16">
        <v>129493.643901388</v>
      </c>
      <c r="E16">
        <v>0</v>
      </c>
      <c r="F16">
        <v>0</v>
      </c>
      <c r="G16">
        <v>0</v>
      </c>
      <c r="H16"/>
      <c r="I16" s="4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97.787557823743228</v>
      </c>
      <c r="S16" s="5">
        <f t="shared" ca="1" si="8"/>
        <v>2.2914959902538707</v>
      </c>
      <c r="T16" s="6">
        <f t="shared" ca="1" si="8"/>
        <v>-0.24287274870907516</v>
      </c>
      <c r="U16" s="6">
        <f t="shared" ca="1" si="8"/>
        <v>9.4266731410938082E-2</v>
      </c>
      <c r="V16" s="6">
        <f t="shared" ca="1" si="8"/>
        <v>6.9552203301045723E-2</v>
      </c>
      <c r="W16" s="6" t="str">
        <f t="shared" ca="1" si="8"/>
        <v/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486922.75676974899</v>
      </c>
      <c r="AG16" s="5">
        <f t="shared" si="1"/>
        <v>76669.514521839999</v>
      </c>
      <c r="AH16" s="5">
        <f t="shared" si="1"/>
        <v>319.88783050197401</v>
      </c>
      <c r="AI16" s="5">
        <f t="shared" si="1"/>
        <v>462.78504732316901</v>
      </c>
      <c r="AJ16" s="5">
        <f t="shared" si="1"/>
        <v>412.88076400331897</v>
      </c>
      <c r="AK16" s="5" t="str">
        <f t="shared" si="1"/>
        <v/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15.745724235701452</v>
      </c>
      <c r="AV16" s="5">
        <f t="shared" si="10"/>
        <v>6.5695806173470608E-2</v>
      </c>
      <c r="AW16" s="5">
        <f t="shared" si="10"/>
        <v>9.5042805227114502E-2</v>
      </c>
      <c r="AX16" s="5">
        <f t="shared" si="10"/>
        <v>8.479389354122091E-2</v>
      </c>
      <c r="AY16" s="5" t="str">
        <f t="shared" si="10"/>
        <v/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2.343341056112852E-2</v>
      </c>
      <c r="BJ16" s="5">
        <f ca="1"/>
        <v>-2.4836774137139217E-3</v>
      </c>
      <c r="BK16" s="5">
        <f ca="1"/>
        <v>9.6399514937113736E-4</v>
      </c>
      <c r="BL16" s="5">
        <f ca="1"/>
        <v>7.112582096222282E-4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7332142.8653849401</v>
      </c>
      <c r="D17">
        <v>993457.76931368303</v>
      </c>
      <c r="E17">
        <v>0</v>
      </c>
      <c r="F17">
        <v>0</v>
      </c>
      <c r="G17">
        <v>0</v>
      </c>
      <c r="H17"/>
      <c r="I17" s="4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98.293259836283752</v>
      </c>
      <c r="S17" s="5">
        <f t="shared" ca="1" si="8"/>
        <v>1.967653121743437</v>
      </c>
      <c r="T17" s="6">
        <f t="shared" ca="1" si="8"/>
        <v>-0.26371241102119253</v>
      </c>
      <c r="U17" s="6">
        <f t="shared" ca="1" si="8"/>
        <v>3.9582315747977931E-3</v>
      </c>
      <c r="V17" s="6">
        <f t="shared" ca="1" si="8"/>
        <v>-1.1587785807974384E-3</v>
      </c>
      <c r="W17" s="6" t="str">
        <f t="shared" ca="1" si="8"/>
        <v/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840638.43516823405</v>
      </c>
      <c r="AG17" s="5">
        <f t="shared" si="1"/>
        <v>129493.643901388</v>
      </c>
      <c r="AH17" s="5">
        <f t="shared" si="1"/>
        <v>0</v>
      </c>
      <c r="AI17" s="5">
        <f t="shared" si="1"/>
        <v>0</v>
      </c>
      <c r="AJ17" s="5">
        <f t="shared" si="1"/>
        <v>0</v>
      </c>
      <c r="AK17" s="5" t="str">
        <f t="shared" si="1"/>
        <v/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15.404202149699817</v>
      </c>
      <c r="AV17" s="5">
        <f t="shared" si="10"/>
        <v>0</v>
      </c>
      <c r="AW17" s="5">
        <f t="shared" si="10"/>
        <v>0</v>
      </c>
      <c r="AX17" s="5">
        <f t="shared" si="10"/>
        <v>0</v>
      </c>
      <c r="AY17" s="5" t="str">
        <f t="shared" si="10"/>
        <v/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2.001818970111216E-2</v>
      </c>
      <c r="BJ17" s="5">
        <f ca="1"/>
        <v>-2.682914489359995E-3</v>
      </c>
      <c r="BK17" s="5">
        <f ca="1"/>
        <v>4.0269613413885987E-5</v>
      </c>
      <c r="BL17" s="5">
        <f ca="1"/>
        <v>-1.1788993291376114E-5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7489605.8062362401</v>
      </c>
      <c r="D18">
        <v>1002673.5989155601</v>
      </c>
      <c r="E18">
        <v>0</v>
      </c>
      <c r="F18">
        <v>5132.68124542439</v>
      </c>
      <c r="G18">
        <v>0</v>
      </c>
      <c r="H18"/>
      <c r="I18" s="4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-1.3402383179588601E-3</v>
      </c>
      <c r="DA18" s="5">
        <v>1.7962387489251945E-4</v>
      </c>
    </row>
    <row r="19" spans="1:107" ht="15" customHeight="1" x14ac:dyDescent="0.2">
      <c r="A19" t="s">
        <v>45</v>
      </c>
      <c r="B19" t="s">
        <v>43</v>
      </c>
      <c r="C19">
        <v>8147981.5795767801</v>
      </c>
      <c r="D19">
        <v>1080917.30795176</v>
      </c>
      <c r="E19">
        <v>0</v>
      </c>
      <c r="F19">
        <v>0</v>
      </c>
      <c r="G19">
        <v>0</v>
      </c>
      <c r="H19"/>
      <c r="I19" s="4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-1.3402383179588601E-3</v>
      </c>
    </row>
    <row r="20" spans="1:107" ht="15" customHeight="1" thickBot="1" x14ac:dyDescent="0.25">
      <c r="A20" t="s">
        <v>46</v>
      </c>
      <c r="B20" t="s">
        <v>43</v>
      </c>
      <c r="C20">
        <v>8201924.3458559699</v>
      </c>
      <c r="D20">
        <v>1099596.91282217</v>
      </c>
      <c r="E20">
        <v>0</v>
      </c>
      <c r="F20">
        <v>4854.8191308532196</v>
      </c>
      <c r="G20">
        <v>0</v>
      </c>
      <c r="H20"/>
      <c r="I20" s="4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-1.3402383179588601E-3</v>
      </c>
      <c r="DA22" s="5">
        <v>1.7962387489251945E-4</v>
      </c>
      <c r="DB22" s="5">
        <v>-2.7266928663428732E-5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-1.3402383179588601E-3</v>
      </c>
      <c r="DB23" s="5">
        <v>1.7962387489251945E-4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-1.3402383179588601E-3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98.264103510305588</v>
      </c>
      <c r="S25" s="5">
        <f t="shared" ref="S25:T25" ca="1" si="42">AVERAGE(S3:S5)</f>
        <v>1.6773115757142734</v>
      </c>
      <c r="T25" s="5">
        <f t="shared" ca="1" si="42"/>
        <v>-0.11185170823284479</v>
      </c>
      <c r="U25" s="5">
        <f t="shared" ref="U25:V25" ca="1" si="43">AVERAGE(U3:U5)</f>
        <v>0.11720255361696959</v>
      </c>
      <c r="V25" s="5">
        <f t="shared" ca="1" si="43"/>
        <v>5.3234068596017238E-2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97.336366481673878</v>
      </c>
      <c r="S26" s="5">
        <f t="shared" ref="S26:T26" ca="1" si="44">AVERAGE(S6:S9)</f>
        <v>2.7212633247822064</v>
      </c>
      <c r="T26" s="5">
        <f t="shared" ca="1" si="44"/>
        <v>-8.9022656568947339E-2</v>
      </c>
      <c r="U26" s="5">
        <f t="shared" ref="U26:V26" ca="1" si="45">AVERAGE(U6:U9)</f>
        <v>2.1889154269118024E-2</v>
      </c>
      <c r="V26" s="5">
        <f t="shared" ca="1" si="45"/>
        <v>9.5036958437468948E-3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97.881492834060793</v>
      </c>
      <c r="S27" s="5">
        <f t="shared" ref="S27:T27" ca="1" si="46">AVERAGE(S10:S13)</f>
        <v>1.1272660724119126</v>
      </c>
      <c r="T27" s="5">
        <f t="shared" ca="1" si="46"/>
        <v>1.0347493863397199</v>
      </c>
      <c r="U27" s="5">
        <f t="shared" ref="U27:V27" ca="1" si="47">AVERAGE(U10:U13)</f>
        <v>-0.11523033475445631</v>
      </c>
      <c r="V27" s="5">
        <f t="shared" ca="1" si="47"/>
        <v>7.1722041942010956E-2</v>
      </c>
      <c r="CW27" s="27"/>
      <c r="CX27" s="23" t="s">
        <v>14</v>
      </c>
      <c r="CY27" s="5">
        <f t="array" ref="CY27:DC31">MINVERSE(CY5:DC9)</f>
        <v>0.01</v>
      </c>
      <c r="CZ27" s="5">
        <v>-1.3402383179588601E-3</v>
      </c>
      <c r="DA27" s="5">
        <v>1.7962387489251945E-4</v>
      </c>
      <c r="DB27" s="5">
        <v>-2.7266928663428732E-5</v>
      </c>
      <c r="DC27" s="5">
        <v>4.082362878415243E-6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97.709125822784657</v>
      </c>
      <c r="S28" s="5">
        <f t="shared" ref="S28:T28" ca="1" si="48">AVERAGE(S14:S17)</f>
        <v>2.3770978482029719</v>
      </c>
      <c r="T28" s="5">
        <f t="shared" ca="1" si="48"/>
        <v>-0.2190213759042634</v>
      </c>
      <c r="U28" s="5">
        <f t="shared" ref="U28:V28" ca="1" si="49">AVERAGE(U14:U17)</f>
        <v>6.841155887776118E-2</v>
      </c>
      <c r="V28" s="5">
        <f t="shared" ca="1" si="49"/>
        <v>6.4386146038869302E-2</v>
      </c>
      <c r="CW28" s="27"/>
      <c r="CX28" s="24"/>
      <c r="CY28" s="5">
        <v>0</v>
      </c>
      <c r="CZ28" s="5">
        <v>0.01</v>
      </c>
      <c r="DA28" s="5">
        <v>-1.3402383179588601E-3</v>
      </c>
      <c r="DB28" s="5">
        <v>1.7962387489251945E-4</v>
      </c>
      <c r="DC28" s="5">
        <v>-2.7266928663428732E-5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-1.3402383179588601E-3</v>
      </c>
      <c r="DC29" s="5">
        <v>1.7962387489251945E-4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-1.3402383179588601E-3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0">IFERROR(BH48/SUMIF($AV48:$BF48,"&lt;&gt;#N/A")*100,"")</f>
        <v/>
      </c>
      <c r="S33" s="5" t="str">
        <f t="shared" si="50"/>
        <v/>
      </c>
      <c r="T33" s="5" t="str">
        <f t="shared" si="50"/>
        <v/>
      </c>
      <c r="U33" s="5" t="str">
        <f t="shared" si="50"/>
        <v/>
      </c>
      <c r="V33" s="5" t="str">
        <f t="shared" si="50"/>
        <v/>
      </c>
      <c r="W33" s="5" t="str">
        <f t="shared" si="50"/>
        <v/>
      </c>
      <c r="X33" s="5" t="str">
        <f t="shared" si="50"/>
        <v/>
      </c>
      <c r="CW33" s="27"/>
      <c r="CX33" s="23" t="s">
        <v>15</v>
      </c>
      <c r="CY33" s="5">
        <f t="array" ref="CY33:DD38">MINVERSE(CY5:DD10)</f>
        <v>0.01</v>
      </c>
      <c r="CZ33" s="5">
        <v>-1.3402383179588601E-3</v>
      </c>
      <c r="DA33" s="5">
        <v>1.7962387489251945E-4</v>
      </c>
      <c r="DB33" s="5">
        <v>-2.7266928663428732E-5</v>
      </c>
      <c r="DC33" s="5">
        <v>4.082362878415243E-6</v>
      </c>
      <c r="DD33" s="5">
        <v>-6.0448869319868964E-7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-1.3402383179588601E-3</v>
      </c>
      <c r="DB34" s="5">
        <v>1.7962387489251945E-4</v>
      </c>
      <c r="DC34" s="5">
        <v>-2.7266928663428732E-5</v>
      </c>
      <c r="DD34" s="5">
        <v>4.082362878415243E-6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-1.3402383179588601E-3</v>
      </c>
      <c r="DC35" s="5">
        <v>1.7962387489251945E-4</v>
      </c>
      <c r="DD35" s="5">
        <v>-2.7266928663428732E-5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-1.3402383179588601E-3</v>
      </c>
      <c r="DD36" s="5">
        <v>1.7962387489251945E-4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-1.3402383179588601E-3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1">IF(B38=ISBLANK(TRUE),"",B38)</f>
        <v/>
      </c>
      <c r="AF39" s="5" t="str">
        <f t="shared" si="51"/>
        <v/>
      </c>
      <c r="AG39" s="5" t="str">
        <f t="shared" si="51"/>
        <v/>
      </c>
      <c r="AH39" s="5" t="str">
        <f t="shared" si="51"/>
        <v/>
      </c>
      <c r="AI39" s="5" t="str">
        <f t="shared" si="51"/>
        <v/>
      </c>
      <c r="AJ39" s="5" t="str">
        <f t="shared" si="51"/>
        <v/>
      </c>
      <c r="AK39" s="5" t="str">
        <f t="shared" si="51"/>
        <v/>
      </c>
      <c r="AL39" s="5" t="str">
        <f t="shared" si="51"/>
        <v/>
      </c>
      <c r="AM39" s="5" t="str">
        <f t="shared" si="51"/>
        <v/>
      </c>
      <c r="AN39" s="5" t="str">
        <f t="shared" si="51"/>
        <v/>
      </c>
      <c r="AO39" s="5" t="str">
        <f t="shared" si="51"/>
        <v/>
      </c>
      <c r="AP39" s="5" t="str">
        <f t="shared" si="5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1"/>
        <v/>
      </c>
      <c r="AF40" s="5" t="str">
        <f t="shared" si="51"/>
        <v/>
      </c>
      <c r="AG40" s="5" t="str">
        <f t="shared" si="51"/>
        <v/>
      </c>
      <c r="AH40" s="5" t="str">
        <f t="shared" si="51"/>
        <v/>
      </c>
      <c r="AI40" s="5" t="str">
        <f t="shared" si="51"/>
        <v/>
      </c>
      <c r="AJ40" s="5" t="str">
        <f t="shared" si="51"/>
        <v/>
      </c>
      <c r="AK40" s="5" t="str">
        <f t="shared" si="51"/>
        <v/>
      </c>
      <c r="AL40" s="5" t="str">
        <f t="shared" si="51"/>
        <v/>
      </c>
      <c r="AM40" s="5" t="str">
        <f t="shared" si="51"/>
        <v/>
      </c>
      <c r="AN40" s="5" t="str">
        <f t="shared" si="51"/>
        <v/>
      </c>
      <c r="AO40" s="5" t="str">
        <f t="shared" si="51"/>
        <v/>
      </c>
      <c r="AP40" s="5" t="str">
        <f t="shared" si="51"/>
        <v/>
      </c>
      <c r="CW40" s="27"/>
      <c r="CX40" s="23" t="s">
        <v>16</v>
      </c>
      <c r="CY40" s="5">
        <f t="array" ref="CY40:DE46">MINVERSE(CY5:DE11)</f>
        <v>0.01</v>
      </c>
      <c r="CZ40" s="5">
        <v>-1.3402383179588601E-3</v>
      </c>
      <c r="DA40" s="5">
        <v>1.7962387489251945E-4</v>
      </c>
      <c r="DB40" s="5">
        <v>-2.7266928663428732E-5</v>
      </c>
      <c r="DC40" s="5">
        <v>4.082362878415243E-6</v>
      </c>
      <c r="DD40" s="5">
        <v>-6.0448869319868964E-7</v>
      </c>
      <c r="DE40" s="5">
        <v>8.9722353965538334E-8</v>
      </c>
    </row>
    <row r="41" spans="2:110" ht="14.25" customHeight="1" x14ac:dyDescent="0.15">
      <c r="AD41" s="5" t="str">
        <f>IF(A40=ISBLANK(TRUE),"",A40)</f>
        <v/>
      </c>
      <c r="AE41" s="5" t="str">
        <f t="shared" si="51"/>
        <v/>
      </c>
      <c r="AF41" s="5" t="str">
        <f t="shared" si="51"/>
        <v/>
      </c>
      <c r="AG41" s="5" t="str">
        <f t="shared" si="51"/>
        <v/>
      </c>
      <c r="AH41" s="5" t="str">
        <f t="shared" si="51"/>
        <v/>
      </c>
      <c r="AI41" s="5" t="str">
        <f t="shared" si="51"/>
        <v/>
      </c>
      <c r="AJ41" s="5" t="str">
        <f t="shared" si="51"/>
        <v/>
      </c>
      <c r="AK41" s="5" t="str">
        <f t="shared" si="51"/>
        <v/>
      </c>
      <c r="AL41" s="5" t="str">
        <f t="shared" si="51"/>
        <v/>
      </c>
      <c r="AM41" s="5" t="str">
        <f t="shared" si="51"/>
        <v/>
      </c>
      <c r="AN41" s="5" t="str">
        <f t="shared" si="51"/>
        <v/>
      </c>
      <c r="AO41" s="5" t="str">
        <f t="shared" si="51"/>
        <v/>
      </c>
      <c r="AP41" s="5" t="str">
        <f t="shared" si="51"/>
        <v/>
      </c>
      <c r="CW41" s="27"/>
      <c r="CX41" s="24"/>
      <c r="CY41" s="5">
        <v>0</v>
      </c>
      <c r="CZ41" s="5">
        <v>0.01</v>
      </c>
      <c r="DA41" s="5">
        <v>-1.3402383179588601E-3</v>
      </c>
      <c r="DB41" s="5">
        <v>1.7962387489251945E-4</v>
      </c>
      <c r="DC41" s="5">
        <v>-2.7266928663428732E-5</v>
      </c>
      <c r="DD41" s="5">
        <v>4.082362878415243E-6</v>
      </c>
      <c r="DE41" s="5">
        <v>-6.0448869319868964E-7</v>
      </c>
    </row>
    <row r="42" spans="2:110" ht="14.25" customHeight="1" x14ac:dyDescent="0.15">
      <c r="AD42" s="5" t="str">
        <f>IF(A41=ISBLANK(TRUE),"",A41)</f>
        <v/>
      </c>
      <c r="AE42" s="5" t="str">
        <f t="shared" si="51"/>
        <v/>
      </c>
      <c r="AF42" s="5" t="str">
        <f t="shared" si="51"/>
        <v/>
      </c>
      <c r="AG42" s="5" t="str">
        <f t="shared" si="51"/>
        <v/>
      </c>
      <c r="AH42" s="5" t="str">
        <f t="shared" si="51"/>
        <v/>
      </c>
      <c r="AI42" s="5" t="str">
        <f t="shared" si="51"/>
        <v/>
      </c>
      <c r="AJ42" s="5" t="str">
        <f t="shared" si="51"/>
        <v/>
      </c>
      <c r="AK42" s="5" t="str">
        <f t="shared" si="51"/>
        <v/>
      </c>
      <c r="AL42" s="5" t="str">
        <f t="shared" si="51"/>
        <v/>
      </c>
      <c r="AM42" s="5" t="str">
        <f t="shared" si="51"/>
        <v/>
      </c>
      <c r="AN42" s="5" t="str">
        <f t="shared" si="51"/>
        <v/>
      </c>
      <c r="AO42" s="5" t="str">
        <f t="shared" si="51"/>
        <v/>
      </c>
      <c r="AP42" s="5" t="str">
        <f t="shared" si="5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-1.3402383179588601E-3</v>
      </c>
      <c r="DC42" s="5">
        <v>1.7962387489251945E-4</v>
      </c>
      <c r="DD42" s="5">
        <v>-2.7266928663428732E-5</v>
      </c>
      <c r="DE42" s="5">
        <v>4.082362878415243E-6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-1.3402383179588601E-3</v>
      </c>
      <c r="DD43" s="5">
        <v>1.7962387489251945E-4</v>
      </c>
      <c r="DE43" s="5">
        <v>-2.7266928663428732E-5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-1.3402383179588601E-3</v>
      </c>
      <c r="DE44" s="5">
        <v>1.7962387489251945E-4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-1.3402383179588601E-3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D55A8-0E90-C240-8122-10DC8377588B}">
  <dimension ref="A1:DL101"/>
  <sheetViews>
    <sheetView zoomScaleNormal="100" workbookViewId="0">
      <selection activeCell="F50" sqref="F50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2" width="14.5" style="5" bestFit="1" customWidth="1"/>
    <col min="83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134.0472</v>
      </c>
      <c r="D1" s="1">
        <v>135.0505</v>
      </c>
      <c r="E1" s="1">
        <v>136.0538</v>
      </c>
      <c r="F1" s="1">
        <v>137.05709999999999</v>
      </c>
      <c r="G1" s="1">
        <v>138.06039999999999</v>
      </c>
      <c r="H1" s="1">
        <v>139.06370000000001</v>
      </c>
      <c r="I1" s="1"/>
      <c r="J1" s="1"/>
      <c r="K1" s="1"/>
      <c r="L1" s="1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6</v>
      </c>
    </row>
    <row r="2" spans="1:116" ht="15" x14ac:dyDescent="0.2">
      <c r="A2" t="s">
        <v>22</v>
      </c>
      <c r="B2" t="s">
        <v>23</v>
      </c>
      <c r="C2">
        <v>270915164.44945699</v>
      </c>
      <c r="D2">
        <v>7720811.7227387503</v>
      </c>
      <c r="E2">
        <v>19599.183261929498</v>
      </c>
      <c r="F2">
        <v>0</v>
      </c>
      <c r="G2">
        <v>0</v>
      </c>
      <c r="H2">
        <v>0</v>
      </c>
      <c r="I2"/>
      <c r="J2"/>
      <c r="K2"/>
      <c r="L2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Adenine</v>
      </c>
      <c r="S2" s="5" t="str">
        <f t="shared" ref="S2:AB2" ca="1" si="0">IF(AG2=ISBLANK(TRUE),"",AG2)</f>
        <v>Adenine m+1</v>
      </c>
      <c r="T2" s="5" t="str">
        <f t="shared" ca="1" si="0"/>
        <v>Adenine m+2</v>
      </c>
      <c r="U2" s="5" t="str">
        <f t="shared" ca="1" si="0"/>
        <v>Adenine m+3</v>
      </c>
      <c r="V2" s="5" t="str">
        <f t="shared" ca="1" si="0"/>
        <v>Adenine m+4</v>
      </c>
      <c r="W2" s="5" t="str">
        <f t="shared" ca="1" si="0"/>
        <v>Adenine m+5</v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Adenine</v>
      </c>
      <c r="AG2" s="3" t="str">
        <f ca="1">IF(D1=ISBLANK(TRUE),"",$AF$2&amp;" m+1")</f>
        <v>Adenine m+1</v>
      </c>
      <c r="AH2" s="3" t="str">
        <f ca="1">IF(E1=ISBLANK(TRUE),"",$AF$2&amp;" m+2")</f>
        <v>Adenine m+2</v>
      </c>
      <c r="AI2" s="3" t="str">
        <f ca="1">IF(F1=ISBLANK(TRUE),"",$AF$2&amp;" m+3")</f>
        <v>Adenine m+3</v>
      </c>
      <c r="AJ2" s="3" t="str">
        <f ca="1">IF(G1=ISBLANK(TRUE),"",$AF$2&amp;" m+4")</f>
        <v>Adenine m+4</v>
      </c>
      <c r="AK2" s="3" t="str">
        <f ca="1">IF(H1=ISBLANK(TRUE),"",$AF$2&amp;" m+5")</f>
        <v>Adenine m+5</v>
      </c>
      <c r="AL2" s="3" t="str">
        <f>IF(I1=ISBLANK(TRUE),"",$AF$2&amp;" m+6")</f>
        <v/>
      </c>
      <c r="AM2" s="3"/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Adenine</v>
      </c>
      <c r="AU2" s="5" t="str">
        <f t="shared" ca="1" si="2"/>
        <v>Adenine m+1</v>
      </c>
      <c r="AV2" s="5" t="str">
        <f t="shared" ca="1" si="2"/>
        <v>Adenine m+2</v>
      </c>
      <c r="AW2" s="5" t="str">
        <f t="shared" ca="1" si="2"/>
        <v>Adenine m+3</v>
      </c>
      <c r="AX2" s="5" t="str">
        <f t="shared" ca="1" si="2"/>
        <v>Adenine m+4</v>
      </c>
      <c r="AY2" s="5" t="str">
        <f t="shared" ca="1" si="2"/>
        <v>Adenine m+5</v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Adenine</v>
      </c>
      <c r="BI2" s="5" t="str">
        <f t="shared" ca="1" si="3"/>
        <v>Adenine m+1</v>
      </c>
      <c r="BJ2" s="5" t="str">
        <f t="shared" ca="1" si="3"/>
        <v>Adenine m+2</v>
      </c>
      <c r="BK2" s="5" t="str">
        <f t="shared" ca="1" si="3"/>
        <v>Adenine m+3</v>
      </c>
      <c r="BL2" s="5" t="str">
        <f t="shared" ca="1" si="3"/>
        <v>Adenine m+4</v>
      </c>
      <c r="BM2" s="5" t="str">
        <f t="shared" ca="1" si="3"/>
        <v>Adenine m+5</v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Adenine</v>
      </c>
      <c r="BY2" s="3" t="str">
        <f t="shared" ca="1" si="4"/>
        <v>Adenine m+1</v>
      </c>
      <c r="BZ2" s="3" t="str">
        <f t="shared" ca="1" si="4"/>
        <v>Adenine m+2</v>
      </c>
      <c r="CA2" s="3" t="str">
        <f t="shared" ca="1" si="4"/>
        <v>Adenine m+3</v>
      </c>
      <c r="CB2" s="3" t="str">
        <f t="shared" ca="1" si="4"/>
        <v>Adenine m+4</v>
      </c>
      <c r="CC2" s="3" t="str">
        <f t="shared" ca="1" si="4"/>
        <v>Adenine m+5</v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Adenine</v>
      </c>
      <c r="CL2" s="5" t="str">
        <f t="shared" ca="1" si="5"/>
        <v>Adenine m+1</v>
      </c>
      <c r="CM2" s="5" t="str">
        <f t="shared" ca="1" si="5"/>
        <v>Adenine m+2</v>
      </c>
      <c r="CN2" s="5" t="str">
        <f t="shared" ca="1" si="5"/>
        <v>Adenine m+3</v>
      </c>
      <c r="CO2" s="5" t="str">
        <f t="shared" ca="1" si="5"/>
        <v>Adenine m+4</v>
      </c>
      <c r="CP2" s="5" t="str">
        <f t="shared" ca="1" si="5"/>
        <v>Adenine m+5</v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Adenine</v>
      </c>
      <c r="CZ2" s="5" t="str">
        <f t="shared" ca="1" si="6"/>
        <v>Adenine m+1</v>
      </c>
      <c r="DA2" s="5" t="str">
        <f t="shared" ca="1" si="6"/>
        <v>Adenine m+2</v>
      </c>
      <c r="DB2" s="5" t="str">
        <f t="shared" ca="1" si="6"/>
        <v>Adenine m+3</v>
      </c>
      <c r="DC2" s="5" t="str">
        <f t="shared" ca="1" si="6"/>
        <v>Adenine m+4</v>
      </c>
      <c r="DD2" s="5" t="str">
        <f t="shared" ca="1" si="6"/>
        <v>Adenine m+5</v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91854694.684037298</v>
      </c>
      <c r="D3">
        <v>1767155.65381652</v>
      </c>
      <c r="E3">
        <v>25264.765815405699</v>
      </c>
      <c r="F3">
        <v>0</v>
      </c>
      <c r="G3">
        <v>0</v>
      </c>
      <c r="H3">
        <v>0</v>
      </c>
      <c r="I3"/>
      <c r="J3"/>
      <c r="K3"/>
      <c r="L3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100.8271738666996</v>
      </c>
      <c r="S3" s="5">
        <f t="shared" ref="S3:AB18" ca="1" si="8">IFERROR(BI3/SUMIF($BH3:$BR3,"&lt;&gt;#N/A")*100,"")</f>
        <v>-0.84471423462855211</v>
      </c>
      <c r="T3" s="6">
        <f t="shared" ca="1" si="8"/>
        <v>2.0535558358176439E-2</v>
      </c>
      <c r="U3" s="6">
        <f t="shared" ca="1" si="8"/>
        <v>-6.0724684790921602E-4</v>
      </c>
      <c r="V3" s="6">
        <f t="shared" ca="1" si="8"/>
        <v>-1.1938410477124019E-3</v>
      </c>
      <c r="W3" s="6">
        <f t="shared" ca="1" si="8"/>
        <v>-1.1941025335928221E-3</v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270915164.44945699</v>
      </c>
      <c r="AG3" s="5">
        <f t="shared" si="1"/>
        <v>7720811.7227387503</v>
      </c>
      <c r="AH3" s="5">
        <f t="shared" si="1"/>
        <v>19599.183261929498</v>
      </c>
      <c r="AI3" s="5">
        <f t="shared" si="1"/>
        <v>0</v>
      </c>
      <c r="AJ3" s="5">
        <f t="shared" si="1"/>
        <v>0</v>
      </c>
      <c r="AK3" s="5">
        <f t="shared" si="1"/>
        <v>0</v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2.8499001665073553</v>
      </c>
      <c r="AV3" s="5">
        <f t="shared" si="10"/>
        <v>7.2344356587635758E-3</v>
      </c>
      <c r="AW3" s="5">
        <f t="shared" si="10"/>
        <v>0</v>
      </c>
      <c r="AX3" s="5">
        <f t="shared" si="10"/>
        <v>0</v>
      </c>
      <c r="AY3" s="5">
        <f t="shared" si="10"/>
        <v>0</v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-8.3778430182454774E-3</v>
      </c>
      <c r="BJ3" s="5">
        <f ca="1"/>
        <v>2.0367087135979682E-4</v>
      </c>
      <c r="BK3" s="5">
        <f ca="1"/>
        <v>-6.0226506865305755E-6</v>
      </c>
      <c r="BL3" s="5">
        <f ca="1"/>
        <v>-1.1840469210123266E-5</v>
      </c>
      <c r="BM3" s="5">
        <f ca="1"/>
        <v>-1.184306261694399E-5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1183524231.64206</v>
      </c>
      <c r="BY3" s="5">
        <f t="shared" ref="BY3:CC6" si="12">D17</f>
        <v>52667378.230324298</v>
      </c>
      <c r="BZ3" s="5">
        <f t="shared" si="12"/>
        <v>64414.488917007096</v>
      </c>
      <c r="CA3" s="5">
        <f t="shared" si="12"/>
        <v>0</v>
      </c>
      <c r="CB3" s="5">
        <f t="shared" si="12"/>
        <v>56934.091944563203</v>
      </c>
      <c r="CC3" s="5">
        <f t="shared" si="12"/>
        <v>58615.347572810497</v>
      </c>
      <c r="CE3" s="5" t="str">
        <f t="shared" ref="CE3:CH6" si="13">AM39</f>
        <v/>
      </c>
      <c r="CF3" s="5" t="str">
        <f t="shared" si="13"/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4.4500464648072189</v>
      </c>
      <c r="CM3" s="5">
        <f t="shared" si="15"/>
        <v>5.4425999227439847E-3</v>
      </c>
      <c r="CN3" s="5">
        <f t="shared" si="15"/>
        <v>0</v>
      </c>
      <c r="CO3" s="5">
        <f t="shared" si="15"/>
        <v>4.8105556626898121E-3</v>
      </c>
      <c r="CP3" s="5">
        <f t="shared" si="15"/>
        <v>4.9526106864314608E-3</v>
      </c>
      <c r="CQ3" s="5" t="str">
        <f t="shared" si="15"/>
        <v/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3.687684468331903</v>
      </c>
      <c r="DA3" s="5">
        <f t="shared" si="16"/>
        <v>1.7762190099290615E-2</v>
      </c>
      <c r="DB3" s="5">
        <f t="shared" si="16"/>
        <v>0</v>
      </c>
      <c r="DC3" s="5">
        <f t="shared" si="16"/>
        <v>1.202638915672453E-3</v>
      </c>
      <c r="DD3" s="5">
        <f t="shared" si="16"/>
        <v>1.2381526716078652E-3</v>
      </c>
      <c r="DE3" s="5" t="str">
        <f t="shared" si="16"/>
        <v/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213009751.69064599</v>
      </c>
      <c r="D4">
        <v>7645640.4564901497</v>
      </c>
      <c r="E4">
        <v>40449.328229988801</v>
      </c>
      <c r="F4">
        <v>0</v>
      </c>
      <c r="G4">
        <v>0</v>
      </c>
      <c r="H4">
        <v>0</v>
      </c>
      <c r="I4"/>
      <c r="J4"/>
      <c r="K4"/>
      <c r="L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101.72296600004466</v>
      </c>
      <c r="S4" s="5">
        <f t="shared" ca="1" si="8"/>
        <v>-1.7942146476466894</v>
      </c>
      <c r="T4" s="6">
        <f t="shared" ca="1" si="8"/>
        <v>7.6075796320906233E-2</v>
      </c>
      <c r="U4" s="6">
        <f t="shared" ca="1" si="8"/>
        <v>-2.486743508581551E-3</v>
      </c>
      <c r="V4" s="6">
        <f t="shared" ca="1" si="8"/>
        <v>-1.1451694487216502E-3</v>
      </c>
      <c r="W4" s="6">
        <f t="shared" ca="1" si="8"/>
        <v>-1.1952357615791524E-3</v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91854694.684037298</v>
      </c>
      <c r="AG4" s="5">
        <f t="shared" si="1"/>
        <v>1767155.65381652</v>
      </c>
      <c r="AH4" s="5">
        <f t="shared" si="1"/>
        <v>25264.765815405699</v>
      </c>
      <c r="AI4" s="5">
        <f t="shared" si="1"/>
        <v>0</v>
      </c>
      <c r="AJ4" s="5">
        <f t="shared" si="1"/>
        <v>0</v>
      </c>
      <c r="AK4" s="5">
        <f t="shared" si="1"/>
        <v>0</v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1.9238599179880786</v>
      </c>
      <c r="AV4" s="5">
        <f t="shared" si="10"/>
        <v>2.7505143751565115E-2</v>
      </c>
      <c r="AW4" s="5">
        <f t="shared" si="10"/>
        <v>0</v>
      </c>
      <c r="AX4" s="5">
        <f t="shared" si="10"/>
        <v>0</v>
      </c>
      <c r="AY4" s="5">
        <f t="shared" si="10"/>
        <v>0</v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-1.7638245503438246E-2</v>
      </c>
      <c r="BJ4" s="5">
        <f ca="1"/>
        <v>7.4787237643928741E-4</v>
      </c>
      <c r="BK4" s="5">
        <f ca="1"/>
        <v>-2.4446234772396032E-5</v>
      </c>
      <c r="BL4" s="5">
        <f ca="1"/>
        <v>-1.1257727667134158E-5</v>
      </c>
      <c r="BM4" s="5">
        <f ca="1"/>
        <v>-1.1749910650252055E-5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1162706415.95153</v>
      </c>
      <c r="BY4" s="5">
        <f t="shared" si="12"/>
        <v>21207463.433461498</v>
      </c>
      <c r="BZ4" s="5">
        <f t="shared" si="12"/>
        <v>121080.61109952899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E4" s="5" t="str">
        <f t="shared" si="13"/>
        <v/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1.8239740610793687</v>
      </c>
      <c r="CM4" s="5">
        <f t="shared" si="15"/>
        <v>1.0413687362380264E-2</v>
      </c>
      <c r="CN4" s="5">
        <f t="shared" si="15"/>
        <v>0</v>
      </c>
      <c r="CO4" s="5">
        <f t="shared" si="15"/>
        <v>0</v>
      </c>
      <c r="CP4" s="5">
        <f t="shared" si="15"/>
        <v>0</v>
      </c>
      <c r="CQ4" s="5" t="str">
        <f t="shared" si="15"/>
        <v/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276321049.41202301</v>
      </c>
      <c r="D5">
        <v>7361675.1631925404</v>
      </c>
      <c r="E5">
        <v>52717.585966118902</v>
      </c>
      <c r="F5">
        <v>0</v>
      </c>
      <c r="G5">
        <v>0</v>
      </c>
      <c r="H5">
        <v>0</v>
      </c>
      <c r="I5"/>
      <c r="J5"/>
      <c r="K5"/>
      <c r="L5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100.09613648823598</v>
      </c>
      <c r="S5" s="5">
        <f t="shared" ca="1" si="8"/>
        <v>-9.8440782400248811E-2</v>
      </c>
      <c r="T5" s="6">
        <f t="shared" ca="1" si="8"/>
        <v>4.8586007235241115E-3</v>
      </c>
      <c r="U5" s="6">
        <f t="shared" ca="1" si="8"/>
        <v>-1.6168462535449916E-4</v>
      </c>
      <c r="V5" s="6">
        <f t="shared" ca="1" si="8"/>
        <v>-1.1986956655719392E-3</v>
      </c>
      <c r="W5" s="6">
        <f t="shared" ca="1" si="8"/>
        <v>-1.1939262683349303E-3</v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213009751.69064599</v>
      </c>
      <c r="AG5" s="5">
        <f t="shared" si="1"/>
        <v>7645640.4564901497</v>
      </c>
      <c r="AH5" s="5">
        <f t="shared" si="1"/>
        <v>40449.328229988801</v>
      </c>
      <c r="AI5" s="5">
        <f t="shared" si="1"/>
        <v>0</v>
      </c>
      <c r="AJ5" s="5">
        <f t="shared" si="1"/>
        <v>0</v>
      </c>
      <c r="AK5" s="5">
        <f t="shared" si="1"/>
        <v>0</v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3.5893382325490482</v>
      </c>
      <c r="AV5" s="5">
        <f t="shared" si="10"/>
        <v>1.8989425558663318E-2</v>
      </c>
      <c r="AW5" s="5">
        <f t="shared" si="10"/>
        <v>0</v>
      </c>
      <c r="AX5" s="5">
        <f t="shared" si="10"/>
        <v>0</v>
      </c>
      <c r="AY5" s="5">
        <f t="shared" si="10"/>
        <v>0</v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-9.8346235782854896E-4</v>
      </c>
      <c r="BJ5" s="5">
        <f ca="1"/>
        <v>4.8539343215261147E-5</v>
      </c>
      <c r="BK5" s="5">
        <f ca="1"/>
        <v>-1.6152933672270309E-6</v>
      </c>
      <c r="BL5" s="5">
        <f ca="1"/>
        <v>-1.1975443884518146E-5</v>
      </c>
      <c r="BM5" s="5">
        <f ca="1"/>
        <v>-1.1927795719420691E-5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1242078485.0874801</v>
      </c>
      <c r="BY5" s="5">
        <f t="shared" si="12"/>
        <v>53052648.9059605</v>
      </c>
      <c r="BZ5" s="5">
        <f t="shared" si="12"/>
        <v>230839.543313501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E5" s="5" t="str">
        <f t="shared" si="13"/>
        <v/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4.271279918533005</v>
      </c>
      <c r="CM5" s="5">
        <f t="shared" si="15"/>
        <v>1.8584940169641767E-2</v>
      </c>
      <c r="CN5" s="5">
        <f t="shared" si="15"/>
        <v>0</v>
      </c>
      <c r="CO5" s="5">
        <f t="shared" si="15"/>
        <v>0</v>
      </c>
      <c r="CP5" s="5">
        <f t="shared" si="15"/>
        <v>0</v>
      </c>
      <c r="CQ5" s="5" t="str">
        <f t="shared" si="15"/>
        <v/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3.687684468331903</v>
      </c>
      <c r="DA5" s="5">
        <f t="shared" si="21"/>
        <v>1.7762190099290615E-2</v>
      </c>
      <c r="DB5" s="5">
        <f t="shared" si="21"/>
        <v>0</v>
      </c>
      <c r="DC5" s="5">
        <f t="shared" si="21"/>
        <v>1.202638915672453E-3</v>
      </c>
      <c r="DD5" s="5">
        <f t="shared" si="21"/>
        <v>1.2381526716078652E-3</v>
      </c>
      <c r="DE5" s="5" t="str">
        <f t="shared" si="21"/>
        <v/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69909785.946566105</v>
      </c>
      <c r="D6">
        <v>3798415.7446695399</v>
      </c>
      <c r="E6">
        <v>4002.4139505235898</v>
      </c>
      <c r="F6">
        <v>0</v>
      </c>
      <c r="G6">
        <v>0</v>
      </c>
      <c r="H6">
        <v>0</v>
      </c>
      <c r="I6"/>
      <c r="J6"/>
      <c r="K6"/>
      <c r="L6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100.99791431663796</v>
      </c>
      <c r="S6" s="5">
        <f t="shared" ca="1" si="8"/>
        <v>-1.0337236380045494</v>
      </c>
      <c r="T6" s="6">
        <f t="shared" ca="1" si="8"/>
        <v>3.9449792636305207E-2</v>
      </c>
      <c r="U6" s="6">
        <f t="shared" ca="1" si="8"/>
        <v>-1.2711719181544997E-3</v>
      </c>
      <c r="V6" s="6">
        <f t="shared" ca="1" si="8"/>
        <v>-1.1747705593596644E-3</v>
      </c>
      <c r="W6" s="6">
        <f t="shared" ca="1" si="8"/>
        <v>-1.194528792199894E-3</v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276321049.41202301</v>
      </c>
      <c r="AG6" s="5">
        <f t="shared" si="1"/>
        <v>7361675.1631925404</v>
      </c>
      <c r="AH6" s="5">
        <f t="shared" si="1"/>
        <v>52717.585966118902</v>
      </c>
      <c r="AI6" s="5">
        <f t="shared" si="1"/>
        <v>0</v>
      </c>
      <c r="AJ6" s="5">
        <f t="shared" si="1"/>
        <v>0</v>
      </c>
      <c r="AK6" s="5">
        <f t="shared" si="1"/>
        <v>0</v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2.6641745820151139</v>
      </c>
      <c r="AV6" s="5">
        <f t="shared" si="10"/>
        <v>1.9078382221801561E-2</v>
      </c>
      <c r="AW6" s="5">
        <f t="shared" si="10"/>
        <v>0</v>
      </c>
      <c r="AX6" s="5">
        <f t="shared" si="10"/>
        <v>0</v>
      </c>
      <c r="AY6" s="5">
        <f t="shared" si="10"/>
        <v>0</v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-1.0235098863167893E-2</v>
      </c>
      <c r="BJ6" s="5">
        <f ca="1"/>
        <v>3.9060007232056691E-4</v>
      </c>
      <c r="BK6" s="5">
        <f ca="1"/>
        <v>-1.258612048333252E-5</v>
      </c>
      <c r="BL6" s="5">
        <f ca="1"/>
        <v>-1.1631631873868683E-5</v>
      </c>
      <c r="BM6" s="5">
        <f ca="1"/>
        <v>-1.1827261981420072E-5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1238957023.14801</v>
      </c>
      <c r="BY6" s="5">
        <f t="shared" si="12"/>
        <v>52103562.379551001</v>
      </c>
      <c r="BZ6" s="5">
        <f t="shared" si="12"/>
        <v>453551.60039104201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E6" s="5" t="str">
        <f t="shared" si="13"/>
        <v/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4.2054374289080192</v>
      </c>
      <c r="CM6" s="5">
        <f t="shared" si="15"/>
        <v>3.6607532942396437E-2</v>
      </c>
      <c r="CN6" s="5">
        <f t="shared" si="15"/>
        <v>0</v>
      </c>
      <c r="CO6" s="5">
        <f t="shared" si="15"/>
        <v>0</v>
      </c>
      <c r="CP6" s="5">
        <f t="shared" si="15"/>
        <v>0</v>
      </c>
      <c r="CQ6" s="5" t="str">
        <f t="shared" si="15"/>
        <v/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3.687684468331903</v>
      </c>
      <c r="DB6" s="5">
        <f t="shared" si="22"/>
        <v>1.7762190099290615E-2</v>
      </c>
      <c r="DC6" s="5">
        <f t="shared" si="22"/>
        <v>0</v>
      </c>
      <c r="DD6" s="5">
        <f t="shared" si="22"/>
        <v>1.202638915672453E-3</v>
      </c>
      <c r="DE6" s="5">
        <f t="shared" si="22"/>
        <v>1.2381526716078652E-3</v>
      </c>
      <c r="DF6" s="5" t="str">
        <f t="shared" si="22"/>
        <v/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126075198.57704499</v>
      </c>
      <c r="D7">
        <v>4174659.8300425098</v>
      </c>
      <c r="E7">
        <v>9025.1478775483502</v>
      </c>
      <c r="F7">
        <v>0</v>
      </c>
      <c r="G7">
        <v>0</v>
      </c>
      <c r="H7">
        <v>0</v>
      </c>
      <c r="I7"/>
      <c r="J7"/>
      <c r="K7"/>
      <c r="L7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98.358176196810092</v>
      </c>
      <c r="S7" s="5">
        <f t="shared" ca="1" si="8"/>
        <v>1.7169659340254753</v>
      </c>
      <c r="T7" s="6">
        <f t="shared" ca="1" si="8"/>
        <v>-7.5155735990069292E-2</v>
      </c>
      <c r="U7" s="6">
        <f t="shared" ca="1" si="8"/>
        <v>2.4665356500246506E-3</v>
      </c>
      <c r="V7" s="6">
        <f t="shared" ca="1" si="8"/>
        <v>-1.2605024510632689E-3</v>
      </c>
      <c r="W7" s="6">
        <f t="shared" ca="1" si="8"/>
        <v>-1.192428044457226E-3</v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69909785.946566105</v>
      </c>
      <c r="AG7" s="5">
        <f t="shared" si="1"/>
        <v>3798415.7446695399</v>
      </c>
      <c r="AH7" s="5">
        <f t="shared" si="1"/>
        <v>4002.4139505235898</v>
      </c>
      <c r="AI7" s="5">
        <f t="shared" si="1"/>
        <v>0</v>
      </c>
      <c r="AJ7" s="5">
        <f t="shared" si="1"/>
        <v>0</v>
      </c>
      <c r="AK7" s="5">
        <f t="shared" si="1"/>
        <v>0</v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5.4333105061611393</v>
      </c>
      <c r="AV7" s="5">
        <f t="shared" si="10"/>
        <v>5.7251125809235637E-3</v>
      </c>
      <c r="AW7" s="5">
        <f t="shared" si="10"/>
        <v>0</v>
      </c>
      <c r="AX7" s="5">
        <f t="shared" si="10"/>
        <v>0</v>
      </c>
      <c r="AY7" s="5">
        <f t="shared" si="10"/>
        <v>0</v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1.7456260378292364E-2</v>
      </c>
      <c r="BJ7" s="5">
        <f ca="1"/>
        <v>-7.6410257790553366E-4</v>
      </c>
      <c r="BK7" s="5">
        <f ca="1"/>
        <v>2.5077077934926613E-5</v>
      </c>
      <c r="BL7" s="5">
        <f ca="1"/>
        <v>-1.2815431312401146E-5</v>
      </c>
      <c r="BM7" s="5">
        <f ca="1"/>
        <v>-1.2123324064806096E-5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3.687684468331903</v>
      </c>
      <c r="DC7" s="5">
        <f t="shared" si="23"/>
        <v>1.7762190099290615E-2</v>
      </c>
      <c r="DD7" s="5">
        <f t="shared" si="23"/>
        <v>0</v>
      </c>
      <c r="DE7" s="5">
        <f t="shared" si="23"/>
        <v>1.202638915672453E-3</v>
      </c>
      <c r="DF7" s="5">
        <f t="shared" si="23"/>
        <v>1.2381526716078652E-3</v>
      </c>
      <c r="DG7" s="5" t="str">
        <f t="shared" si="23"/>
        <v/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181238164.883885</v>
      </c>
      <c r="D8">
        <v>4774969.7942076102</v>
      </c>
      <c r="E8">
        <v>19161.083598810601</v>
      </c>
      <c r="F8">
        <v>0</v>
      </c>
      <c r="G8">
        <v>0</v>
      </c>
      <c r="H8">
        <v>0</v>
      </c>
      <c r="I8"/>
      <c r="J8"/>
      <c r="K8"/>
      <c r="L8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100.37702104240122</v>
      </c>
      <c r="S8" s="5">
        <f t="shared" ca="1" si="8"/>
        <v>-0.37785783189891148</v>
      </c>
      <c r="T8" s="6">
        <f t="shared" ca="1" si="8"/>
        <v>3.2905799570512985E-3</v>
      </c>
      <c r="U8" s="6">
        <f t="shared" ca="1" si="8"/>
        <v>-5.4230379587281611E-5</v>
      </c>
      <c r="V8" s="6">
        <f t="shared" ca="1" si="8"/>
        <v>-1.2057577512308273E-3</v>
      </c>
      <c r="W8" s="6">
        <f t="shared" ca="1" si="8"/>
        <v>-1.1938023285635864E-3</v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126075198.57704499</v>
      </c>
      <c r="AG8" s="5">
        <f t="shared" si="1"/>
        <v>4174659.8300425098</v>
      </c>
      <c r="AH8" s="5">
        <f t="shared" si="1"/>
        <v>9025.1478775483502</v>
      </c>
      <c r="AI8" s="5">
        <f t="shared" si="1"/>
        <v>0</v>
      </c>
      <c r="AJ8" s="5">
        <f t="shared" si="1"/>
        <v>0</v>
      </c>
      <c r="AK8" s="5">
        <f t="shared" si="1"/>
        <v>0</v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3.3112458890884557</v>
      </c>
      <c r="AV8" s="5">
        <f t="shared" si="10"/>
        <v>7.1585434561366569E-3</v>
      </c>
      <c r="AW8" s="5">
        <f t="shared" si="10"/>
        <v>0</v>
      </c>
      <c r="AX8" s="5">
        <f t="shared" si="10"/>
        <v>0</v>
      </c>
      <c r="AY8" s="5">
        <f t="shared" si="10"/>
        <v>0</v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-3.7643857924344742E-3</v>
      </c>
      <c r="BJ8" s="5">
        <f ca="1"/>
        <v>3.2782203764159258E-5</v>
      </c>
      <c r="BK8" s="5">
        <f ca="1"/>
        <v>-5.4026687606492746E-7</v>
      </c>
      <c r="BL8" s="5">
        <f ca="1"/>
        <v>-1.2012288656399669E-5</v>
      </c>
      <c r="BM8" s="5">
        <f ca="1"/>
        <v>-1.1893183481299975E-5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3.687684468331903</v>
      </c>
      <c r="DD8" s="5">
        <f t="shared" si="24"/>
        <v>1.7762190099290615E-2</v>
      </c>
      <c r="DE8" s="5">
        <f t="shared" si="24"/>
        <v>0</v>
      </c>
      <c r="DF8" s="5">
        <f t="shared" si="24"/>
        <v>1.202638915672453E-3</v>
      </c>
      <c r="DG8" s="5">
        <f t="shared" si="24"/>
        <v>1.2381526716078652E-3</v>
      </c>
      <c r="DH8" s="5" t="str">
        <f t="shared" si="24"/>
        <v/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135556245.01062</v>
      </c>
      <c r="D9">
        <v>6166094.0983022498</v>
      </c>
      <c r="E9">
        <v>53544.549006979403</v>
      </c>
      <c r="F9">
        <v>0</v>
      </c>
      <c r="G9">
        <v>0</v>
      </c>
      <c r="H9">
        <v>0</v>
      </c>
      <c r="I9"/>
      <c r="J9"/>
      <c r="K9"/>
      <c r="L9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X22" ca="1" si="25">IFERROR(BH9/SUMIF($BH9:$BR9,"&lt;&gt;#N/A")*100,"")</f>
        <v>101.03534683752937</v>
      </c>
      <c r="S9" s="5">
        <f t="shared" ca="1" si="8"/>
        <v>-1.0639490224874724</v>
      </c>
      <c r="T9" s="6">
        <f t="shared" ca="1" si="8"/>
        <v>3.1970775362297678E-2</v>
      </c>
      <c r="U9" s="6">
        <f t="shared" ca="1" si="8"/>
        <v>-9.900006695069657E-4</v>
      </c>
      <c r="V9" s="6">
        <f t="shared" ca="1" si="8"/>
        <v>-1.1842610086230433E-3</v>
      </c>
      <c r="W9" s="6">
        <f t="shared" ca="1" si="8"/>
        <v>-1.1943287260693866E-3</v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181238164.883885</v>
      </c>
      <c r="AG9" s="5">
        <f t="shared" si="1"/>
        <v>4774969.7942076102</v>
      </c>
      <c r="AH9" s="5">
        <f t="shared" si="1"/>
        <v>19161.083598810601</v>
      </c>
      <c r="AI9" s="5">
        <f t="shared" si="1"/>
        <v>0</v>
      </c>
      <c r="AJ9" s="5">
        <f t="shared" si="1"/>
        <v>0</v>
      </c>
      <c r="AK9" s="5">
        <f t="shared" si="1"/>
        <v>0</v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2.6346381278285511</v>
      </c>
      <c r="AV9" s="5">
        <f t="shared" si="10"/>
        <v>1.0572322673365542E-2</v>
      </c>
      <c r="AW9" s="5">
        <f t="shared" si="10"/>
        <v>0</v>
      </c>
      <c r="AX9" s="5">
        <f t="shared" si="10"/>
        <v>0</v>
      </c>
      <c r="AY9" s="5">
        <f t="shared" si="10"/>
        <v>0</v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-1.0530463405033521E-2</v>
      </c>
      <c r="BJ9" s="5">
        <f ca="1"/>
        <v>3.1643158917154526E-4</v>
      </c>
      <c r="BK9" s="5">
        <f ca="1"/>
        <v>-9.7985576384366103E-6</v>
      </c>
      <c r="BL9" s="5">
        <f ca="1"/>
        <v>-1.172125444897421E-5</v>
      </c>
      <c r="BM9" s="5">
        <f ca="1"/>
        <v>-1.182089994692586E-5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3.687684468331903</v>
      </c>
      <c r="DE9" s="5">
        <f t="shared" si="26"/>
        <v>1.7762190099290615E-2</v>
      </c>
      <c r="DF9" s="5">
        <f t="shared" si="26"/>
        <v>0</v>
      </c>
      <c r="DG9" s="5">
        <f t="shared" si="26"/>
        <v>1.202638915672453E-3</v>
      </c>
      <c r="DH9" s="5">
        <f t="shared" si="26"/>
        <v>1.2381526716078652E-3</v>
      </c>
      <c r="DI9" s="5" t="str">
        <f t="shared" si="26"/>
        <v/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66063201.156570002</v>
      </c>
      <c r="D10">
        <v>2933136.06660375</v>
      </c>
      <c r="E10">
        <v>12932.7110447287</v>
      </c>
      <c r="F10">
        <v>0</v>
      </c>
      <c r="G10">
        <v>0</v>
      </c>
      <c r="H10">
        <v>0</v>
      </c>
      <c r="I10"/>
      <c r="J10"/>
      <c r="K10"/>
      <c r="L10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99.158305845044652</v>
      </c>
      <c r="S10" s="5">
        <f t="shared" ca="1" si="8"/>
        <v>0.85380292715662287</v>
      </c>
      <c r="T10" s="6">
        <f t="shared" ca="1" si="8"/>
        <v>-9.930836633587941E-3</v>
      </c>
      <c r="U10" s="6">
        <f t="shared" ca="1" si="8"/>
        <v>2.1456382111737014E-4</v>
      </c>
      <c r="V10" s="6">
        <f t="shared" ca="1" si="8"/>
        <v>-1.1986648768387163E-3</v>
      </c>
      <c r="W10" s="6">
        <f t="shared" ca="1" si="8"/>
        <v>-1.1938345119499145E-3</v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135556245.01062</v>
      </c>
      <c r="AG10" s="5">
        <f t="shared" si="1"/>
        <v>6166094.0983022498</v>
      </c>
      <c r="AH10" s="5">
        <f t="shared" si="1"/>
        <v>53544.549006979403</v>
      </c>
      <c r="AI10" s="5">
        <f t="shared" si="1"/>
        <v>0</v>
      </c>
      <c r="AJ10" s="5">
        <f t="shared" si="1"/>
        <v>0</v>
      </c>
      <c r="AK10" s="5">
        <f t="shared" si="1"/>
        <v>0</v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4.5487348058506445</v>
      </c>
      <c r="AV10" s="5">
        <f t="shared" si="10"/>
        <v>3.9499876234241012E-2</v>
      </c>
      <c r="AW10" s="5">
        <f t="shared" si="10"/>
        <v>0</v>
      </c>
      <c r="AX10" s="5">
        <f t="shared" si="10"/>
        <v>0</v>
      </c>
      <c r="AY10" s="5">
        <f t="shared" si="10"/>
        <v>0</v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8.6105033751874144E-3</v>
      </c>
      <c r="BJ10" s="5">
        <f ca="1"/>
        <v>-1.0015133426247646E-4</v>
      </c>
      <c r="BK10" s="5">
        <f ca="1"/>
        <v>2.163851220417889E-6</v>
      </c>
      <c r="BL10" s="5">
        <f ca="1"/>
        <v>-1.2088396091719015E-5</v>
      </c>
      <c r="BM10" s="5">
        <f ca="1"/>
        <v>-1.2039682422726419E-5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3.687684468331903</v>
      </c>
      <c r="DF10" s="5">
        <f t="shared" si="27"/>
        <v>1.7762190099290615E-2</v>
      </c>
      <c r="DG10" s="5">
        <f t="shared" si="27"/>
        <v>0</v>
      </c>
      <c r="DH10" s="5">
        <f t="shared" si="27"/>
        <v>1.202638915672453E-3</v>
      </c>
      <c r="DI10" s="5">
        <f t="shared" si="27"/>
        <v>1.2381526716078652E-3</v>
      </c>
      <c r="DJ10" s="5" t="str">
        <f t="shared" si="27"/>
        <v/>
      </c>
    </row>
    <row r="11" spans="1:116" ht="14.25" customHeight="1" x14ac:dyDescent="0.2">
      <c r="A11" t="s">
        <v>35</v>
      </c>
      <c r="B11" t="s">
        <v>33</v>
      </c>
      <c r="C11">
        <v>98401943.799305007</v>
      </c>
      <c r="D11">
        <v>3627685.2243120102</v>
      </c>
      <c r="E11">
        <v>17668.867840821498</v>
      </c>
      <c r="F11">
        <v>0</v>
      </c>
      <c r="G11">
        <v>0</v>
      </c>
      <c r="H11">
        <v>0</v>
      </c>
      <c r="I11"/>
      <c r="J11"/>
      <c r="K11"/>
      <c r="L11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99.28053731857473</v>
      </c>
      <c r="S11" s="5">
        <f t="shared" ca="1" si="8"/>
        <v>0.74679760806337592</v>
      </c>
      <c r="T11" s="6">
        <f t="shared" ca="1" si="8"/>
        <v>-2.573851050493289E-2</v>
      </c>
      <c r="U11" s="6">
        <f t="shared" ca="1" si="8"/>
        <v>8.1650744346921324E-4</v>
      </c>
      <c r="V11" s="6">
        <f t="shared" ca="1" si="8"/>
        <v>-1.2195248724928681E-3</v>
      </c>
      <c r="W11" s="6">
        <f t="shared" ca="1" si="8"/>
        <v>-1.1933987041463777E-3</v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66063201.156570002</v>
      </c>
      <c r="AG11" s="5">
        <f t="shared" si="1"/>
        <v>2933136.06660375</v>
      </c>
      <c r="AH11" s="5">
        <f t="shared" si="1"/>
        <v>12932.7110447287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4.4398939428505857</v>
      </c>
      <c r="AV11" s="5">
        <f t="shared" si="10"/>
        <v>1.9576270629208737E-2</v>
      </c>
      <c r="AW11" s="5">
        <f t="shared" si="10"/>
        <v>0</v>
      </c>
      <c r="AX11" s="5">
        <f t="shared" si="10"/>
        <v>0</v>
      </c>
      <c r="AY11" s="5">
        <f t="shared" si="10"/>
        <v>0</v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7.5220947451868289E-3</v>
      </c>
      <c r="BJ11" s="5">
        <f ca="1"/>
        <v>-2.5925031431228349E-4</v>
      </c>
      <c r="BK11" s="5">
        <f ca="1"/>
        <v>8.2242448069068844E-6</v>
      </c>
      <c r="BL11" s="5">
        <f ca="1"/>
        <v>-1.2283624821445272E-5</v>
      </c>
      <c r="BM11" s="5">
        <f ca="1"/>
        <v>-1.2020469836066256E-5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3.687684468331903</v>
      </c>
      <c r="DG11" s="5">
        <f t="shared" si="28"/>
        <v>1.7762190099290615E-2</v>
      </c>
      <c r="DH11" s="5">
        <f t="shared" si="28"/>
        <v>0</v>
      </c>
      <c r="DI11" s="5">
        <f t="shared" si="28"/>
        <v>1.202638915672453E-3</v>
      </c>
      <c r="DJ11" s="5">
        <f t="shared" si="28"/>
        <v>1.2381526716078652E-3</v>
      </c>
    </row>
    <row r="12" spans="1:116" ht="14.25" customHeight="1" x14ac:dyDescent="0.2">
      <c r="A12" t="s">
        <v>36</v>
      </c>
      <c r="B12" t="s">
        <v>33</v>
      </c>
      <c r="C12">
        <v>157317571.280294</v>
      </c>
      <c r="D12">
        <v>4094724.2392149698</v>
      </c>
      <c r="E12">
        <v>76412.773645066496</v>
      </c>
      <c r="F12">
        <v>0</v>
      </c>
      <c r="G12">
        <v>0</v>
      </c>
      <c r="H12">
        <v>0</v>
      </c>
      <c r="I12"/>
      <c r="J12"/>
      <c r="K12"/>
      <c r="L12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100.0032563705536</v>
      </c>
      <c r="S12" s="5">
        <f t="shared" ca="1" si="8"/>
        <v>-1.0853530403918197E-3</v>
      </c>
      <c r="T12" s="6">
        <f t="shared" ca="1" si="8"/>
        <v>2.3365240599915112E-4</v>
      </c>
      <c r="U12" s="6">
        <f t="shared" ca="1" si="8"/>
        <v>-8.4235810156316032E-6</v>
      </c>
      <c r="V12" s="6">
        <f t="shared" ca="1" si="8"/>
        <v>-1.2024089447477033E-3</v>
      </c>
      <c r="W12" s="6">
        <f t="shared" ca="1" si="8"/>
        <v>-1.1938373934550681E-3</v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98401943.799305007</v>
      </c>
      <c r="AG12" s="5">
        <f t="shared" si="1"/>
        <v>3627685.2243120102</v>
      </c>
      <c r="AH12" s="5">
        <f t="shared" si="1"/>
        <v>17668.867840821498</v>
      </c>
      <c r="AI12" s="5">
        <f t="shared" si="1"/>
        <v>0</v>
      </c>
      <c r="AJ12" s="5">
        <f t="shared" si="1"/>
        <v>0</v>
      </c>
      <c r="AK12" s="5">
        <f t="shared" si="1"/>
        <v>0</v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3.6865991506334774</v>
      </c>
      <c r="AV12" s="5">
        <f t="shared" si="10"/>
        <v>1.7955811804752468E-2</v>
      </c>
      <c r="AW12" s="5">
        <f t="shared" si="10"/>
        <v>0</v>
      </c>
      <c r="AX12" s="5">
        <f t="shared" si="10"/>
        <v>0</v>
      </c>
      <c r="AY12" s="5">
        <f t="shared" si="10"/>
        <v>0</v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-1.085317698425875E-5</v>
      </c>
      <c r="BJ12" s="5">
        <f ca="1"/>
        <v>2.3364479765876009E-6</v>
      </c>
      <c r="BK12" s="5">
        <f ca="1"/>
        <v>-8.4233067215518814E-8</v>
      </c>
      <c r="BL12" s="5">
        <f ca="1"/>
        <v>-1.2023697911318796E-5</v>
      </c>
      <c r="BM12" s="5">
        <f ca="1"/>
        <v>-1.1937985189516277E-5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3.687684468331903</v>
      </c>
      <c r="DH12" s="5">
        <f t="shared" si="29"/>
        <v>1.7762190099290615E-2</v>
      </c>
      <c r="DI12" s="5">
        <f t="shared" si="29"/>
        <v>0</v>
      </c>
      <c r="DJ12" s="5">
        <f t="shared" si="29"/>
        <v>1.202638915672453E-3</v>
      </c>
    </row>
    <row r="13" spans="1:116" ht="14.25" customHeight="1" x14ac:dyDescent="0.2">
      <c r="A13" t="s">
        <v>37</v>
      </c>
      <c r="B13" t="s">
        <v>38</v>
      </c>
      <c r="C13">
        <v>94300522.275315002</v>
      </c>
      <c r="D13">
        <v>2003799.1588013701</v>
      </c>
      <c r="E13">
        <v>11754.8759275467</v>
      </c>
      <c r="F13">
        <v>0</v>
      </c>
      <c r="G13">
        <v>0</v>
      </c>
      <c r="H13">
        <v>0</v>
      </c>
      <c r="I13"/>
      <c r="J13"/>
      <c r="K13"/>
      <c r="L13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101.02924239659063</v>
      </c>
      <c r="S13" s="5">
        <f t="shared" ca="1" si="8"/>
        <v>-1.0960104256716783</v>
      </c>
      <c r="T13" s="6">
        <f t="shared" ca="1" si="8"/>
        <v>7.1544633898020085E-2</v>
      </c>
      <c r="U13" s="6">
        <f t="shared" ca="1" si="8"/>
        <v>-2.4436648968663615E-3</v>
      </c>
      <c r="V13" s="6">
        <f t="shared" ca="1" si="8"/>
        <v>-1.1376102282894399E-3</v>
      </c>
      <c r="W13" s="6">
        <f t="shared" ca="1" si="8"/>
        <v>-1.1953296918364624E-3</v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157317571.280294</v>
      </c>
      <c r="AG13" s="5">
        <f t="shared" si="1"/>
        <v>4094724.2392149698</v>
      </c>
      <c r="AH13" s="5">
        <f t="shared" si="1"/>
        <v>76412.773645066496</v>
      </c>
      <c r="AI13" s="5">
        <f t="shared" si="1"/>
        <v>0</v>
      </c>
      <c r="AJ13" s="5">
        <f t="shared" si="1"/>
        <v>0</v>
      </c>
      <c r="AK13" s="5">
        <f t="shared" si="1"/>
        <v>0</v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2.6028397246988808</v>
      </c>
      <c r="AV13" s="5">
        <f t="shared" si="10"/>
        <v>4.8572306973212312E-2</v>
      </c>
      <c r="AW13" s="5">
        <f t="shared" si="10"/>
        <v>0</v>
      </c>
      <c r="AX13" s="5">
        <f t="shared" si="10"/>
        <v>0</v>
      </c>
      <c r="AY13" s="5">
        <f t="shared" si="10"/>
        <v>0</v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-1.0848447436330223E-2</v>
      </c>
      <c r="BJ13" s="5">
        <f ca="1"/>
        <v>7.0815767990391719E-4</v>
      </c>
      <c r="BK13" s="5">
        <f ca="1"/>
        <v>-2.4187698916653719E-5</v>
      </c>
      <c r="BL13" s="5">
        <f ca="1"/>
        <v>-1.1260207453835466E-5</v>
      </c>
      <c r="BM13" s="5">
        <f ca="1"/>
        <v>-1.1831521879023814E-5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3.687684468331903</v>
      </c>
      <c r="DI13" s="5">
        <f t="shared" si="30"/>
        <v>1.7762190099290615E-2</v>
      </c>
      <c r="DJ13" s="5">
        <f t="shared" si="30"/>
        <v>0</v>
      </c>
    </row>
    <row r="14" spans="1:116" ht="14.25" customHeight="1" x14ac:dyDescent="0.2">
      <c r="A14" t="s">
        <v>39</v>
      </c>
      <c r="B14" t="s">
        <v>38</v>
      </c>
      <c r="C14">
        <v>118990964.741309</v>
      </c>
      <c r="D14">
        <v>5091506.7240131404</v>
      </c>
      <c r="E14">
        <v>11812.034370523401</v>
      </c>
      <c r="F14">
        <v>0</v>
      </c>
      <c r="G14">
        <v>0</v>
      </c>
      <c r="H14">
        <v>10439.2908427816</v>
      </c>
      <c r="I14"/>
      <c r="J14"/>
      <c r="K14"/>
      <c r="L1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101.53771062119552</v>
      </c>
      <c r="S14" s="5">
        <f t="shared" ca="1" si="8"/>
        <v>-1.5868076451893494</v>
      </c>
      <c r="T14" s="6">
        <f t="shared" ca="1" si="8"/>
        <v>5.3138153584185478E-2</v>
      </c>
      <c r="U14" s="6">
        <f t="shared" ca="1" si="8"/>
        <v>-1.6777156460337521E-3</v>
      </c>
      <c r="V14" s="6">
        <f t="shared" ca="1" si="8"/>
        <v>-1.1687016625666941E-3</v>
      </c>
      <c r="W14" s="6">
        <f t="shared" ca="1" si="8"/>
        <v>-1.1947122817538998E-3</v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94300522.275315002</v>
      </c>
      <c r="AG14" s="5">
        <f t="shared" si="1"/>
        <v>2003799.1588013701</v>
      </c>
      <c r="AH14" s="5">
        <f t="shared" si="1"/>
        <v>11754.8759275467</v>
      </c>
      <c r="AI14" s="5">
        <f t="shared" si="1"/>
        <v>0</v>
      </c>
      <c r="AJ14" s="5">
        <f t="shared" si="1"/>
        <v>0</v>
      </c>
      <c r="AK14" s="5">
        <f t="shared" si="1"/>
        <v>0</v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2.1249078058668438</v>
      </c>
      <c r="AV14" s="5">
        <f t="shared" si="10"/>
        <v>1.2465334914294284E-2</v>
      </c>
      <c r="AW14" s="5">
        <f t="shared" si="10"/>
        <v>0</v>
      </c>
      <c r="AX14" s="5">
        <f t="shared" si="10"/>
        <v>0</v>
      </c>
      <c r="AY14" s="5">
        <f t="shared" si="10"/>
        <v>0</v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-1.5627766624650593E-2</v>
      </c>
      <c r="BJ14" s="5">
        <f ca="1"/>
        <v>5.2333417071443345E-4</v>
      </c>
      <c r="BK14" s="5">
        <f ca="1"/>
        <v>-1.6523079314765805E-5</v>
      </c>
      <c r="BL14" s="5">
        <f ca="1"/>
        <v>-1.1510025737400594E-5</v>
      </c>
      <c r="BM14" s="5">
        <f ca="1"/>
        <v>-1.1766192820822862E-5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3.687684468331903</v>
      </c>
      <c r="DJ14" s="5">
        <f t="shared" si="31"/>
        <v>1.7762190099290615E-2</v>
      </c>
    </row>
    <row r="15" spans="1:116" ht="15" customHeight="1" x14ac:dyDescent="0.2">
      <c r="A15" t="s">
        <v>40</v>
      </c>
      <c r="B15" t="s">
        <v>38</v>
      </c>
      <c r="C15">
        <v>152140760.000761</v>
      </c>
      <c r="D15">
        <v>6996350.6455823202</v>
      </c>
      <c r="E15">
        <v>28906.8152579126</v>
      </c>
      <c r="F15">
        <v>0</v>
      </c>
      <c r="G15">
        <v>0</v>
      </c>
      <c r="H15">
        <v>0</v>
      </c>
      <c r="I15"/>
      <c r="J15"/>
      <c r="K15"/>
      <c r="L15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99.434310984332612</v>
      </c>
      <c r="S15" s="5">
        <f t="shared" ca="1" si="8"/>
        <v>0.58787304049106937</v>
      </c>
      <c r="T15" s="6">
        <f t="shared" ca="1" si="8"/>
        <v>-2.9469936139534636E-2</v>
      </c>
      <c r="U15" s="6">
        <f t="shared" ca="1" si="8"/>
        <v>9.8233913085044576E-4</v>
      </c>
      <c r="V15" s="6">
        <f t="shared" ca="1" si="8"/>
        <v>-1.2268267809038272E-3</v>
      </c>
      <c r="W15" s="6">
        <f t="shared" ca="1" si="8"/>
        <v>7.5303989658915219E-3</v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118990964.741309</v>
      </c>
      <c r="AG15" s="5">
        <f t="shared" si="1"/>
        <v>5091506.7240131404</v>
      </c>
      <c r="AH15" s="5">
        <f t="shared" si="1"/>
        <v>11812.034370523401</v>
      </c>
      <c r="AI15" s="5">
        <f t="shared" si="1"/>
        <v>0</v>
      </c>
      <c r="AJ15" s="5">
        <f t="shared" si="1"/>
        <v>0</v>
      </c>
      <c r="AK15" s="5">
        <f t="shared" si="1"/>
        <v>10439.2908427816</v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4.2789019612390522</v>
      </c>
      <c r="AV15" s="5">
        <f t="shared" si="10"/>
        <v>9.926833013080635E-3</v>
      </c>
      <c r="AW15" s="5">
        <f t="shared" si="10"/>
        <v>0</v>
      </c>
      <c r="AX15" s="5">
        <f t="shared" si="10"/>
        <v>0</v>
      </c>
      <c r="AY15" s="5">
        <f t="shared" si="10"/>
        <v>8.7731794304525771E-3</v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5.9121749290714926E-3</v>
      </c>
      <c r="BJ15" s="5">
        <f ca="1"/>
        <v>-2.9637592746208172E-4</v>
      </c>
      <c r="BK15" s="5">
        <f ca="1"/>
        <v>9.8792772949895365E-6</v>
      </c>
      <c r="BL15" s="5">
        <f ca="1"/>
        <v>-1.2338062875470948E-5</v>
      </c>
      <c r="BM15" s="5">
        <f ca="1"/>
        <v>7.5732399524325677E-5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3.687684468331903</v>
      </c>
    </row>
    <row r="16" spans="1:116" ht="15" customHeight="1" thickBot="1" x14ac:dyDescent="0.25">
      <c r="A16" t="s">
        <v>41</v>
      </c>
      <c r="B16" t="s">
        <v>38</v>
      </c>
      <c r="C16">
        <v>168040233.172144</v>
      </c>
      <c r="D16">
        <v>5815556.3383080298</v>
      </c>
      <c r="E16">
        <v>25027.136459709302</v>
      </c>
      <c r="F16">
        <v>0</v>
      </c>
      <c r="G16">
        <v>0</v>
      </c>
      <c r="H16">
        <v>0</v>
      </c>
      <c r="I16"/>
      <c r="J16"/>
      <c r="K16"/>
      <c r="L16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99.130469241083958</v>
      </c>
      <c r="S16" s="5">
        <f t="shared" ca="1" si="8"/>
        <v>0.90299852633872213</v>
      </c>
      <c r="T16" s="6">
        <f t="shared" ca="1" si="8"/>
        <v>-3.2072643473324086E-2</v>
      </c>
      <c r="U16" s="6">
        <f t="shared" ca="1" si="8"/>
        <v>1.0223455771071611E-3</v>
      </c>
      <c r="V16" s="6">
        <f t="shared" ca="1" si="8"/>
        <v>-1.2241856755380463E-3</v>
      </c>
      <c r="W16" s="6">
        <f t="shared" ca="1" si="8"/>
        <v>-1.1932838509161093E-3</v>
      </c>
      <c r="X16" s="6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152140760.000761</v>
      </c>
      <c r="AG16" s="5">
        <f t="shared" si="1"/>
        <v>6996350.6455823202</v>
      </c>
      <c r="AH16" s="5">
        <f t="shared" si="1"/>
        <v>28906.8152579126</v>
      </c>
      <c r="AI16" s="5">
        <f t="shared" si="1"/>
        <v>0</v>
      </c>
      <c r="AJ16" s="5">
        <f t="shared" si="1"/>
        <v>0</v>
      </c>
      <c r="AK16" s="5">
        <f t="shared" si="1"/>
        <v>0</v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4.598603717733055</v>
      </c>
      <c r="AV16" s="5">
        <f t="shared" si="10"/>
        <v>1.9000046573822826E-2</v>
      </c>
      <c r="AW16" s="5">
        <f t="shared" si="10"/>
        <v>0</v>
      </c>
      <c r="AX16" s="5">
        <f t="shared" si="10"/>
        <v>0</v>
      </c>
      <c r="AY16" s="5">
        <f t="shared" si="10"/>
        <v>0</v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9.1091924940115213E-3</v>
      </c>
      <c r="BJ16" s="5">
        <f ca="1"/>
        <v>-3.2353971204679611E-4</v>
      </c>
      <c r="BK16" s="5">
        <f ca="1"/>
        <v>1.0313131622738822E-5</v>
      </c>
      <c r="BL16" s="5">
        <f ca="1"/>
        <v>-1.2349237171074446E-5</v>
      </c>
      <c r="BM16" s="5">
        <f ca="1"/>
        <v>-1.2037508346843988E-5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1183524231.64206</v>
      </c>
      <c r="D17">
        <v>52667378.230324298</v>
      </c>
      <c r="E17">
        <v>64414.488917007096</v>
      </c>
      <c r="F17">
        <v>0</v>
      </c>
      <c r="G17">
        <v>56934.091944563203</v>
      </c>
      <c r="H17">
        <v>58615.347572810497</v>
      </c>
      <c r="I17"/>
      <c r="J17"/>
      <c r="K17"/>
      <c r="L17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100.22442875395863</v>
      </c>
      <c r="S17" s="5">
        <f t="shared" ca="1" si="8"/>
        <v>-0.22738176429918425</v>
      </c>
      <c r="T17" s="6">
        <f t="shared" ca="1" si="8"/>
        <v>5.5100321108819744E-3</v>
      </c>
      <c r="U17" s="6">
        <f t="shared" ca="1" si="8"/>
        <v>-1.6280461712715326E-4</v>
      </c>
      <c r="V17" s="6">
        <f t="shared" ca="1" si="8"/>
        <v>-1.2003129650040598E-3</v>
      </c>
      <c r="W17" s="6">
        <f t="shared" ca="1" si="8"/>
        <v>-1.1939041881888421E-3</v>
      </c>
      <c r="X17" s="6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168040233.172144</v>
      </c>
      <c r="AG17" s="5">
        <f t="shared" si="1"/>
        <v>5815556.3383080298</v>
      </c>
      <c r="AH17" s="5">
        <f t="shared" si="1"/>
        <v>25027.136459709302</v>
      </c>
      <c r="AI17" s="5">
        <f t="shared" si="1"/>
        <v>0</v>
      </c>
      <c r="AJ17" s="5">
        <f t="shared" si="1"/>
        <v>0</v>
      </c>
      <c r="AK17" s="5">
        <f t="shared" si="1"/>
        <v>0</v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3.4608118713751428</v>
      </c>
      <c r="AV17" s="5">
        <f t="shared" si="10"/>
        <v>1.4893538283817405E-2</v>
      </c>
      <c r="AW17" s="5">
        <f t="shared" si="10"/>
        <v>0</v>
      </c>
      <c r="AX17" s="5">
        <f t="shared" si="10"/>
        <v>0</v>
      </c>
      <c r="AY17" s="5">
        <f t="shared" si="10"/>
        <v>0</v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-2.268725969567606E-3</v>
      </c>
      <c r="BJ17" s="5">
        <f ca="1"/>
        <v>5.4976937054024771E-5</v>
      </c>
      <c r="BK17" s="5">
        <f ca="1"/>
        <v>-1.6244005493593082E-6</v>
      </c>
      <c r="BL17" s="5">
        <f ca="1"/>
        <v>-1.1976251498032612E-5</v>
      </c>
      <c r="BM17" s="5">
        <f ca="1"/>
        <v>-1.1912307239183798E-5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1162706415.95153</v>
      </c>
      <c r="D18">
        <v>21207463.433461498</v>
      </c>
      <c r="E18">
        <v>121080.61109952899</v>
      </c>
      <c r="F18">
        <v>0</v>
      </c>
      <c r="G18">
        <v>0</v>
      </c>
      <c r="H18">
        <v>0</v>
      </c>
      <c r="I18"/>
      <c r="J18"/>
      <c r="K18"/>
      <c r="L18"/>
      <c r="M18"/>
      <c r="T18" s="6"/>
      <c r="U18" s="6"/>
      <c r="V18" s="6"/>
      <c r="W18" s="6"/>
      <c r="X18" s="6" t="str">
        <f t="shared" ca="1" si="8"/>
        <v/>
      </c>
      <c r="AL18" s="5" t="str">
        <f t="shared" si="1"/>
        <v/>
      </c>
      <c r="AM18" s="5" t="str">
        <f t="shared" si="1"/>
        <v/>
      </c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-3.687684468331903E-4</v>
      </c>
      <c r="DA18" s="5">
        <v>1.182279772804729E-5</v>
      </c>
    </row>
    <row r="19" spans="1:107" ht="15" customHeight="1" x14ac:dyDescent="0.2">
      <c r="A19" t="s">
        <v>45</v>
      </c>
      <c r="B19" t="s">
        <v>43</v>
      </c>
      <c r="C19">
        <v>1242078485.0874801</v>
      </c>
      <c r="D19">
        <v>53052648.9059605</v>
      </c>
      <c r="E19">
        <v>230839.543313501</v>
      </c>
      <c r="F19">
        <v>0</v>
      </c>
      <c r="G19">
        <v>0</v>
      </c>
      <c r="H19">
        <v>0</v>
      </c>
      <c r="I19"/>
      <c r="J19"/>
      <c r="K19"/>
      <c r="L19"/>
      <c r="M19"/>
      <c r="T19" s="6"/>
      <c r="U19" s="6"/>
      <c r="V19" s="6"/>
      <c r="W19" s="6"/>
      <c r="X19" s="6" t="str">
        <f t="shared" ca="1" si="25"/>
        <v/>
      </c>
      <c r="AL19" s="5" t="str">
        <f t="shared" ref="AD19:AP22" si="35">IF(I18=ISBLANK(TRUE),"",I18)</f>
        <v/>
      </c>
      <c r="AM19" s="5" t="str">
        <f t="shared" si="35"/>
        <v/>
      </c>
      <c r="AN19" s="5" t="str">
        <f t="shared" si="35"/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-3.687684468331903E-4</v>
      </c>
    </row>
    <row r="20" spans="1:107" ht="15" customHeight="1" thickBot="1" x14ac:dyDescent="0.25">
      <c r="A20" t="s">
        <v>46</v>
      </c>
      <c r="B20" t="s">
        <v>43</v>
      </c>
      <c r="C20">
        <v>1238957023.14801</v>
      </c>
      <c r="D20">
        <v>52103562.379551001</v>
      </c>
      <c r="E20">
        <v>453551.60039104201</v>
      </c>
      <c r="F20">
        <v>0</v>
      </c>
      <c r="G20">
        <v>0</v>
      </c>
      <c r="H20">
        <v>0</v>
      </c>
      <c r="I20"/>
      <c r="J20"/>
      <c r="K20"/>
      <c r="L20"/>
      <c r="M20"/>
      <c r="T20" s="6"/>
      <c r="U20" s="6"/>
      <c r="V20" s="6"/>
      <c r="W20" s="6"/>
      <c r="X20" s="6" t="str">
        <f t="shared" ca="1" si="25"/>
        <v/>
      </c>
      <c r="AL20" s="5" t="str">
        <f t="shared" si="35"/>
        <v/>
      </c>
      <c r="AM20" s="5" t="str">
        <f t="shared" si="35"/>
        <v/>
      </c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/>
      <c r="J21"/>
      <c r="K21"/>
      <c r="L21"/>
      <c r="M21"/>
      <c r="T21" s="6"/>
      <c r="U21" s="6"/>
      <c r="V21" s="6"/>
      <c r="W21" s="6"/>
      <c r="X21" s="6" t="str">
        <f t="shared" ca="1" si="25"/>
        <v/>
      </c>
      <c r="AL21" s="5" t="str">
        <f t="shared" si="35"/>
        <v/>
      </c>
      <c r="AM21" s="5" t="str">
        <f t="shared" si="35"/>
        <v/>
      </c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/>
      <c r="J22"/>
      <c r="K22"/>
      <c r="L22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ca="1" si="25"/>
        <v/>
      </c>
      <c r="S22" s="5" t="str">
        <f t="shared" ca="1" si="25"/>
        <v/>
      </c>
      <c r="T22" s="6" t="str">
        <f t="shared" ca="1" si="25"/>
        <v/>
      </c>
      <c r="U22" s="6" t="str">
        <f t="shared" ca="1" si="25"/>
        <v/>
      </c>
      <c r="V22" s="6" t="str">
        <f t="shared" ca="1" si="25"/>
        <v/>
      </c>
      <c r="W22" s="6" t="str">
        <f t="shared" ca="1" si="25"/>
        <v/>
      </c>
      <c r="X22" s="6" t="str">
        <f t="shared" ca="1" si="25"/>
        <v/>
      </c>
      <c r="AD22" s="5" t="str">
        <f t="shared" si="35"/>
        <v/>
      </c>
      <c r="AE22" s="5" t="str">
        <f t="shared" si="35"/>
        <v/>
      </c>
      <c r="AF22" s="5" t="str">
        <f t="shared" si="35"/>
        <v/>
      </c>
      <c r="AG22" s="5" t="str">
        <f t="shared" si="35"/>
        <v/>
      </c>
      <c r="AH22" s="5" t="str">
        <f t="shared" si="35"/>
        <v/>
      </c>
      <c r="AI22" s="5" t="str">
        <f t="shared" si="35"/>
        <v/>
      </c>
      <c r="AJ22" s="5" t="str">
        <f t="shared" si="35"/>
        <v/>
      </c>
      <c r="AK22" s="5" t="str">
        <f t="shared" si="35"/>
        <v/>
      </c>
      <c r="AL22" s="5" t="str">
        <f t="shared" si="35"/>
        <v/>
      </c>
      <c r="AM22" s="5" t="str">
        <f t="shared" si="35"/>
        <v/>
      </c>
      <c r="AN22" s="5" t="str">
        <f t="shared" si="35"/>
        <v/>
      </c>
      <c r="AO22" s="5" t="str">
        <f t="shared" si="35"/>
        <v/>
      </c>
      <c r="AP22" s="5" t="str">
        <f t="shared" si="35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-3.687684468331903E-4</v>
      </c>
      <c r="DA22" s="5">
        <v>1.182279772804729E-5</v>
      </c>
      <c r="DB22" s="5">
        <v>-3.7048612298678438E-7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/>
      <c r="J23"/>
      <c r="K23"/>
      <c r="L23"/>
      <c r="M23"/>
      <c r="CW23" s="27"/>
      <c r="CX23" s="24"/>
      <c r="CY23" s="5">
        <v>0</v>
      </c>
      <c r="CZ23" s="5">
        <v>0.01</v>
      </c>
      <c r="DA23" s="5">
        <v>-3.687684468331903E-4</v>
      </c>
      <c r="DB23" s="5">
        <v>1.182279772804729E-5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/>
      <c r="J24"/>
      <c r="K24"/>
      <c r="L24"/>
      <c r="M24"/>
      <c r="CW24" s="27"/>
      <c r="CX24" s="24"/>
      <c r="CY24" s="5">
        <v>0</v>
      </c>
      <c r="CZ24" s="5">
        <v>0</v>
      </c>
      <c r="DA24" s="5">
        <v>0.01</v>
      </c>
      <c r="DB24" s="5">
        <v>-3.687684468331903E-4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/>
      <c r="J25"/>
      <c r="K25"/>
      <c r="L25"/>
      <c r="M25"/>
      <c r="P25" s="22" t="s">
        <v>13</v>
      </c>
      <c r="Q25" s="5" t="s">
        <v>23</v>
      </c>
      <c r="R25" s="5">
        <f ca="1">AVERAGE(R3:R5)</f>
        <v>100.88209211832674</v>
      </c>
      <c r="S25" s="5">
        <f t="shared" ref="S25:T25" ca="1" si="40">AVERAGE(S3:S5)</f>
        <v>-0.91245655489182997</v>
      </c>
      <c r="T25" s="5">
        <f t="shared" ca="1" si="40"/>
        <v>3.3823318467535592E-2</v>
      </c>
      <c r="U25" s="5">
        <f ca="1">AVERAGE(U3:U5)</f>
        <v>-1.0852249939484221E-3</v>
      </c>
      <c r="V25" s="5">
        <f t="shared" ref="V25:W25" ca="1" si="41">AVERAGE(V3:V5)</f>
        <v>-1.1792353873353305E-3</v>
      </c>
      <c r="W25" s="5">
        <f t="shared" ca="1" si="41"/>
        <v>-1.1944215211689682E-3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/>
      <c r="J26"/>
      <c r="K26"/>
      <c r="L26"/>
      <c r="M26"/>
      <c r="P26" s="22"/>
      <c r="Q26" s="5" t="s">
        <v>28</v>
      </c>
      <c r="R26" s="5">
        <f ca="1">AVERAGE(R6:R9)</f>
        <v>100.19211459834466</v>
      </c>
      <c r="S26" s="5">
        <f t="shared" ref="S26:U26" ca="1" si="42">AVERAGE(S6:S9)</f>
        <v>-0.18964113959136447</v>
      </c>
      <c r="T26" s="5">
        <f t="shared" ca="1" si="42"/>
        <v>-1.1114700860377635E-4</v>
      </c>
      <c r="U26" s="5">
        <f t="shared" ca="1" si="42"/>
        <v>3.7783170693975882E-5</v>
      </c>
      <c r="V26" s="5">
        <f t="shared" ref="V26:W26" ca="1" si="43">AVERAGE(V6:V9)</f>
        <v>-1.206322942569201E-3</v>
      </c>
      <c r="W26" s="5">
        <f t="shared" ca="1" si="43"/>
        <v>-1.1937719728225232E-3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/>
      <c r="J27"/>
      <c r="K27"/>
      <c r="L27"/>
      <c r="M27"/>
      <c r="P27" s="22"/>
      <c r="Q27" s="5" t="s">
        <v>33</v>
      </c>
      <c r="R27" s="5">
        <f ca="1">AVERAGE(R10:R13)</f>
        <v>99.867835482690893</v>
      </c>
      <c r="S27" s="5">
        <f t="shared" ref="S27:U27" ca="1" si="44">AVERAGE(S10:S13)</f>
        <v>0.12587618912698217</v>
      </c>
      <c r="T27" s="5">
        <f t="shared" ca="1" si="44"/>
        <v>9.0272347913746016E-3</v>
      </c>
      <c r="U27" s="5">
        <f t="shared" ca="1" si="44"/>
        <v>-3.5525430332385247E-4</v>
      </c>
      <c r="V27" s="5">
        <f t="shared" ref="V27:W27" ca="1" si="45">AVERAGE(V10:V13)</f>
        <v>-1.189552230592182E-3</v>
      </c>
      <c r="W27" s="5">
        <f t="shared" ca="1" si="45"/>
        <v>-1.1941000753469557E-3</v>
      </c>
      <c r="CW27" s="27"/>
      <c r="CX27" s="23" t="s">
        <v>14</v>
      </c>
      <c r="CY27" s="5">
        <f t="array" ref="CY27:DC31">MINVERSE(CY5:DC9)</f>
        <v>0.01</v>
      </c>
      <c r="CZ27" s="5">
        <v>-3.687684468331903E-4</v>
      </c>
      <c r="DA27" s="5">
        <v>1.182279772804729E-5</v>
      </c>
      <c r="DB27" s="5">
        <v>-3.7048612298678438E-7</v>
      </c>
      <c r="DC27" s="5">
        <v>-1.0870152016004699E-7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/>
      <c r="J28"/>
      <c r="K28"/>
      <c r="L28"/>
      <c r="M28"/>
      <c r="P28" s="22"/>
      <c r="Q28" s="5" t="s">
        <v>38</v>
      </c>
      <c r="R28" s="5">
        <f ca="1">AVERAGE(R14:R17)</f>
        <v>100.08172990014269</v>
      </c>
      <c r="S28" s="5">
        <f t="shared" ref="S28:U28" ca="1" si="46">AVERAGE(S14:S17)</f>
        <v>-8.0829460664685521E-2</v>
      </c>
      <c r="T28" s="5">
        <f t="shared" ca="1" si="46"/>
        <v>-7.2359847944781738E-4</v>
      </c>
      <c r="U28" s="5">
        <f t="shared" ca="1" si="46"/>
        <v>4.1041111199175385E-5</v>
      </c>
      <c r="V28" s="5">
        <f t="shared" ref="V28:W28" ca="1" si="47">AVERAGE(V14:V17)</f>
        <v>-1.2050067710031567E-3</v>
      </c>
      <c r="W28" s="5">
        <f t="shared" ca="1" si="47"/>
        <v>9.8712466125816761E-4</v>
      </c>
      <c r="CW28" s="27"/>
      <c r="CX28" s="24"/>
      <c r="CY28" s="5">
        <v>0</v>
      </c>
      <c r="CZ28" s="5">
        <v>0.01</v>
      </c>
      <c r="DA28" s="5">
        <v>-3.687684468331903E-4</v>
      </c>
      <c r="DB28" s="5">
        <v>1.182279772804729E-5</v>
      </c>
      <c r="DC28" s="5">
        <v>-3.7048612298678438E-7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/>
      <c r="J29"/>
      <c r="K29"/>
      <c r="L29"/>
      <c r="M29"/>
      <c r="CW29" s="27"/>
      <c r="CX29" s="24"/>
      <c r="CY29" s="5">
        <v>0</v>
      </c>
      <c r="CZ29" s="5">
        <v>0</v>
      </c>
      <c r="DA29" s="5">
        <v>0.01</v>
      </c>
      <c r="DB29" s="5">
        <v>-3.687684468331903E-4</v>
      </c>
      <c r="DC29" s="5">
        <v>1.182279772804729E-5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/>
      <c r="J30"/>
      <c r="K30"/>
      <c r="L30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-3.687684468331903E-4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/>
      <c r="J31"/>
      <c r="K31"/>
      <c r="L31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8">IFERROR(BH48/SUMIF($AV48:$BF48,"&lt;&gt;#N/A")*100,"")</f>
        <v/>
      </c>
      <c r="S33" s="5" t="str">
        <f t="shared" si="48"/>
        <v/>
      </c>
      <c r="T33" s="5" t="str">
        <f t="shared" si="48"/>
        <v/>
      </c>
      <c r="U33" s="5" t="str">
        <f t="shared" si="48"/>
        <v/>
      </c>
      <c r="V33" s="5" t="str">
        <f t="shared" si="48"/>
        <v/>
      </c>
      <c r="W33" s="5" t="str">
        <f t="shared" si="48"/>
        <v/>
      </c>
      <c r="X33" s="5" t="str">
        <f t="shared" si="48"/>
        <v/>
      </c>
      <c r="CW33" s="27"/>
      <c r="CX33" s="23" t="s">
        <v>15</v>
      </c>
      <c r="CY33" s="5">
        <f t="array" ref="CY33:DD38">MINVERSE(CY5:DD10)</f>
        <v>0.01</v>
      </c>
      <c r="CZ33" s="5">
        <v>-3.687684468331903E-4</v>
      </c>
      <c r="DA33" s="5">
        <v>1.182279772804729E-5</v>
      </c>
      <c r="DB33" s="5">
        <v>-3.7048612298678438E-7</v>
      </c>
      <c r="DC33" s="5">
        <v>-1.0870152016004699E-7</v>
      </c>
      <c r="DD33" s="5">
        <v>-1.1530593878521057E-7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-3.687684468331903E-4</v>
      </c>
      <c r="DB34" s="5">
        <v>1.182279772804729E-5</v>
      </c>
      <c r="DC34" s="5">
        <v>-3.7048612298678438E-7</v>
      </c>
      <c r="DD34" s="5">
        <v>-1.0870152016004699E-7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-3.687684468331903E-4</v>
      </c>
      <c r="DC35" s="5">
        <v>1.182279772804729E-5</v>
      </c>
      <c r="DD35" s="5">
        <v>-3.7048612298678438E-7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-3.687684468331903E-4</v>
      </c>
      <c r="DD36" s="5">
        <v>1.182279772804729E-5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-3.687684468331903E-4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9">IF(B38=ISBLANK(TRUE),"",B38)</f>
        <v/>
      </c>
      <c r="AF39" s="5" t="str">
        <f t="shared" si="49"/>
        <v/>
      </c>
      <c r="AG39" s="5" t="str">
        <f t="shared" si="49"/>
        <v/>
      </c>
      <c r="AH39" s="5" t="str">
        <f t="shared" si="49"/>
        <v/>
      </c>
      <c r="AI39" s="5" t="str">
        <f t="shared" si="49"/>
        <v/>
      </c>
      <c r="AJ39" s="5" t="str">
        <f t="shared" si="49"/>
        <v/>
      </c>
      <c r="AK39" s="5" t="str">
        <f t="shared" si="49"/>
        <v/>
      </c>
      <c r="AL39" s="5" t="str">
        <f t="shared" si="49"/>
        <v/>
      </c>
      <c r="AM39" s="5" t="str">
        <f t="shared" si="49"/>
        <v/>
      </c>
      <c r="AN39" s="5" t="str">
        <f t="shared" si="49"/>
        <v/>
      </c>
      <c r="AO39" s="5" t="str">
        <f t="shared" si="49"/>
        <v/>
      </c>
      <c r="AP39" s="5" t="str">
        <f t="shared" si="49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9"/>
        <v/>
      </c>
      <c r="AF40" s="5" t="str">
        <f t="shared" si="49"/>
        <v/>
      </c>
      <c r="AG40" s="5" t="str">
        <f t="shared" si="49"/>
        <v/>
      </c>
      <c r="AH40" s="5" t="str">
        <f t="shared" si="49"/>
        <v/>
      </c>
      <c r="AI40" s="5" t="str">
        <f t="shared" si="49"/>
        <v/>
      </c>
      <c r="AJ40" s="5" t="str">
        <f t="shared" si="49"/>
        <v/>
      </c>
      <c r="AK40" s="5" t="str">
        <f t="shared" si="49"/>
        <v/>
      </c>
      <c r="AL40" s="5" t="str">
        <f t="shared" si="49"/>
        <v/>
      </c>
      <c r="AM40" s="5" t="str">
        <f t="shared" si="49"/>
        <v/>
      </c>
      <c r="AN40" s="5" t="str">
        <f t="shared" si="49"/>
        <v/>
      </c>
      <c r="AO40" s="5" t="str">
        <f t="shared" si="49"/>
        <v/>
      </c>
      <c r="AP40" s="5" t="str">
        <f t="shared" si="49"/>
        <v/>
      </c>
      <c r="CW40" s="27"/>
      <c r="CX40" s="23" t="s">
        <v>16</v>
      </c>
      <c r="CY40" s="5" t="e">
        <f t="array" ref="CY40:DE46">MINVERSE(CY5:DE11)</f>
        <v>#VALUE!</v>
      </c>
      <c r="CZ40" s="5" t="e">
        <v>#VALUE!</v>
      </c>
      <c r="DA40" s="5" t="e">
        <v>#VALUE!</v>
      </c>
      <c r="DB40" s="5" t="e">
        <v>#VALUE!</v>
      </c>
      <c r="DC40" s="5" t="e">
        <v>#VALUE!</v>
      </c>
      <c r="DD40" s="5" t="e">
        <v>#VALUE!</v>
      </c>
      <c r="DE40" s="5" t="e">
        <v>#VALUE!</v>
      </c>
    </row>
    <row r="41" spans="2:110" ht="14.25" customHeight="1" x14ac:dyDescent="0.15">
      <c r="AD41" s="5" t="str">
        <f>IF(A40=ISBLANK(TRUE),"",A40)</f>
        <v/>
      </c>
      <c r="AE41" s="5" t="str">
        <f t="shared" si="49"/>
        <v/>
      </c>
      <c r="AF41" s="5" t="str">
        <f t="shared" si="49"/>
        <v/>
      </c>
      <c r="AG41" s="5" t="str">
        <f t="shared" si="49"/>
        <v/>
      </c>
      <c r="AH41" s="5" t="str">
        <f t="shared" si="49"/>
        <v/>
      </c>
      <c r="AI41" s="5" t="str">
        <f t="shared" si="49"/>
        <v/>
      </c>
      <c r="AJ41" s="5" t="str">
        <f t="shared" si="49"/>
        <v/>
      </c>
      <c r="AK41" s="5" t="str">
        <f t="shared" si="49"/>
        <v/>
      </c>
      <c r="AL41" s="5" t="str">
        <f t="shared" si="49"/>
        <v/>
      </c>
      <c r="AM41" s="5" t="str">
        <f t="shared" si="49"/>
        <v/>
      </c>
      <c r="AN41" s="5" t="str">
        <f t="shared" si="49"/>
        <v/>
      </c>
      <c r="AO41" s="5" t="str">
        <f t="shared" si="49"/>
        <v/>
      </c>
      <c r="AP41" s="5" t="str">
        <f t="shared" si="49"/>
        <v/>
      </c>
      <c r="CW41" s="27"/>
      <c r="CX41" s="24"/>
      <c r="CY41" s="5" t="e">
        <v>#VALUE!</v>
      </c>
      <c r="CZ41" s="5" t="e">
        <v>#VALUE!</v>
      </c>
      <c r="DA41" s="5" t="e">
        <v>#VALUE!</v>
      </c>
      <c r="DB41" s="5" t="e">
        <v>#VALUE!</v>
      </c>
      <c r="DC41" s="5" t="e">
        <v>#VALUE!</v>
      </c>
      <c r="DD41" s="5" t="e">
        <v>#VALUE!</v>
      </c>
      <c r="DE41" s="5" t="e">
        <v>#VALUE!</v>
      </c>
    </row>
    <row r="42" spans="2:110" ht="14.25" customHeight="1" x14ac:dyDescent="0.15">
      <c r="AD42" s="5" t="str">
        <f>IF(A41=ISBLANK(TRUE),"",A41)</f>
        <v/>
      </c>
      <c r="AE42" s="5" t="str">
        <f t="shared" si="49"/>
        <v/>
      </c>
      <c r="AF42" s="5" t="str">
        <f t="shared" si="49"/>
        <v/>
      </c>
      <c r="AG42" s="5" t="str">
        <f t="shared" si="49"/>
        <v/>
      </c>
      <c r="AH42" s="5" t="str">
        <f t="shared" si="49"/>
        <v/>
      </c>
      <c r="AI42" s="5" t="str">
        <f t="shared" si="49"/>
        <v/>
      </c>
      <c r="AJ42" s="5" t="str">
        <f t="shared" si="49"/>
        <v/>
      </c>
      <c r="AK42" s="5" t="str">
        <f t="shared" si="49"/>
        <v/>
      </c>
      <c r="AL42" s="5" t="str">
        <f t="shared" si="49"/>
        <v/>
      </c>
      <c r="AM42" s="5" t="str">
        <f t="shared" si="49"/>
        <v/>
      </c>
      <c r="AN42" s="5" t="str">
        <f t="shared" si="49"/>
        <v/>
      </c>
      <c r="AO42" s="5" t="str">
        <f t="shared" si="49"/>
        <v/>
      </c>
      <c r="AP42" s="5" t="str">
        <f t="shared" si="49"/>
        <v/>
      </c>
      <c r="CW42" s="27"/>
      <c r="CX42" s="24"/>
      <c r="CY42" s="5" t="e">
        <v>#VALUE!</v>
      </c>
      <c r="CZ42" s="5" t="e">
        <v>#VALUE!</v>
      </c>
      <c r="DA42" s="5" t="e">
        <v>#VALUE!</v>
      </c>
      <c r="DB42" s="5" t="e">
        <v>#VALUE!</v>
      </c>
      <c r="DC42" s="5" t="e">
        <v>#VALUE!</v>
      </c>
      <c r="DD42" s="5" t="e">
        <v>#VALUE!</v>
      </c>
      <c r="DE42" s="5" t="e">
        <v>#VALUE!</v>
      </c>
    </row>
    <row r="43" spans="2:110" ht="14.25" customHeight="1" x14ac:dyDescent="0.15">
      <c r="CW43" s="27"/>
      <c r="CX43" s="24"/>
      <c r="CY43" s="5" t="e">
        <v>#VALUE!</v>
      </c>
      <c r="CZ43" s="5" t="e">
        <v>#VALUE!</v>
      </c>
      <c r="DA43" s="5" t="e">
        <v>#VALUE!</v>
      </c>
      <c r="DB43" s="5" t="e">
        <v>#VALUE!</v>
      </c>
      <c r="DC43" s="5" t="e">
        <v>#VALUE!</v>
      </c>
      <c r="DD43" s="5" t="e">
        <v>#VALUE!</v>
      </c>
      <c r="DE43" s="5" t="e">
        <v>#VALUE!</v>
      </c>
    </row>
    <row r="44" spans="2:110" ht="14.25" customHeight="1" x14ac:dyDescent="0.15">
      <c r="CW44" s="27"/>
      <c r="CX44" s="24"/>
      <c r="CY44" s="5" t="e">
        <v>#VALUE!</v>
      </c>
      <c r="CZ44" s="5" t="e">
        <v>#VALUE!</v>
      </c>
      <c r="DA44" s="5" t="e">
        <v>#VALUE!</v>
      </c>
      <c r="DB44" s="5" t="e">
        <v>#VALUE!</v>
      </c>
      <c r="DC44" s="5" t="e">
        <v>#VALUE!</v>
      </c>
      <c r="DD44" s="5" t="e">
        <v>#VALUE!</v>
      </c>
      <c r="DE44" s="5" t="e">
        <v>#VALUE!</v>
      </c>
    </row>
    <row r="45" spans="2:110" ht="15" customHeight="1" x14ac:dyDescent="0.15">
      <c r="CW45" s="27"/>
      <c r="CX45" s="24"/>
      <c r="CY45" s="5" t="e">
        <v>#VALUE!</v>
      </c>
      <c r="CZ45" s="5" t="e">
        <v>#VALUE!</v>
      </c>
      <c r="DA45" s="5" t="e">
        <v>#VALUE!</v>
      </c>
      <c r="DB45" s="5" t="e">
        <v>#VALUE!</v>
      </c>
      <c r="DC45" s="5" t="e">
        <v>#VALUE!</v>
      </c>
      <c r="DD45" s="5" t="e">
        <v>#VALUE!</v>
      </c>
      <c r="DE45" s="5" t="e">
        <v>#VALUE!</v>
      </c>
    </row>
    <row r="46" spans="2:110" ht="15" customHeight="1" thickBot="1" x14ac:dyDescent="0.2">
      <c r="CW46" s="27"/>
      <c r="CX46" s="25"/>
      <c r="CY46" s="5" t="e">
        <v>#VALUE!</v>
      </c>
      <c r="CZ46" s="5" t="e">
        <v>#VALUE!</v>
      </c>
      <c r="DA46" s="5" t="e">
        <v>#VALUE!</v>
      </c>
      <c r="DB46" s="5" t="e">
        <v>#VALUE!</v>
      </c>
      <c r="DC46" s="5" t="e">
        <v>#VALUE!</v>
      </c>
      <c r="DD46" s="5" t="e">
        <v>#VALUE!</v>
      </c>
      <c r="DE46" s="5" t="e">
        <v>#VALUE!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ADF1E-30C4-8B42-9A23-F89D25D37AC2}">
  <dimension ref="A1:DL101"/>
  <sheetViews>
    <sheetView zoomScaleNormal="100" workbookViewId="0">
      <selection activeCell="Q45" sqref="Q45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11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7" width="13.6640625" style="5" bestFit="1" customWidth="1"/>
    <col min="28" max="28" width="14.66406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42" width="14.8320312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2" width="14.5" style="5" bestFit="1" customWidth="1"/>
    <col min="83" max="83" width="7.6640625" style="5" bestFit="1" customWidth="1"/>
    <col min="84" max="84" width="14.83203125" style="5" bestFit="1" customWidth="1"/>
    <col min="85" max="85" width="13.6640625" style="5" bestFit="1" customWidth="1"/>
    <col min="86" max="86" width="14.66406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4" width="14.1640625" style="5" bestFit="1" customWidth="1"/>
    <col min="95" max="99" width="13.6640625" style="5" bestFit="1" customWidth="1"/>
    <col min="100" max="100" width="1.83203125" style="5"/>
    <col min="101" max="101" width="3.332031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.664062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266.08949999999999</v>
      </c>
      <c r="D1" s="1">
        <v>267.09280000000001</v>
      </c>
      <c r="E1" s="1">
        <v>268.09609999999998</v>
      </c>
      <c r="F1" s="1">
        <v>269.0994</v>
      </c>
      <c r="G1" s="1">
        <v>270.10270000000003</v>
      </c>
      <c r="H1" s="1">
        <v>271.10599999999999</v>
      </c>
      <c r="I1" s="1">
        <v>272.10930000000002</v>
      </c>
      <c r="J1" s="1">
        <v>273.11259999999999</v>
      </c>
      <c r="K1" s="1">
        <v>274.11590000000001</v>
      </c>
      <c r="L1" s="1">
        <v>275.11919999999998</v>
      </c>
      <c r="M1" s="1">
        <v>276.1225</v>
      </c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11</v>
      </c>
    </row>
    <row r="2" spans="1:116" ht="15" x14ac:dyDescent="0.2">
      <c r="A2" t="s">
        <v>22</v>
      </c>
      <c r="B2" t="s">
        <v>23</v>
      </c>
      <c r="C2">
        <v>1746675.6841332901</v>
      </c>
      <c r="D2">
        <v>209701.47925930601</v>
      </c>
      <c r="E2">
        <v>1308.4425868870001</v>
      </c>
      <c r="F2">
        <v>0</v>
      </c>
      <c r="G2">
        <v>0</v>
      </c>
      <c r="H2">
        <v>1104.5667603614199</v>
      </c>
      <c r="I2">
        <v>0</v>
      </c>
      <c r="J2">
        <v>0</v>
      </c>
      <c r="K2">
        <v>0</v>
      </c>
      <c r="L2">
        <v>0</v>
      </c>
      <c r="M2">
        <v>1683.85219600748</v>
      </c>
      <c r="P2" s="5" t="str">
        <f>AD2</f>
        <v>Filename</v>
      </c>
      <c r="Q2" s="5" t="str">
        <f>AE2</f>
        <v>Group</v>
      </c>
      <c r="R2" s="5" t="str">
        <f ca="1">IF(AF2=ISBLANK(TRUE),"",AF2)</f>
        <v>Adenosine</v>
      </c>
      <c r="S2" s="5" t="str">
        <f t="shared" ref="S2:AB2" ca="1" si="0">IF(AG2=ISBLANK(TRUE),"",AG2)</f>
        <v>Adenosine m+1</v>
      </c>
      <c r="T2" s="5" t="str">
        <f t="shared" ca="1" si="0"/>
        <v>Adenosine m+2</v>
      </c>
      <c r="U2" s="5" t="str">
        <f t="shared" ca="1" si="0"/>
        <v>Adenosine m+3</v>
      </c>
      <c r="V2" s="5" t="str">
        <f t="shared" ca="1" si="0"/>
        <v>Adenosine m+4</v>
      </c>
      <c r="W2" s="5" t="str">
        <f t="shared" ca="1" si="0"/>
        <v>Adenosine m+5</v>
      </c>
      <c r="X2" s="5" t="str">
        <f t="shared" ca="1" si="0"/>
        <v>Adenosine m+6</v>
      </c>
      <c r="Y2" s="5" t="str">
        <f t="shared" ca="1" si="0"/>
        <v>Adenosine m+7</v>
      </c>
      <c r="Z2" s="5" t="str">
        <f t="shared" ca="1" si="0"/>
        <v>Adenosine m+8</v>
      </c>
      <c r="AA2" s="5" t="str">
        <f t="shared" ca="1" si="0"/>
        <v>Adenosine m+9</v>
      </c>
      <c r="AB2" s="5" t="str">
        <f t="shared" ca="1" si="0"/>
        <v>Adenosine m+10</v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Adenosine</v>
      </c>
      <c r="AG2" s="3" t="str">
        <f ca="1">IF(D1=ISBLANK(TRUE),"",$AF$2&amp;" m+1")</f>
        <v>Adenosine m+1</v>
      </c>
      <c r="AH2" s="3" t="str">
        <f ca="1">IF(E1=ISBLANK(TRUE),"",$AF$2&amp;" m+2")</f>
        <v>Adenosine m+2</v>
      </c>
      <c r="AI2" s="3" t="str">
        <f ca="1">IF(F1=ISBLANK(TRUE),"",$AF$2&amp;" m+3")</f>
        <v>Adenosine m+3</v>
      </c>
      <c r="AJ2" s="3" t="str">
        <f ca="1">IF(G1=ISBLANK(TRUE),"",$AF$2&amp;" m+4")</f>
        <v>Adenosine m+4</v>
      </c>
      <c r="AK2" s="3" t="str">
        <f ca="1">IF(H1=ISBLANK(TRUE),"",$AF$2&amp;" m+5")</f>
        <v>Adenosine m+5</v>
      </c>
      <c r="AL2" s="3" t="str">
        <f ca="1">IF(I1=ISBLANK(TRUE),"",$AF$2&amp;" m+6")</f>
        <v>Adenosine m+6</v>
      </c>
      <c r="AM2" s="3" t="str">
        <f ca="1">IF(J1=ISBLANK(TRUE),"",$AF$2&amp;" m+7")</f>
        <v>Adenosine m+7</v>
      </c>
      <c r="AN2" s="3" t="str">
        <f ca="1">IF(K1=ISBLANK(TRUE),"",$AF$2&amp;" m+8")</f>
        <v>Adenosine m+8</v>
      </c>
      <c r="AO2" s="3" t="str">
        <f ca="1">IF(L1=ISBLANK(TRUE),"",$AF$2&amp;" m+9")</f>
        <v>Adenosine m+9</v>
      </c>
      <c r="AP2" s="3" t="str">
        <f ca="1">IF(M1=ISBLANK(TRUE),"",$AF$2&amp;" m+10")</f>
        <v>Adenosine m+10</v>
      </c>
      <c r="AQ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Adenosine</v>
      </c>
      <c r="AU2" s="5" t="str">
        <f t="shared" ca="1" si="2"/>
        <v>Adenosine m+1</v>
      </c>
      <c r="AV2" s="5" t="str">
        <f t="shared" ca="1" si="2"/>
        <v>Adenosine m+2</v>
      </c>
      <c r="AW2" s="5" t="str">
        <f t="shared" ca="1" si="2"/>
        <v>Adenosine m+3</v>
      </c>
      <c r="AX2" s="5" t="str">
        <f t="shared" ca="1" si="2"/>
        <v>Adenosine m+4</v>
      </c>
      <c r="AY2" s="5" t="str">
        <f t="shared" ca="1" si="2"/>
        <v>Adenosine m+5</v>
      </c>
      <c r="AZ2" s="5" t="str">
        <f t="shared" ca="1" si="2"/>
        <v>Adenosine m+6</v>
      </c>
      <c r="BA2" s="5" t="str">
        <f t="shared" ca="1" si="2"/>
        <v>Adenosine m+7</v>
      </c>
      <c r="BB2" s="5" t="str">
        <f t="shared" ca="1" si="2"/>
        <v>Adenosine m+8</v>
      </c>
      <c r="BC2" s="5" t="str">
        <f t="shared" ca="1" si="2"/>
        <v>Adenosine m+9</v>
      </c>
      <c r="BD2" s="5" t="str">
        <f t="shared" ca="1" si="2"/>
        <v>Adenosine m+10</v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Adenosine</v>
      </c>
      <c r="BI2" s="5" t="str">
        <f t="shared" ca="1" si="3"/>
        <v>Adenosine m+1</v>
      </c>
      <c r="BJ2" s="5" t="str">
        <f t="shared" ca="1" si="3"/>
        <v>Adenosine m+2</v>
      </c>
      <c r="BK2" s="5" t="str">
        <f t="shared" ca="1" si="3"/>
        <v>Adenosine m+3</v>
      </c>
      <c r="BL2" s="5" t="str">
        <f t="shared" ca="1" si="3"/>
        <v>Adenosine m+4</v>
      </c>
      <c r="BM2" s="5" t="str">
        <f t="shared" ca="1" si="3"/>
        <v>Adenosine m+5</v>
      </c>
      <c r="BN2" s="5" t="str">
        <f t="shared" ca="1" si="3"/>
        <v>Adenosine m+6</v>
      </c>
      <c r="BO2" s="5" t="str">
        <f t="shared" ca="1" si="3"/>
        <v>Adenosine m+7</v>
      </c>
      <c r="BP2" s="5" t="str">
        <f t="shared" ca="1" si="3"/>
        <v>Adenosine m+8</v>
      </c>
      <c r="BQ2" s="5" t="str">
        <f t="shared" ca="1" si="3"/>
        <v>Adenosine m+9</v>
      </c>
      <c r="BR2" s="5" t="str">
        <f t="shared" ca="1" si="3"/>
        <v>Adenosine m+10</v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Adenosine</v>
      </c>
      <c r="BY2" s="3" t="str">
        <f t="shared" ca="1" si="4"/>
        <v>Adenosine m+1</v>
      </c>
      <c r="BZ2" s="3" t="str">
        <f t="shared" ca="1" si="4"/>
        <v>Adenosine m+2</v>
      </c>
      <c r="CA2" s="3" t="str">
        <f t="shared" ca="1" si="4"/>
        <v>Adenosine m+3</v>
      </c>
      <c r="CB2" s="3" t="str">
        <f t="shared" ca="1" si="4"/>
        <v>Adenosine m+4</v>
      </c>
      <c r="CC2" s="3" t="str">
        <f t="shared" ca="1" si="4"/>
        <v>Adenosine m+5</v>
      </c>
      <c r="CD2" s="3" t="str">
        <f t="shared" ca="1" si="4"/>
        <v>Adenosine m+6</v>
      </c>
      <c r="CE2" s="3" t="str">
        <f t="shared" ca="1" si="4"/>
        <v>Adenosine m+7</v>
      </c>
      <c r="CF2" s="3" t="str">
        <f t="shared" ca="1" si="4"/>
        <v>Adenosine m+8</v>
      </c>
      <c r="CG2" s="5" t="str">
        <f t="shared" ca="1" si="4"/>
        <v>Adenosine m+9</v>
      </c>
      <c r="CH2" s="5" t="str">
        <f t="shared" ca="1" si="4"/>
        <v>Adenosine m+10</v>
      </c>
      <c r="CJ2" s="5" t="str">
        <f>AD2</f>
        <v>Filename</v>
      </c>
      <c r="CK2" s="5" t="str">
        <f t="shared" ref="CK2:CU2" ca="1" si="5">IF(AF2=ISBLANK(TRUE),"",AF2)</f>
        <v>Adenosine</v>
      </c>
      <c r="CL2" s="5" t="str">
        <f t="shared" ca="1" si="5"/>
        <v>Adenosine m+1</v>
      </c>
      <c r="CM2" s="5" t="str">
        <f t="shared" ca="1" si="5"/>
        <v>Adenosine m+2</v>
      </c>
      <c r="CN2" s="5" t="str">
        <f t="shared" ca="1" si="5"/>
        <v>Adenosine m+3</v>
      </c>
      <c r="CO2" s="5" t="str">
        <f t="shared" ca="1" si="5"/>
        <v>Adenosine m+4</v>
      </c>
      <c r="CP2" s="5" t="str">
        <f t="shared" ca="1" si="5"/>
        <v>Adenosine m+5</v>
      </c>
      <c r="CQ2" s="5" t="str">
        <f t="shared" ca="1" si="5"/>
        <v>Adenosine m+6</v>
      </c>
      <c r="CR2" s="5" t="str">
        <f t="shared" ca="1" si="5"/>
        <v>Adenosine m+7</v>
      </c>
      <c r="CS2" s="5" t="str">
        <f t="shared" ca="1" si="5"/>
        <v>Adenosine m+8</v>
      </c>
      <c r="CT2" s="5" t="str">
        <f t="shared" ca="1" si="5"/>
        <v>Adenosine m+9</v>
      </c>
      <c r="CU2" s="5" t="str">
        <f t="shared" ca="1" si="5"/>
        <v>Adenosine m+10</v>
      </c>
      <c r="CY2" s="5" t="str">
        <f t="shared" ref="CY2:DI2" ca="1" si="6">IF(AF2=ISBLANK(TRUE),"",AF2)</f>
        <v>Adenosine</v>
      </c>
      <c r="CZ2" s="5" t="str">
        <f t="shared" ca="1" si="6"/>
        <v>Adenosine m+1</v>
      </c>
      <c r="DA2" s="5" t="str">
        <f t="shared" ca="1" si="6"/>
        <v>Adenosine m+2</v>
      </c>
      <c r="DB2" s="5" t="str">
        <f t="shared" ca="1" si="6"/>
        <v>Adenosine m+3</v>
      </c>
      <c r="DC2" s="5" t="str">
        <f t="shared" ca="1" si="6"/>
        <v>Adenosine m+4</v>
      </c>
      <c r="DD2" s="5" t="str">
        <f t="shared" ca="1" si="6"/>
        <v>Adenosine m+5</v>
      </c>
      <c r="DE2" s="5" t="str">
        <f t="shared" ca="1" si="6"/>
        <v>Adenosine m+6</v>
      </c>
      <c r="DF2" s="5" t="str">
        <f t="shared" ca="1" si="6"/>
        <v>Adenosine m+7</v>
      </c>
      <c r="DG2" s="5" t="str">
        <f t="shared" ca="1" si="6"/>
        <v>Adenosine m+8</v>
      </c>
      <c r="DH2" s="5" t="str">
        <f t="shared" ca="1" si="6"/>
        <v>Adenosine m+9</v>
      </c>
      <c r="DI2" s="5" t="str">
        <f t="shared" ca="1" si="6"/>
        <v>Adenosine m+10</v>
      </c>
      <c r="DJ2" s="5" t="str">
        <f ca="1">IF(AP2=ISBLANK(TRUE),"",AP2)</f>
        <v>Adenosine m+10</v>
      </c>
    </row>
    <row r="3" spans="1:116" ht="15" x14ac:dyDescent="0.2">
      <c r="A3" t="s">
        <v>24</v>
      </c>
      <c r="B3" t="s">
        <v>23</v>
      </c>
      <c r="C3">
        <v>511863.947365492</v>
      </c>
      <c r="D3">
        <v>12414.551608243601</v>
      </c>
      <c r="E3">
        <v>1418.6515069121899</v>
      </c>
      <c r="F3">
        <v>0</v>
      </c>
      <c r="G3">
        <v>0</v>
      </c>
      <c r="H3">
        <v>2184.7660327275798</v>
      </c>
      <c r="I3">
        <v>0</v>
      </c>
      <c r="J3">
        <v>0</v>
      </c>
      <c r="K3">
        <v>1647.89512979658</v>
      </c>
      <c r="L3">
        <v>0</v>
      </c>
      <c r="M3">
        <v>2081.2186777716502</v>
      </c>
      <c r="P3" s="5" t="str">
        <f t="shared" ref="P3:Q18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101.88681958425323</v>
      </c>
      <c r="S3" s="5">
        <f t="shared" ref="S3:AB18" ca="1" si="8">IFERROR(BI3/SUMIF($BH3:$BR3,"&lt;&gt;#N/A")*100,"")</f>
        <v>-4.7005792895200009E-2</v>
      </c>
      <c r="T3" s="6">
        <f t="shared" ca="1" si="8"/>
        <v>-0.36592373408418255</v>
      </c>
      <c r="U3" s="6">
        <f t="shared" ca="1" si="8"/>
        <v>-1.7577270885696292</v>
      </c>
      <c r="V3" s="6">
        <f t="shared" ca="1" si="8"/>
        <v>0.19692083864056012</v>
      </c>
      <c r="W3" s="6">
        <f t="shared" ca="1" si="8"/>
        <v>2.2577712156076127E-2</v>
      </c>
      <c r="X3" s="6">
        <f ca="1">IFERROR(BN3/SUMIF($BH3:$BR3,"&lt;&gt;#N/A")*100,"")</f>
        <v>2.7578786183654554E-2</v>
      </c>
      <c r="Y3" s="5">
        <f t="shared" ca="1" si="8"/>
        <v>-1.2976114668382633E-2</v>
      </c>
      <c r="Z3" s="5">
        <f t="shared" ca="1" si="8"/>
        <v>1.5704640784278856E-3</v>
      </c>
      <c r="AA3" s="5">
        <f t="shared" ca="1" si="8"/>
        <v>-2.4503733638808728E-2</v>
      </c>
      <c r="AB3" s="5">
        <f t="shared" ca="1" si="8"/>
        <v>7.2669078544241289E-2</v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1746675.6841332901</v>
      </c>
      <c r="AG3" s="5">
        <f t="shared" si="1"/>
        <v>209701.47925930601</v>
      </c>
      <c r="AH3" s="5">
        <f t="shared" si="1"/>
        <v>1308.4425868870001</v>
      </c>
      <c r="AI3" s="5">
        <f t="shared" si="1"/>
        <v>0</v>
      </c>
      <c r="AJ3" s="5">
        <f t="shared" si="1"/>
        <v>0</v>
      </c>
      <c r="AK3" s="5">
        <f t="shared" si="1"/>
        <v>1104.5667603614199</v>
      </c>
      <c r="AL3" s="5">
        <f t="shared" si="1"/>
        <v>0</v>
      </c>
      <c r="AM3" s="5">
        <f t="shared" si="1"/>
        <v>0</v>
      </c>
      <c r="AN3" s="5">
        <f t="shared" si="1"/>
        <v>0</v>
      </c>
      <c r="AO3" s="5">
        <f t="shared" si="1"/>
        <v>0</v>
      </c>
      <c r="AP3" s="5">
        <f t="shared" si="1"/>
        <v>1683.85219600748</v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12.005747899522689</v>
      </c>
      <c r="AV3" s="5">
        <f t="shared" si="10"/>
        <v>7.4910448389064077E-2</v>
      </c>
      <c r="AW3" s="5">
        <f t="shared" si="10"/>
        <v>0</v>
      </c>
      <c r="AX3" s="5">
        <f t="shared" si="10"/>
        <v>0</v>
      </c>
      <c r="AY3" s="5">
        <f t="shared" si="10"/>
        <v>6.3238228504309435E-2</v>
      </c>
      <c r="AZ3" s="5">
        <f t="shared" si="10"/>
        <v>0</v>
      </c>
      <c r="BA3" s="5">
        <f t="shared" si="10"/>
        <v>0</v>
      </c>
      <c r="BB3" s="5">
        <f t="shared" si="10"/>
        <v>0</v>
      </c>
      <c r="BC3" s="5">
        <f t="shared" si="10"/>
        <v>0</v>
      </c>
      <c r="BD3" s="5">
        <f t="shared" si="10"/>
        <v>9.6403253981463446E-2</v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-4.6135302963627722E-4</v>
      </c>
      <c r="BJ3" s="5">
        <f ca="1"/>
        <v>-3.5914727300089032E-3</v>
      </c>
      <c r="BK3" s="5">
        <f ca="1"/>
        <v>-1.7251761275324851E-2</v>
      </c>
      <c r="BL3" s="5">
        <f ca="1"/>
        <v>1.9327410497657199E-3</v>
      </c>
      <c r="BM3" s="5">
        <f ca="1"/>
        <v>2.2159600474530415E-4</v>
      </c>
      <c r="BN3" s="5">
        <f ca="1"/>
        <v>2.7068060713043298E-4</v>
      </c>
      <c r="BO3" s="5">
        <f ca="1"/>
        <v>-1.2735812857179527E-4</v>
      </c>
      <c r="BP3" s="5">
        <f ca="1"/>
        <v>1.5413809998546693E-5</v>
      </c>
      <c r="BQ3" s="5">
        <f ca="1"/>
        <v>-2.4049954389385829E-4</v>
      </c>
      <c r="BR3" s="5">
        <f ca="1"/>
        <v>7.1323335874812612E-4</v>
      </c>
      <c r="BV3" s="5" t="s">
        <v>42</v>
      </c>
      <c r="BW3" s="5" t="s">
        <v>43</v>
      </c>
      <c r="BX3" s="5">
        <f>C17</f>
        <v>7028102.98427781</v>
      </c>
      <c r="BY3" s="5">
        <f t="shared" ref="BY3:CC6" si="12">D17</f>
        <v>850870.19476736395</v>
      </c>
      <c r="BZ3" s="5">
        <f t="shared" si="12"/>
        <v>11395.2959165745</v>
      </c>
      <c r="CA3" s="5">
        <f t="shared" si="12"/>
        <v>123446.481659932</v>
      </c>
      <c r="CB3" s="5">
        <f t="shared" si="12"/>
        <v>0</v>
      </c>
      <c r="CC3" s="5">
        <f t="shared" si="12"/>
        <v>2357.18220591419</v>
      </c>
      <c r="CD3" s="5">
        <f t="shared" ref="CD3:CD6" si="13">I17</f>
        <v>0</v>
      </c>
      <c r="CE3" s="5">
        <f t="shared" ref="CE3:CE6" si="14">J17</f>
        <v>1789.54908564262</v>
      </c>
      <c r="CF3" s="5">
        <f t="shared" ref="CF3:CF6" si="15">K17</f>
        <v>0</v>
      </c>
      <c r="CG3" s="5">
        <f t="shared" ref="CG3:CH6" si="16">L17</f>
        <v>0</v>
      </c>
      <c r="CH3" s="5">
        <f t="shared" si="16"/>
        <v>2267.1073175674401</v>
      </c>
      <c r="CJ3" s="5" t="str">
        <f t="shared" ref="CJ3:CJ21" si="17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8">IFERROR(IF(BY3=ISBLANK(TRUE),"",BY3/$BX3*"100"),"")</f>
        <v>12.106683648074021</v>
      </c>
      <c r="CM3" s="5">
        <f t="shared" si="18"/>
        <v>0.16213900026886774</v>
      </c>
      <c r="CN3" s="5">
        <f t="shared" si="18"/>
        <v>1.7564694475321072</v>
      </c>
      <c r="CO3" s="5">
        <f t="shared" si="18"/>
        <v>0</v>
      </c>
      <c r="CP3" s="5">
        <f t="shared" si="18"/>
        <v>3.3539380558129488E-2</v>
      </c>
      <c r="CQ3" s="5">
        <f t="shared" si="18"/>
        <v>0</v>
      </c>
      <c r="CR3" s="5">
        <f t="shared" si="18"/>
        <v>2.5462761283463312E-2</v>
      </c>
      <c r="CS3" s="5">
        <f t="shared" si="18"/>
        <v>0</v>
      </c>
      <c r="CT3" s="5">
        <f t="shared" si="18"/>
        <v>0</v>
      </c>
      <c r="CU3" s="5">
        <f>IFERROR(IF(CH3=ISBLANK(TRUE),"",CH3/$BX3*"100"),"")</f>
        <v>3.2257741849245285E-2</v>
      </c>
      <c r="CV3" s="5" t="str">
        <f t="shared" si="18"/>
        <v/>
      </c>
      <c r="CY3" s="5">
        <f>IFERROR(AVERAGE(CK3:CK21),"")</f>
        <v>100</v>
      </c>
      <c r="CZ3" s="5">
        <f t="shared" ref="CZ3:DH3" si="19">IFERROR(AVERAGE(CL3:CL21),"")</f>
        <v>12.051883202486318</v>
      </c>
      <c r="DA3" s="5">
        <f t="shared" si="19"/>
        <v>0.43961789421824421</v>
      </c>
      <c r="DB3" s="5">
        <f t="shared" si="19"/>
        <v>1.7686629564468466</v>
      </c>
      <c r="DC3" s="5">
        <f t="shared" si="19"/>
        <v>1.7036960642890488E-2</v>
      </c>
      <c r="DD3" s="5">
        <f t="shared" si="19"/>
        <v>3.1729606430830101E-2</v>
      </c>
      <c r="DE3" s="5">
        <f t="shared" si="19"/>
        <v>0</v>
      </c>
      <c r="DF3" s="5">
        <f t="shared" si="19"/>
        <v>6.3656903208658281E-3</v>
      </c>
      <c r="DG3" s="5">
        <f t="shared" si="19"/>
        <v>0</v>
      </c>
      <c r="DH3" s="5">
        <f t="shared" si="19"/>
        <v>2.3399196868954031E-2</v>
      </c>
      <c r="DI3" s="5">
        <f t="shared" ref="DI3" si="20">IFERROR(AVERAGE(CU3:CU21),"")</f>
        <v>2.8305839868691812E-2</v>
      </c>
      <c r="DJ3" s="5" t="str">
        <f t="shared" ref="DJ3" si="21">IFERROR(AVERAGE(CV3:CV21),"")</f>
        <v/>
      </c>
    </row>
    <row r="4" spans="1:116" ht="16" thickBot="1" x14ac:dyDescent="0.25">
      <c r="A4" t="s">
        <v>25</v>
      </c>
      <c r="B4" t="s">
        <v>26</v>
      </c>
      <c r="C4">
        <v>804913.18406283495</v>
      </c>
      <c r="D4">
        <v>116874.926254356</v>
      </c>
      <c r="E4">
        <v>3724.16950186547</v>
      </c>
      <c r="F4">
        <v>0</v>
      </c>
      <c r="G4">
        <v>0</v>
      </c>
      <c r="H4">
        <v>1013.2336981694</v>
      </c>
      <c r="I4">
        <v>0</v>
      </c>
      <c r="J4">
        <v>0</v>
      </c>
      <c r="K4">
        <v>0</v>
      </c>
      <c r="L4">
        <v>0</v>
      </c>
      <c r="M4">
        <v>5706.7193999390802</v>
      </c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22">IFERROR(BH4/SUMIF($BH4:$BR4,"&lt;&gt;#N/A")*100,"")</f>
        <v>110.05797828713577</v>
      </c>
      <c r="S4" s="5">
        <f t="shared" ca="1" si="8"/>
        <v>-10.594755058382741</v>
      </c>
      <c r="T4" s="6">
        <f t="shared" ca="1" si="8"/>
        <v>1.098063049783722</v>
      </c>
      <c r="U4" s="6">
        <f t="shared" ca="1" si="8"/>
        <v>-2.0323155297432343</v>
      </c>
      <c r="V4" s="6">
        <f t="shared" ca="1" si="8"/>
        <v>0.40873998589275162</v>
      </c>
      <c r="W4" s="6">
        <f t="shared" ca="1" si="8"/>
        <v>0.3768921383578841</v>
      </c>
      <c r="X4" s="6">
        <f t="shared" ca="1" si="8"/>
        <v>-8.1000849876603758E-3</v>
      </c>
      <c r="Y4" s="5">
        <f t="shared" ca="1" si="8"/>
        <v>-1.4918021577061107E-2</v>
      </c>
      <c r="Z4" s="5">
        <f t="shared" ca="1" si="8"/>
        <v>0.35073792636522683</v>
      </c>
      <c r="AA4" s="5">
        <f t="shared" ca="1" si="8"/>
        <v>-6.807816459422808E-2</v>
      </c>
      <c r="AB4" s="5">
        <f t="shared" ca="1" si="8"/>
        <v>0.42575547174956602</v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511863.947365492</v>
      </c>
      <c r="AG4" s="5">
        <f t="shared" si="1"/>
        <v>12414.551608243601</v>
      </c>
      <c r="AH4" s="5">
        <f t="shared" si="1"/>
        <v>1418.6515069121899</v>
      </c>
      <c r="AI4" s="5">
        <f t="shared" si="1"/>
        <v>0</v>
      </c>
      <c r="AJ4" s="5">
        <f t="shared" si="1"/>
        <v>0</v>
      </c>
      <c r="AK4" s="5">
        <f t="shared" si="1"/>
        <v>2184.7660327275798</v>
      </c>
      <c r="AL4" s="5">
        <f t="shared" si="1"/>
        <v>0</v>
      </c>
      <c r="AM4" s="5">
        <f t="shared" si="1"/>
        <v>0</v>
      </c>
      <c r="AN4" s="5">
        <f t="shared" si="1"/>
        <v>1647.89512979658</v>
      </c>
      <c r="AO4" s="5">
        <f t="shared" si="1"/>
        <v>0</v>
      </c>
      <c r="AP4" s="5">
        <f t="shared" si="1"/>
        <v>2081.2186777716502</v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23">IFERROR(IF(AF4=ISBLANK(TRUE),"",AF4/$AF4*100),"")</f>
        <v>100</v>
      </c>
      <c r="AU4" s="5">
        <f t="shared" si="10"/>
        <v>2.425361596990752</v>
      </c>
      <c r="AV4" s="5">
        <f t="shared" si="10"/>
        <v>0.27715401997226702</v>
      </c>
      <c r="AW4" s="5">
        <f t="shared" si="10"/>
        <v>0</v>
      </c>
      <c r="AX4" s="5">
        <f t="shared" si="10"/>
        <v>0</v>
      </c>
      <c r="AY4" s="5">
        <f t="shared" si="10"/>
        <v>0.42682553517830918</v>
      </c>
      <c r="AZ4" s="5">
        <f t="shared" si="10"/>
        <v>0</v>
      </c>
      <c r="BA4" s="5">
        <f t="shared" si="10"/>
        <v>0</v>
      </c>
      <c r="BB4" s="5">
        <f t="shared" si="10"/>
        <v>0.32194006596442604</v>
      </c>
      <c r="BC4" s="5">
        <f t="shared" si="10"/>
        <v>0</v>
      </c>
      <c r="BD4" s="5">
        <f t="shared" si="10"/>
        <v>0.40659606688133748</v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-9.6265216054955652E-2</v>
      </c>
      <c r="BJ4" s="5">
        <f ca="1"/>
        <v>9.9771326611045909E-3</v>
      </c>
      <c r="BK4" s="5">
        <f ca="1"/>
        <v>-1.8465862824056468E-2</v>
      </c>
      <c r="BL4" s="5">
        <f ca="1"/>
        <v>3.7138605692571369E-3</v>
      </c>
      <c r="BM4" s="5">
        <f ca="1"/>
        <v>3.4244872041406336E-3</v>
      </c>
      <c r="BN4" s="5">
        <f ca="1"/>
        <v>-7.3598344379247635E-5</v>
      </c>
      <c r="BO4" s="5">
        <f ca="1"/>
        <v>-1.3554693452700662E-4</v>
      </c>
      <c r="BP4" s="5">
        <f ca="1"/>
        <v>3.1868468949172325E-3</v>
      </c>
      <c r="BQ4" s="5">
        <f ca="1"/>
        <v>-6.1856637432150129E-4</v>
      </c>
      <c r="BR4" s="5">
        <f ca="1"/>
        <v>3.8684653159700181E-3</v>
      </c>
      <c r="BV4" s="5" t="s">
        <v>44</v>
      </c>
      <c r="BW4" s="5" t="s">
        <v>43</v>
      </c>
      <c r="BX4" s="5">
        <f t="shared" ref="BX4:BX6" si="24">C18</f>
        <v>7294066.5530783003</v>
      </c>
      <c r="BY4" s="5">
        <f t="shared" si="12"/>
        <v>1055125.08005023</v>
      </c>
      <c r="BZ4" s="5">
        <f t="shared" si="12"/>
        <v>45746.544642326597</v>
      </c>
      <c r="CA4" s="5">
        <f t="shared" si="12"/>
        <v>61903.569259947297</v>
      </c>
      <c r="CB4" s="5">
        <f t="shared" si="12"/>
        <v>2295.5897015311798</v>
      </c>
      <c r="CC4" s="5">
        <f t="shared" si="12"/>
        <v>3705.2641376844299</v>
      </c>
      <c r="CD4" s="5">
        <f t="shared" si="13"/>
        <v>0</v>
      </c>
      <c r="CE4" s="5">
        <f t="shared" si="14"/>
        <v>0</v>
      </c>
      <c r="CF4" s="5">
        <f t="shared" si="15"/>
        <v>0</v>
      </c>
      <c r="CG4" s="5">
        <f t="shared" si="16"/>
        <v>0</v>
      </c>
      <c r="CH4" s="5">
        <f t="shared" si="16"/>
        <v>1633.25999124755</v>
      </c>
      <c r="CJ4" s="5" t="str">
        <f t="shared" si="17"/>
        <v>Standard2_00765_MH_MD_20221118_LCQE</v>
      </c>
      <c r="CK4" s="5">
        <f t="shared" ref="CK4:CV17" si="25">IFERROR(IF(BX4=ISBLANK(TRUE),"",BX4/$BX4*"100"),"")</f>
        <v>100</v>
      </c>
      <c r="CL4" s="5">
        <f t="shared" si="18"/>
        <v>14.465525812962834</v>
      </c>
      <c r="CM4" s="5">
        <f t="shared" si="18"/>
        <v>0.62717476334268263</v>
      </c>
      <c r="CN4" s="5">
        <f t="shared" si="18"/>
        <v>0.84868391053852188</v>
      </c>
      <c r="CO4" s="5">
        <f t="shared" si="18"/>
        <v>3.1472014750981075E-2</v>
      </c>
      <c r="CP4" s="5">
        <f t="shared" si="18"/>
        <v>5.0798331914324313E-2</v>
      </c>
      <c r="CQ4" s="5">
        <f t="shared" si="18"/>
        <v>0</v>
      </c>
      <c r="CR4" s="5">
        <f t="shared" si="18"/>
        <v>0</v>
      </c>
      <c r="CS4" s="5">
        <f t="shared" si="18"/>
        <v>0</v>
      </c>
      <c r="CT4" s="5">
        <f t="shared" si="18"/>
        <v>0</v>
      </c>
      <c r="CU4" s="5">
        <f t="shared" si="18"/>
        <v>2.239162447123914E-2</v>
      </c>
      <c r="CV4" s="5" t="str">
        <f t="shared" si="18"/>
        <v/>
      </c>
    </row>
    <row r="5" spans="1:116" ht="14.25" customHeight="1" x14ac:dyDescent="0.2">
      <c r="A5" t="s">
        <v>27</v>
      </c>
      <c r="B5" t="s">
        <v>28</v>
      </c>
      <c r="C5">
        <v>1975412.67841024</v>
      </c>
      <c r="D5">
        <v>274654.05224451597</v>
      </c>
      <c r="E5">
        <v>8935.9644775579909</v>
      </c>
      <c r="F5">
        <v>0</v>
      </c>
      <c r="G5">
        <v>0</v>
      </c>
      <c r="H5">
        <v>855.851601730928</v>
      </c>
      <c r="I5">
        <v>0</v>
      </c>
      <c r="J5">
        <v>0</v>
      </c>
      <c r="K5">
        <v>0</v>
      </c>
      <c r="L5">
        <v>0</v>
      </c>
      <c r="M5">
        <v>5224.5105016095004</v>
      </c>
      <c r="P5" s="5" t="str">
        <f t="shared" si="7"/>
        <v>S9_00765_MH_MD_20221118_LCQE</v>
      </c>
      <c r="Q5" s="5" t="str">
        <f t="shared" si="7"/>
        <v>RO15min</v>
      </c>
      <c r="R5" s="5">
        <f t="shared" ca="1" si="22"/>
        <v>98.664413882353074</v>
      </c>
      <c r="S5" s="5">
        <f t="shared" ca="1" si="8"/>
        <v>2.4353407524760571</v>
      </c>
      <c r="T5" s="6">
        <f t="shared" ca="1" si="8"/>
        <v>-0.27075067701562933</v>
      </c>
      <c r="U5" s="6">
        <f t="shared" ca="1" si="8"/>
        <v>-1.7231165779017885</v>
      </c>
      <c r="V5" s="6">
        <f t="shared" ca="1" si="8"/>
        <v>0.14897587872230747</v>
      </c>
      <c r="W5" s="6">
        <f t="shared" ca="1" si="8"/>
        <v>8.6888523779038274E-2</v>
      </c>
      <c r="X5" s="6">
        <f t="shared" ca="1" si="8"/>
        <v>1.8622900236870368E-2</v>
      </c>
      <c r="Y5" s="5">
        <f t="shared" ca="1" si="8"/>
        <v>-1.1162465092234359E-2</v>
      </c>
      <c r="Z5" s="5">
        <f t="shared" ca="1" si="8"/>
        <v>9.2983416214173546E-5</v>
      </c>
      <c r="AA5" s="5">
        <f t="shared" ca="1" si="8"/>
        <v>-2.3423028314529887E-2</v>
      </c>
      <c r="AB5" s="5">
        <f t="shared" ca="1" si="8"/>
        <v>0.67411782734061099</v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804913.18406283495</v>
      </c>
      <c r="AG5" s="5">
        <f t="shared" si="1"/>
        <v>116874.926254356</v>
      </c>
      <c r="AH5" s="5">
        <f t="shared" si="1"/>
        <v>3724.16950186547</v>
      </c>
      <c r="AI5" s="5">
        <f t="shared" si="1"/>
        <v>0</v>
      </c>
      <c r="AJ5" s="5">
        <f t="shared" si="1"/>
        <v>0</v>
      </c>
      <c r="AK5" s="5">
        <f t="shared" si="1"/>
        <v>1013.2336981694</v>
      </c>
      <c r="AL5" s="5">
        <f t="shared" si="1"/>
        <v>0</v>
      </c>
      <c r="AM5" s="5">
        <f t="shared" si="1"/>
        <v>0</v>
      </c>
      <c r="AN5" s="5">
        <f t="shared" si="1"/>
        <v>0</v>
      </c>
      <c r="AO5" s="5">
        <f t="shared" si="1"/>
        <v>0</v>
      </c>
      <c r="AP5" s="5">
        <f t="shared" si="1"/>
        <v>5706.7193999390802</v>
      </c>
      <c r="AR5" s="5" t="str">
        <f t="shared" si="9"/>
        <v>S9_00765_MH_MD_20221118_LCQE</v>
      </c>
      <c r="AS5" s="5" t="str">
        <f t="shared" si="9"/>
        <v>RO15min</v>
      </c>
      <c r="AT5" s="5">
        <f t="shared" si="23"/>
        <v>100</v>
      </c>
      <c r="AU5" s="5">
        <f t="shared" si="10"/>
        <v>14.520190322194082</v>
      </c>
      <c r="AV5" s="5">
        <f t="shared" si="10"/>
        <v>0.46267964988069393</v>
      </c>
      <c r="AW5" s="5">
        <f t="shared" si="10"/>
        <v>0</v>
      </c>
      <c r="AX5" s="5">
        <f t="shared" si="10"/>
        <v>0</v>
      </c>
      <c r="AY5" s="5">
        <f t="shared" si="10"/>
        <v>0.12588111590557607</v>
      </c>
      <c r="AZ5" s="5">
        <f t="shared" si="10"/>
        <v>0</v>
      </c>
      <c r="BA5" s="5">
        <f t="shared" si="10"/>
        <v>0</v>
      </c>
      <c r="BB5" s="5">
        <f t="shared" si="10"/>
        <v>0</v>
      </c>
      <c r="BC5" s="5">
        <f t="shared" si="10"/>
        <v>0</v>
      </c>
      <c r="BD5" s="5">
        <f t="shared" si="10"/>
        <v>0.7089857034188658</v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2.4683071197077647E-2</v>
      </c>
      <c r="BJ5" s="5">
        <f ca="1"/>
        <v>-2.7441573548338417E-3</v>
      </c>
      <c r="BK5" s="5">
        <f ca="1"/>
        <v>-1.7464418122996438E-2</v>
      </c>
      <c r="BL5" s="5">
        <f ca="1"/>
        <v>1.5099251377497212E-3</v>
      </c>
      <c r="BM5" s="5">
        <f ca="1"/>
        <v>8.8064703736692425E-4</v>
      </c>
      <c r="BN5" s="5">
        <f ca="1"/>
        <v>1.8874992009861041E-4</v>
      </c>
      <c r="BO5" s="5">
        <f ca="1"/>
        <v>-1.1313567529569905E-4</v>
      </c>
      <c r="BP5" s="5">
        <f ca="1"/>
        <v>9.4242100627128331E-7</v>
      </c>
      <c r="BQ5" s="5">
        <f ca="1"/>
        <v>-2.3740097764589552E-4</v>
      </c>
      <c r="BR5" s="5">
        <f ca="1"/>
        <v>6.8324312770400228E-3</v>
      </c>
      <c r="BV5" s="5" t="s">
        <v>45</v>
      </c>
      <c r="BW5" s="5" t="s">
        <v>43</v>
      </c>
      <c r="BX5" s="5">
        <f t="shared" si="24"/>
        <v>7188298.0504190996</v>
      </c>
      <c r="BY5" s="5">
        <f t="shared" si="12"/>
        <v>624011.318052975</v>
      </c>
      <c r="BZ5" s="5">
        <f t="shared" si="12"/>
        <v>41751.645097186098</v>
      </c>
      <c r="CA5" s="5">
        <f t="shared" si="12"/>
        <v>124097.24264806299</v>
      </c>
      <c r="CB5" s="5">
        <f t="shared" si="12"/>
        <v>2636.36781620188</v>
      </c>
      <c r="CC5" s="5">
        <f t="shared" si="12"/>
        <v>0</v>
      </c>
      <c r="CD5" s="5">
        <f t="shared" si="13"/>
        <v>0</v>
      </c>
      <c r="CE5" s="5">
        <f t="shared" si="14"/>
        <v>0</v>
      </c>
      <c r="CF5" s="5">
        <f t="shared" si="15"/>
        <v>0</v>
      </c>
      <c r="CG5" s="5">
        <f t="shared" si="16"/>
        <v>4480.0767033411103</v>
      </c>
      <c r="CH5" s="5">
        <f t="shared" si="16"/>
        <v>1066.7246673254399</v>
      </c>
      <c r="CJ5" s="5" t="str">
        <f t="shared" si="17"/>
        <v>Standard3_00765_MH_MD_20221118_LCQE</v>
      </c>
      <c r="CK5" s="5">
        <f t="shared" si="25"/>
        <v>100</v>
      </c>
      <c r="CL5" s="5">
        <f t="shared" si="18"/>
        <v>8.6809327281107009</v>
      </c>
      <c r="CM5" s="5">
        <f t="shared" si="18"/>
        <v>0.58082796239579759</v>
      </c>
      <c r="CN5" s="5">
        <f t="shared" si="18"/>
        <v>1.7263786473187177</v>
      </c>
      <c r="CO5" s="5">
        <f t="shared" si="18"/>
        <v>3.6675827820580868E-2</v>
      </c>
      <c r="CP5" s="5">
        <f t="shared" si="18"/>
        <v>0</v>
      </c>
      <c r="CQ5" s="5">
        <f t="shared" si="18"/>
        <v>0</v>
      </c>
      <c r="CR5" s="5">
        <f t="shared" si="18"/>
        <v>0</v>
      </c>
      <c r="CS5" s="5">
        <f t="shared" si="18"/>
        <v>0</v>
      </c>
      <c r="CT5" s="5">
        <f t="shared" si="18"/>
        <v>6.2324581867886072E-2</v>
      </c>
      <c r="CU5" s="5">
        <f t="shared" si="18"/>
        <v>1.4839738973584248E-2</v>
      </c>
      <c r="CV5" s="5" t="str">
        <f t="shared" si="18"/>
        <v/>
      </c>
      <c r="CX5" s="26" t="s">
        <v>9</v>
      </c>
      <c r="CY5" s="5">
        <f t="shared" ref="CY5:DE5" si="26">CY3</f>
        <v>100</v>
      </c>
      <c r="CZ5" s="5">
        <f t="shared" si="26"/>
        <v>12.051883202486318</v>
      </c>
      <c r="DA5" s="5">
        <f t="shared" si="26"/>
        <v>0.43961789421824421</v>
      </c>
      <c r="DB5" s="5">
        <f t="shared" si="26"/>
        <v>1.7686629564468466</v>
      </c>
      <c r="DC5" s="5">
        <f t="shared" si="26"/>
        <v>1.7036960642890488E-2</v>
      </c>
      <c r="DD5" s="5">
        <f t="shared" si="26"/>
        <v>3.1729606430830101E-2</v>
      </c>
      <c r="DE5" s="5">
        <f t="shared" si="26"/>
        <v>0</v>
      </c>
      <c r="DF5" s="5">
        <f>DF3</f>
        <v>6.3656903208658281E-3</v>
      </c>
      <c r="DG5" s="5">
        <f>DG3</f>
        <v>0</v>
      </c>
      <c r="DH5" s="5">
        <f>DH3</f>
        <v>2.3399196868954031E-2</v>
      </c>
      <c r="DI5" s="5">
        <f>DI3</f>
        <v>2.8305839868691812E-2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341716.94714427402</v>
      </c>
      <c r="D6">
        <v>22944.265988373601</v>
      </c>
      <c r="E6">
        <v>2159.0926752865198</v>
      </c>
      <c r="F6">
        <v>0</v>
      </c>
      <c r="G6">
        <v>0</v>
      </c>
      <c r="H6">
        <v>1337.27018522498</v>
      </c>
      <c r="I6">
        <v>0</v>
      </c>
      <c r="J6">
        <v>0</v>
      </c>
      <c r="K6">
        <v>0</v>
      </c>
      <c r="L6">
        <v>559.29836167682902</v>
      </c>
      <c r="M6">
        <v>2544.5946685594899</v>
      </c>
      <c r="P6" s="5" t="str">
        <f t="shared" si="7"/>
        <v>S2_00765_MH_MD_20221118_LCQE</v>
      </c>
      <c r="Q6" s="5" t="str">
        <f t="shared" si="7"/>
        <v>RO 30min</v>
      </c>
      <c r="R6" s="5">
        <f t="shared" ca="1" si="22"/>
        <v>99.712099550759987</v>
      </c>
      <c r="S6" s="5">
        <f t="shared" ca="1" si="8"/>
        <v>1.846414725071259</v>
      </c>
      <c r="T6" s="6">
        <f t="shared" ca="1" si="8"/>
        <v>-0.20982294649104774</v>
      </c>
      <c r="U6" s="6">
        <f t="shared" ca="1" si="8"/>
        <v>-1.7464005209394722</v>
      </c>
      <c r="V6" s="6">
        <f t="shared" ca="1" si="8"/>
        <v>0.16175180582881041</v>
      </c>
      <c r="W6" s="6">
        <f t="shared" ca="1" si="8"/>
        <v>3.1420535109407998E-3</v>
      </c>
      <c r="X6" s="6">
        <f t="shared" ca="1" si="8"/>
        <v>2.9248059910575823E-2</v>
      </c>
      <c r="Y6" s="5">
        <f t="shared" ca="1" si="8"/>
        <v>-1.2382853225265786E-2</v>
      </c>
      <c r="Z6" s="5">
        <f t="shared" ca="1" si="8"/>
        <v>1.7172463433109699E-3</v>
      </c>
      <c r="AA6" s="5">
        <f t="shared" ca="1" si="8"/>
        <v>-2.4040155204977789E-2</v>
      </c>
      <c r="AB6" s="5">
        <f t="shared" ca="1" si="8"/>
        <v>0.23827303443586578</v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1975412.67841024</v>
      </c>
      <c r="AG6" s="5">
        <f t="shared" si="1"/>
        <v>274654.05224451597</v>
      </c>
      <c r="AH6" s="5">
        <f t="shared" si="1"/>
        <v>8935.9644775579909</v>
      </c>
      <c r="AI6" s="5">
        <f t="shared" si="1"/>
        <v>0</v>
      </c>
      <c r="AJ6" s="5">
        <f t="shared" si="1"/>
        <v>0</v>
      </c>
      <c r="AK6" s="5">
        <f t="shared" si="1"/>
        <v>855.851601730928</v>
      </c>
      <c r="AL6" s="5">
        <f t="shared" si="1"/>
        <v>0</v>
      </c>
      <c r="AM6" s="5">
        <f t="shared" si="1"/>
        <v>0</v>
      </c>
      <c r="AN6" s="5">
        <f t="shared" si="1"/>
        <v>0</v>
      </c>
      <c r="AO6" s="5">
        <f t="shared" si="1"/>
        <v>0</v>
      </c>
      <c r="AP6" s="5">
        <f t="shared" si="1"/>
        <v>5224.5105016095004</v>
      </c>
      <c r="AR6" s="5" t="str">
        <f t="shared" si="9"/>
        <v>S2_00765_MH_MD_20221118_LCQE</v>
      </c>
      <c r="AS6" s="5" t="str">
        <f t="shared" si="9"/>
        <v>RO 30min</v>
      </c>
      <c r="AT6" s="5">
        <f t="shared" si="23"/>
        <v>100</v>
      </c>
      <c r="AU6" s="5">
        <f t="shared" si="10"/>
        <v>13.90362911235086</v>
      </c>
      <c r="AV6" s="5">
        <f t="shared" si="10"/>
        <v>0.45235937661134279</v>
      </c>
      <c r="AW6" s="5">
        <f t="shared" si="10"/>
        <v>0</v>
      </c>
      <c r="AX6" s="5">
        <f t="shared" si="10"/>
        <v>0</v>
      </c>
      <c r="AY6" s="5">
        <f t="shared" si="10"/>
        <v>4.3325205466419034E-2</v>
      </c>
      <c r="AZ6" s="5">
        <f t="shared" si="10"/>
        <v>0</v>
      </c>
      <c r="BA6" s="5">
        <f t="shared" si="10"/>
        <v>0</v>
      </c>
      <c r="BB6" s="5">
        <f t="shared" si="10"/>
        <v>0</v>
      </c>
      <c r="BC6" s="5">
        <f t="shared" si="10"/>
        <v>0</v>
      </c>
      <c r="BD6" s="5">
        <f t="shared" si="10"/>
        <v>0.26447691455610423</v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1.8517459098645425E-2</v>
      </c>
      <c r="BJ6" s="5">
        <f ca="1"/>
        <v>-2.104287718705934E-3</v>
      </c>
      <c r="BK6" s="5">
        <f ca="1"/>
        <v>-1.7514429330117955E-2</v>
      </c>
      <c r="BL6" s="5">
        <f ca="1"/>
        <v>1.6221883458232482E-3</v>
      </c>
      <c r="BM6" s="5">
        <f ca="1"/>
        <v>3.1511256157446454E-5</v>
      </c>
      <c r="BN6" s="5">
        <f ca="1"/>
        <v>2.9332508333842317E-4</v>
      </c>
      <c r="BO6" s="5">
        <f ca="1"/>
        <v>-1.241860644902187E-4</v>
      </c>
      <c r="BP6" s="5">
        <f ca="1"/>
        <v>1.7222045780279445E-5</v>
      </c>
      <c r="BQ6" s="5">
        <f ca="1"/>
        <v>-2.4109566755978068E-4</v>
      </c>
      <c r="BR6" s="5">
        <f ca="1"/>
        <v>2.3896100424058288E-3</v>
      </c>
      <c r="BV6" s="5" t="s">
        <v>46</v>
      </c>
      <c r="BW6" s="5" t="s">
        <v>43</v>
      </c>
      <c r="BX6" s="5">
        <f t="shared" si="24"/>
        <v>7808757.6575424299</v>
      </c>
      <c r="BY6" s="5">
        <f t="shared" si="12"/>
        <v>1011576.9695895</v>
      </c>
      <c r="BZ6" s="5">
        <f t="shared" si="12"/>
        <v>30323.736965992899</v>
      </c>
      <c r="CA6" s="5">
        <f t="shared" si="12"/>
        <v>214203.57903089601</v>
      </c>
      <c r="CB6" s="5">
        <f t="shared" si="12"/>
        <v>0</v>
      </c>
      <c r="CC6" s="5">
        <f t="shared" si="12"/>
        <v>3325.0247066132301</v>
      </c>
      <c r="CD6" s="5">
        <f t="shared" si="13"/>
        <v>0</v>
      </c>
      <c r="CE6" s="5">
        <f t="shared" si="14"/>
        <v>0</v>
      </c>
      <c r="CF6" s="5">
        <f t="shared" si="15"/>
        <v>0</v>
      </c>
      <c r="CG6" s="5">
        <f t="shared" si="16"/>
        <v>2441.9707500916502</v>
      </c>
      <c r="CH6" s="5">
        <f t="shared" si="16"/>
        <v>3415.10192230437</v>
      </c>
      <c r="CJ6" s="5" t="str">
        <f t="shared" si="17"/>
        <v>Standard4_00765_MH_MD_20221118_LCQE</v>
      </c>
      <c r="CK6" s="5">
        <f t="shared" si="25"/>
        <v>100</v>
      </c>
      <c r="CL6" s="5">
        <f t="shared" si="18"/>
        <v>12.954390620797716</v>
      </c>
      <c r="CM6" s="5">
        <f t="shared" si="18"/>
        <v>0.38832985086562899</v>
      </c>
      <c r="CN6" s="5">
        <f t="shared" si="18"/>
        <v>2.7431198203980389</v>
      </c>
      <c r="CO6" s="5">
        <f t="shared" si="18"/>
        <v>0</v>
      </c>
      <c r="CP6" s="5">
        <f t="shared" si="18"/>
        <v>4.2580713250866604E-2</v>
      </c>
      <c r="CQ6" s="5">
        <f t="shared" si="18"/>
        <v>0</v>
      </c>
      <c r="CR6" s="5">
        <f t="shared" si="18"/>
        <v>0</v>
      </c>
      <c r="CS6" s="5">
        <f t="shared" si="18"/>
        <v>0</v>
      </c>
      <c r="CT6" s="5">
        <f t="shared" si="18"/>
        <v>3.1272205607930044E-2</v>
      </c>
      <c r="CU6" s="5">
        <f t="shared" si="18"/>
        <v>4.3734254180698574E-2</v>
      </c>
      <c r="CV6" s="5" t="str">
        <f t="shared" si="18"/>
        <v/>
      </c>
      <c r="CX6" s="27"/>
      <c r="CY6" s="5">
        <v>0</v>
      </c>
      <c r="CZ6" s="5">
        <f t="shared" ref="CZ6:DJ6" si="27">CY3</f>
        <v>100</v>
      </c>
      <c r="DA6" s="5">
        <f t="shared" si="27"/>
        <v>12.051883202486318</v>
      </c>
      <c r="DB6" s="5">
        <f t="shared" si="27"/>
        <v>0.43961789421824421</v>
      </c>
      <c r="DC6" s="5">
        <f t="shared" si="27"/>
        <v>1.7686629564468466</v>
      </c>
      <c r="DD6" s="5">
        <f t="shared" si="27"/>
        <v>1.7036960642890488E-2</v>
      </c>
      <c r="DE6" s="5">
        <f t="shared" si="27"/>
        <v>3.1729606430830101E-2</v>
      </c>
      <c r="DF6" s="5">
        <f t="shared" si="27"/>
        <v>0</v>
      </c>
      <c r="DG6" s="5">
        <f t="shared" si="27"/>
        <v>6.3656903208658281E-3</v>
      </c>
      <c r="DH6" s="5">
        <f t="shared" si="27"/>
        <v>0</v>
      </c>
      <c r="DI6" s="5">
        <f t="shared" si="27"/>
        <v>2.3399196868954031E-2</v>
      </c>
      <c r="DJ6" s="5">
        <f t="shared" si="27"/>
        <v>2.8305839868691812E-2</v>
      </c>
    </row>
    <row r="7" spans="1:116" ht="14.25" customHeight="1" x14ac:dyDescent="0.2">
      <c r="A7" t="s">
        <v>30</v>
      </c>
      <c r="B7" t="s">
        <v>28</v>
      </c>
      <c r="C7">
        <v>761156.85817903304</v>
      </c>
      <c r="D7">
        <v>51570.762712345197</v>
      </c>
      <c r="E7">
        <v>1948.99758986294</v>
      </c>
      <c r="F7">
        <v>0</v>
      </c>
      <c r="G7">
        <v>0</v>
      </c>
      <c r="H7">
        <v>1299.3695077479099</v>
      </c>
      <c r="I7">
        <v>0</v>
      </c>
      <c r="J7">
        <v>0</v>
      </c>
      <c r="K7">
        <v>0</v>
      </c>
      <c r="L7">
        <v>0</v>
      </c>
      <c r="M7">
        <v>3975.7974284331499</v>
      </c>
      <c r="P7" s="5" t="str">
        <f t="shared" si="7"/>
        <v>S6_00765_MH_MD_20221118_LCQE</v>
      </c>
      <c r="Q7" s="5" t="str">
        <f t="shared" si="7"/>
        <v>RO 30min</v>
      </c>
      <c r="R7" s="5">
        <f t="shared" ca="1" si="22"/>
        <v>105.16689377760977</v>
      </c>
      <c r="S7" s="5">
        <f t="shared" ca="1" si="8"/>
        <v>-5.6132581224300289</v>
      </c>
      <c r="T7" s="6">
        <f t="shared" ca="1" si="8"/>
        <v>0.8786537348416773</v>
      </c>
      <c r="U7" s="6">
        <f t="shared" ca="1" si="8"/>
        <v>-1.9412653274129295</v>
      </c>
      <c r="V7" s="6">
        <f t="shared" ca="1" si="8"/>
        <v>0.31145868562251083</v>
      </c>
      <c r="W7" s="6">
        <f t="shared" ca="1" si="8"/>
        <v>0.33460298594386584</v>
      </c>
      <c r="X7" s="6">
        <f t="shared" ca="1" si="8"/>
        <v>-5.7293796215794708E-3</v>
      </c>
      <c r="Y7" s="5">
        <f t="shared" ca="1" si="8"/>
        <v>-1.2931790397925757E-2</v>
      </c>
      <c r="Z7" s="5">
        <f t="shared" ca="1" si="8"/>
        <v>-3.4140720272990356E-3</v>
      </c>
      <c r="AA7" s="5">
        <f t="shared" ca="1" si="8"/>
        <v>0.14787947691909453</v>
      </c>
      <c r="AB7" s="5">
        <f t="shared" ca="1" si="8"/>
        <v>0.73711003095283012</v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341716.94714427402</v>
      </c>
      <c r="AG7" s="5">
        <f t="shared" si="1"/>
        <v>22944.265988373601</v>
      </c>
      <c r="AH7" s="5">
        <f t="shared" si="1"/>
        <v>2159.0926752865198</v>
      </c>
      <c r="AI7" s="5">
        <f t="shared" si="1"/>
        <v>0</v>
      </c>
      <c r="AJ7" s="5">
        <f t="shared" si="1"/>
        <v>0</v>
      </c>
      <c r="AK7" s="5">
        <f t="shared" si="1"/>
        <v>1337.27018522498</v>
      </c>
      <c r="AL7" s="5">
        <f t="shared" si="1"/>
        <v>0</v>
      </c>
      <c r="AM7" s="5">
        <f t="shared" si="1"/>
        <v>0</v>
      </c>
      <c r="AN7" s="5">
        <f t="shared" si="1"/>
        <v>0</v>
      </c>
      <c r="AO7" s="5">
        <f t="shared" si="1"/>
        <v>559.29836167682902</v>
      </c>
      <c r="AP7" s="5">
        <f t="shared" si="1"/>
        <v>2544.5946685594899</v>
      </c>
      <c r="AR7" s="5" t="str">
        <f t="shared" si="9"/>
        <v>S6_00765_MH_MD_20221118_LCQE</v>
      </c>
      <c r="AS7" s="5" t="str">
        <f t="shared" si="9"/>
        <v>RO 30min</v>
      </c>
      <c r="AT7" s="5">
        <f t="shared" si="23"/>
        <v>100</v>
      </c>
      <c r="AU7" s="5">
        <f t="shared" si="10"/>
        <v>6.7144068153829242</v>
      </c>
      <c r="AV7" s="5">
        <f t="shared" si="10"/>
        <v>0.63183658092758965</v>
      </c>
      <c r="AW7" s="5">
        <f t="shared" si="10"/>
        <v>0</v>
      </c>
      <c r="AX7" s="5">
        <f t="shared" si="10"/>
        <v>0</v>
      </c>
      <c r="AY7" s="5">
        <f t="shared" si="10"/>
        <v>0.39133856146162399</v>
      </c>
      <c r="AZ7" s="5">
        <f t="shared" si="10"/>
        <v>0</v>
      </c>
      <c r="BA7" s="5">
        <f t="shared" si="10"/>
        <v>0</v>
      </c>
      <c r="BB7" s="5">
        <f t="shared" si="10"/>
        <v>0</v>
      </c>
      <c r="BC7" s="5">
        <f t="shared" si="10"/>
        <v>0.16367299495997528</v>
      </c>
      <c r="BD7" s="5">
        <f t="shared" si="10"/>
        <v>0.74464983075163482</v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-5.3374763871033931E-2</v>
      </c>
      <c r="BJ7" s="5">
        <f ca="1"/>
        <v>8.3548510684333284E-3</v>
      </c>
      <c r="BK7" s="5">
        <f ca="1"/>
        <v>-1.8458901444003934E-2</v>
      </c>
      <c r="BL7" s="5">
        <f ca="1"/>
        <v>2.9615658924103446E-3</v>
      </c>
      <c r="BM7" s="5">
        <f ca="1"/>
        <v>3.1816380034141835E-3</v>
      </c>
      <c r="BN7" s="5">
        <f ca="1"/>
        <v>-5.4478927881002667E-5</v>
      </c>
      <c r="BO7" s="5">
        <f ca="1"/>
        <v>-1.2296446090032716E-4</v>
      </c>
      <c r="BP7" s="5">
        <f ca="1"/>
        <v>-3.246337230914676E-5</v>
      </c>
      <c r="BQ7" s="5">
        <f ca="1"/>
        <v>1.4061409594525683E-3</v>
      </c>
      <c r="BR7" s="5">
        <f ca="1"/>
        <v>7.0089550473132088E-3</v>
      </c>
      <c r="CJ7" s="5" t="str">
        <f t="shared" si="17"/>
        <v/>
      </c>
      <c r="CK7" s="5" t="str">
        <f t="shared" si="25"/>
        <v/>
      </c>
      <c r="CL7" s="5" t="str">
        <f t="shared" si="18"/>
        <v/>
      </c>
      <c r="CM7" s="5" t="str">
        <f t="shared" si="18"/>
        <v/>
      </c>
      <c r="CN7" s="5" t="str">
        <f t="shared" si="18"/>
        <v/>
      </c>
      <c r="CO7" s="5" t="str">
        <f t="shared" si="18"/>
        <v/>
      </c>
      <c r="CP7" s="5" t="str">
        <f t="shared" si="18"/>
        <v/>
      </c>
      <c r="CQ7" s="5" t="str">
        <f t="shared" si="18"/>
        <v/>
      </c>
      <c r="CR7" s="5" t="str">
        <f t="shared" si="18"/>
        <v/>
      </c>
      <c r="CS7" s="5" t="str">
        <f t="shared" si="18"/>
        <v/>
      </c>
      <c r="CT7" s="5" t="str">
        <f t="shared" si="18"/>
        <v/>
      </c>
      <c r="CU7" s="5" t="str">
        <f t="shared" si="18"/>
        <v/>
      </c>
      <c r="CV7" s="5" t="str">
        <f t="shared" si="18"/>
        <v/>
      </c>
      <c r="CX7" s="27"/>
      <c r="CY7" s="5">
        <v>0</v>
      </c>
      <c r="CZ7" s="5">
        <v>0</v>
      </c>
      <c r="DA7" s="5">
        <f t="shared" ref="DA7:DJ7" si="28">CY3</f>
        <v>100</v>
      </c>
      <c r="DB7" s="5">
        <f t="shared" si="28"/>
        <v>12.051883202486318</v>
      </c>
      <c r="DC7" s="5">
        <f t="shared" si="28"/>
        <v>0.43961789421824421</v>
      </c>
      <c r="DD7" s="5">
        <f t="shared" si="28"/>
        <v>1.7686629564468466</v>
      </c>
      <c r="DE7" s="5">
        <f t="shared" si="28"/>
        <v>1.7036960642890488E-2</v>
      </c>
      <c r="DF7" s="5">
        <f t="shared" si="28"/>
        <v>3.1729606430830101E-2</v>
      </c>
      <c r="DG7" s="5">
        <f t="shared" si="28"/>
        <v>0</v>
      </c>
      <c r="DH7" s="5">
        <f t="shared" si="28"/>
        <v>6.3656903208658281E-3</v>
      </c>
      <c r="DI7" s="5">
        <f t="shared" si="28"/>
        <v>0</v>
      </c>
      <c r="DJ7" s="5">
        <f t="shared" si="28"/>
        <v>2.3399196868954031E-2</v>
      </c>
    </row>
    <row r="8" spans="1:116" ht="14.25" customHeight="1" x14ac:dyDescent="0.2">
      <c r="A8" t="s">
        <v>31</v>
      </c>
      <c r="B8" t="s">
        <v>28</v>
      </c>
      <c r="C8">
        <v>1051348.28391499</v>
      </c>
      <c r="D8">
        <v>28142.027427300902</v>
      </c>
      <c r="E8">
        <v>1532.8116448525</v>
      </c>
      <c r="F8">
        <v>0</v>
      </c>
      <c r="G8">
        <v>0</v>
      </c>
      <c r="H8">
        <v>1079.13569980231</v>
      </c>
      <c r="I8">
        <v>0</v>
      </c>
      <c r="J8">
        <v>0</v>
      </c>
      <c r="K8">
        <v>0</v>
      </c>
      <c r="L8">
        <v>0</v>
      </c>
      <c r="M8">
        <v>1670.62208477389</v>
      </c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106.09820341578056</v>
      </c>
      <c r="S8" s="5">
        <f t="shared" ca="1" si="8"/>
        <v>-5.5983457477645286</v>
      </c>
      <c r="T8" s="6">
        <f t="shared" ca="1" si="8"/>
        <v>0.47995158282032829</v>
      </c>
      <c r="U8" s="6">
        <f t="shared" ca="1" si="8"/>
        <v>-1.9097514957731452</v>
      </c>
      <c r="V8" s="6">
        <f t="shared" ca="1" si="8"/>
        <v>0.30899102494242103</v>
      </c>
      <c r="W8" s="6">
        <f t="shared" ca="1" si="8"/>
        <v>0.11107694441548123</v>
      </c>
      <c r="X8" s="6">
        <f t="shared" ca="1" si="8"/>
        <v>2.0726387733042272E-2</v>
      </c>
      <c r="Y8" s="5">
        <f t="shared" ca="1" si="8"/>
        <v>-1.5032050165610482E-2</v>
      </c>
      <c r="Z8" s="5">
        <f t="shared" ca="1" si="8"/>
        <v>6.6563875806960186E-4</v>
      </c>
      <c r="AA8" s="5">
        <f t="shared" ca="1" si="8"/>
        <v>-2.5354363859879457E-2</v>
      </c>
      <c r="AB8" s="5">
        <f t="shared" ca="1" si="8"/>
        <v>0.52886866311325986</v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761156.85817903304</v>
      </c>
      <c r="AG8" s="5">
        <f t="shared" si="1"/>
        <v>51570.762712345197</v>
      </c>
      <c r="AH8" s="5">
        <f t="shared" si="1"/>
        <v>1948.99758986294</v>
      </c>
      <c r="AI8" s="5">
        <f t="shared" si="1"/>
        <v>0</v>
      </c>
      <c r="AJ8" s="5">
        <f t="shared" si="1"/>
        <v>0</v>
      </c>
      <c r="AK8" s="5">
        <f t="shared" si="1"/>
        <v>1299.3695077479099</v>
      </c>
      <c r="AL8" s="5">
        <f t="shared" si="1"/>
        <v>0</v>
      </c>
      <c r="AM8" s="5">
        <f t="shared" si="1"/>
        <v>0</v>
      </c>
      <c r="AN8" s="5">
        <f t="shared" si="1"/>
        <v>0</v>
      </c>
      <c r="AO8" s="5">
        <f t="shared" si="1"/>
        <v>0</v>
      </c>
      <c r="AP8" s="5">
        <f t="shared" si="1"/>
        <v>3975.7974284331499</v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23"/>
        <v>100</v>
      </c>
      <c r="AU8" s="5">
        <f t="shared" si="10"/>
        <v>6.7753134138108422</v>
      </c>
      <c r="AV8" s="5">
        <f t="shared" si="10"/>
        <v>0.25605728555421003</v>
      </c>
      <c r="AW8" s="5">
        <f t="shared" si="10"/>
        <v>0</v>
      </c>
      <c r="AX8" s="5">
        <f t="shared" si="10"/>
        <v>0</v>
      </c>
      <c r="AY8" s="5">
        <f t="shared" si="10"/>
        <v>0.17070982068748344</v>
      </c>
      <c r="AZ8" s="5">
        <f t="shared" si="10"/>
        <v>0</v>
      </c>
      <c r="BA8" s="5">
        <f t="shared" si="10"/>
        <v>0</v>
      </c>
      <c r="BB8" s="5">
        <f t="shared" si="10"/>
        <v>0</v>
      </c>
      <c r="BC8" s="5">
        <f t="shared" si="10"/>
        <v>0</v>
      </c>
      <c r="BD8" s="5">
        <f t="shared" si="10"/>
        <v>0.52233614999472233</v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-5.2765697886754753E-2</v>
      </c>
      <c r="BJ8" s="5">
        <f ca="1"/>
        <v>4.5236541936481316E-3</v>
      </c>
      <c r="BK8" s="5">
        <f ca="1"/>
        <v>-1.7999847634452004E-2</v>
      </c>
      <c r="BL8" s="5">
        <f ca="1"/>
        <v>2.9123115660266035E-3</v>
      </c>
      <c r="BM8" s="5">
        <f ca="1"/>
        <v>1.0469257804506815E-3</v>
      </c>
      <c r="BN8" s="5">
        <f ca="1"/>
        <v>1.9535097735650744E-4</v>
      </c>
      <c r="BO8" s="5">
        <f ca="1"/>
        <v>-1.4168053446392932E-4</v>
      </c>
      <c r="BP8" s="5">
        <f ca="1"/>
        <v>6.2737985813113005E-6</v>
      </c>
      <c r="BQ8" s="5">
        <f ca="1"/>
        <v>-2.389707181046231E-4</v>
      </c>
      <c r="BR8" s="5">
        <f ca="1"/>
        <v>4.9847089402703148E-3</v>
      </c>
      <c r="CJ8" s="5" t="str">
        <f t="shared" si="17"/>
        <v/>
      </c>
      <c r="CK8" s="5" t="str">
        <f t="shared" si="25"/>
        <v/>
      </c>
      <c r="CL8" s="5" t="str">
        <f t="shared" si="18"/>
        <v/>
      </c>
      <c r="CM8" s="5" t="str">
        <f t="shared" si="18"/>
        <v/>
      </c>
      <c r="CN8" s="5" t="str">
        <f t="shared" si="18"/>
        <v/>
      </c>
      <c r="CO8" s="5" t="str">
        <f t="shared" si="18"/>
        <v/>
      </c>
      <c r="CP8" s="5" t="str">
        <f t="shared" si="18"/>
        <v/>
      </c>
      <c r="CQ8" s="5" t="str">
        <f t="shared" si="18"/>
        <v/>
      </c>
      <c r="CR8" s="5" t="str">
        <f t="shared" si="18"/>
        <v/>
      </c>
      <c r="CS8" s="5" t="str">
        <f t="shared" si="18"/>
        <v/>
      </c>
      <c r="CT8" s="5" t="str">
        <f t="shared" si="18"/>
        <v/>
      </c>
      <c r="CU8" s="5" t="str">
        <f t="shared" si="18"/>
        <v/>
      </c>
      <c r="CV8" s="5" t="str">
        <f t="shared" si="18"/>
        <v/>
      </c>
      <c r="CX8" s="27"/>
      <c r="CY8" s="5">
        <v>0</v>
      </c>
      <c r="CZ8" s="5">
        <v>0</v>
      </c>
      <c r="DA8" s="5">
        <v>0</v>
      </c>
      <c r="DB8" s="5">
        <f t="shared" ref="DB8:DJ8" si="29">CY3</f>
        <v>100</v>
      </c>
      <c r="DC8" s="5">
        <f t="shared" si="29"/>
        <v>12.051883202486318</v>
      </c>
      <c r="DD8" s="5">
        <f t="shared" si="29"/>
        <v>0.43961789421824421</v>
      </c>
      <c r="DE8" s="5">
        <f t="shared" si="29"/>
        <v>1.7686629564468466</v>
      </c>
      <c r="DF8" s="5">
        <f t="shared" si="29"/>
        <v>1.7036960642890488E-2</v>
      </c>
      <c r="DG8" s="5">
        <f t="shared" si="29"/>
        <v>3.1729606430830101E-2</v>
      </c>
      <c r="DH8" s="5">
        <f t="shared" si="29"/>
        <v>0</v>
      </c>
      <c r="DI8" s="5">
        <f t="shared" si="29"/>
        <v>6.3656903208658281E-3</v>
      </c>
      <c r="DJ8" s="5">
        <f t="shared" si="29"/>
        <v>0</v>
      </c>
    </row>
    <row r="9" spans="1:116" ht="14.25" customHeight="1" x14ac:dyDescent="0.2">
      <c r="A9" t="s">
        <v>32</v>
      </c>
      <c r="B9" t="s">
        <v>33</v>
      </c>
      <c r="C9">
        <v>806867.58006569999</v>
      </c>
      <c r="D9">
        <v>28838.511358104599</v>
      </c>
      <c r="E9">
        <v>3183.59813769433</v>
      </c>
      <c r="F9">
        <v>0</v>
      </c>
      <c r="G9">
        <v>0</v>
      </c>
      <c r="H9">
        <v>362.48451508959602</v>
      </c>
      <c r="I9">
        <v>0</v>
      </c>
      <c r="J9">
        <v>274.82524945960898</v>
      </c>
      <c r="K9">
        <v>0</v>
      </c>
      <c r="L9">
        <v>0</v>
      </c>
      <c r="M9">
        <v>1144.0315719494099</v>
      </c>
      <c r="P9" s="5" t="str">
        <f t="shared" si="7"/>
        <v>S13_00765_MH_MD_20221118_LCQE</v>
      </c>
      <c r="Q9" s="5" t="str">
        <f t="shared" si="7"/>
        <v>RO 30min</v>
      </c>
      <c r="R9" s="5">
        <f t="shared" ref="R9:X22" ca="1" si="30">IFERROR(BH9/SUMIF($BH9:$BR9,"&lt;&gt;#N/A")*100,"")</f>
        <v>110.92800589817517</v>
      </c>
      <c r="S9" s="5">
        <f t="shared" ca="1" si="8"/>
        <v>-10.399641745111241</v>
      </c>
      <c r="T9" s="6">
        <f t="shared" ca="1" si="8"/>
        <v>0.92742063186359858</v>
      </c>
      <c r="U9" s="6">
        <f t="shared" ca="1" si="8"/>
        <v>-2.0279955139480594</v>
      </c>
      <c r="V9" s="6">
        <f t="shared" ca="1" si="8"/>
        <v>0.4053703940824876</v>
      </c>
      <c r="W9" s="6">
        <f t="shared" ca="1" si="8"/>
        <v>2.4092345468190845E-2</v>
      </c>
      <c r="X9" s="6">
        <f t="shared" ca="1" si="8"/>
        <v>3.4324504394683146E-2</v>
      </c>
      <c r="Y9" s="5">
        <f t="shared" ca="1" si="8"/>
        <v>-1.8422390891321434E-2</v>
      </c>
      <c r="Z9" s="5">
        <f t="shared" ca="1" si="8"/>
        <v>2.8796571687578045E-3</v>
      </c>
      <c r="AA9" s="5">
        <f t="shared" ca="1" si="8"/>
        <v>-2.7021175828282409E-2</v>
      </c>
      <c r="AB9" s="5">
        <f t="shared" ca="1" si="8"/>
        <v>0.15098739462602012</v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1051348.28391499</v>
      </c>
      <c r="AG9" s="5">
        <f t="shared" si="1"/>
        <v>28142.027427300902</v>
      </c>
      <c r="AH9" s="5">
        <f t="shared" si="1"/>
        <v>1532.8116448525</v>
      </c>
      <c r="AI9" s="5">
        <f t="shared" si="1"/>
        <v>0</v>
      </c>
      <c r="AJ9" s="5">
        <f t="shared" si="1"/>
        <v>0</v>
      </c>
      <c r="AK9" s="5">
        <f t="shared" si="1"/>
        <v>1079.13569980231</v>
      </c>
      <c r="AL9" s="5">
        <f t="shared" si="1"/>
        <v>0</v>
      </c>
      <c r="AM9" s="5">
        <f t="shared" si="1"/>
        <v>0</v>
      </c>
      <c r="AN9" s="5">
        <f t="shared" si="1"/>
        <v>0</v>
      </c>
      <c r="AO9" s="5">
        <f t="shared" si="1"/>
        <v>0</v>
      </c>
      <c r="AP9" s="5">
        <f t="shared" si="1"/>
        <v>1670.62208477389</v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23"/>
        <v>100</v>
      </c>
      <c r="AU9" s="5">
        <f t="shared" si="10"/>
        <v>2.6767559197896031</v>
      </c>
      <c r="AV9" s="5">
        <f t="shared" si="10"/>
        <v>0.14579484917639721</v>
      </c>
      <c r="AW9" s="5">
        <f t="shared" si="10"/>
        <v>0</v>
      </c>
      <c r="AX9" s="5">
        <f t="shared" si="10"/>
        <v>0</v>
      </c>
      <c r="AY9" s="5">
        <f t="shared" si="10"/>
        <v>0.10264302670318209</v>
      </c>
      <c r="AZ9" s="5">
        <f t="shared" si="10"/>
        <v>0</v>
      </c>
      <c r="BA9" s="5">
        <f t="shared" si="10"/>
        <v>0</v>
      </c>
      <c r="BB9" s="5">
        <f t="shared" si="10"/>
        <v>0</v>
      </c>
      <c r="BC9" s="5">
        <f t="shared" si="10"/>
        <v>0</v>
      </c>
      <c r="BD9" s="5">
        <f t="shared" si="10"/>
        <v>0.15890282129465799</v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-9.3751272826967144E-2</v>
      </c>
      <c r="BJ9" s="5">
        <f ca="1"/>
        <v>8.3605634515319018E-3</v>
      </c>
      <c r="BK9" s="5">
        <f ca="1"/>
        <v>-1.8282087535312137E-2</v>
      </c>
      <c r="BL9" s="5">
        <f ca="1"/>
        <v>3.6543557310008052E-3</v>
      </c>
      <c r="BM9" s="5">
        <f ca="1"/>
        <v>2.1718902519807378E-4</v>
      </c>
      <c r="BN9" s="5">
        <f ca="1"/>
        <v>3.0943046453202133E-4</v>
      </c>
      <c r="BO9" s="5">
        <f ca="1"/>
        <v>-1.6607520113750185E-4</v>
      </c>
      <c r="BP9" s="5">
        <f ca="1"/>
        <v>2.5959694717681538E-5</v>
      </c>
      <c r="BQ9" s="5">
        <f ca="1"/>
        <v>-2.4359200915489388E-4</v>
      </c>
      <c r="BR9" s="5">
        <f ca="1"/>
        <v>1.3611296209959539E-3</v>
      </c>
      <c r="CJ9" s="5" t="str">
        <f t="shared" si="17"/>
        <v/>
      </c>
      <c r="CK9" s="5" t="str">
        <f t="shared" si="25"/>
        <v/>
      </c>
      <c r="CL9" s="5" t="str">
        <f t="shared" si="18"/>
        <v/>
      </c>
      <c r="CM9" s="5" t="str">
        <f t="shared" si="18"/>
        <v/>
      </c>
      <c r="CN9" s="5" t="str">
        <f t="shared" si="18"/>
        <v/>
      </c>
      <c r="CO9" s="5" t="str">
        <f t="shared" si="18"/>
        <v/>
      </c>
      <c r="CP9" s="5" t="str">
        <f t="shared" si="18"/>
        <v/>
      </c>
      <c r="CQ9" s="5" t="str">
        <f t="shared" si="18"/>
        <v/>
      </c>
      <c r="CR9" s="5" t="str">
        <f t="shared" si="18"/>
        <v/>
      </c>
      <c r="CS9" s="5" t="str">
        <f t="shared" si="18"/>
        <v/>
      </c>
      <c r="CT9" s="5" t="str">
        <f t="shared" si="18"/>
        <v/>
      </c>
      <c r="CU9" s="5" t="str">
        <f t="shared" si="18"/>
        <v/>
      </c>
      <c r="CV9" s="5" t="str">
        <f t="shared" si="18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31">CY3</f>
        <v>100</v>
      </c>
      <c r="DD9" s="5">
        <f t="shared" si="31"/>
        <v>12.051883202486318</v>
      </c>
      <c r="DE9" s="5">
        <f t="shared" si="31"/>
        <v>0.43961789421824421</v>
      </c>
      <c r="DF9" s="5">
        <f t="shared" si="31"/>
        <v>1.7686629564468466</v>
      </c>
      <c r="DG9" s="5">
        <f t="shared" si="31"/>
        <v>1.7036960642890488E-2</v>
      </c>
      <c r="DH9" s="5">
        <f t="shared" si="31"/>
        <v>3.1729606430830101E-2</v>
      </c>
      <c r="DI9" s="5">
        <f t="shared" si="31"/>
        <v>0</v>
      </c>
      <c r="DJ9" s="5">
        <f t="shared" si="31"/>
        <v>6.3656903208658281E-3</v>
      </c>
    </row>
    <row r="10" spans="1:116" ht="14.25" customHeight="1" x14ac:dyDescent="0.2">
      <c r="A10" t="s">
        <v>34</v>
      </c>
      <c r="B10" t="s">
        <v>33</v>
      </c>
      <c r="C10">
        <v>449716.56165056501</v>
      </c>
      <c r="D10">
        <v>24827.511575441102</v>
      </c>
      <c r="E10">
        <v>755.99812206364095</v>
      </c>
      <c r="F10">
        <v>0</v>
      </c>
      <c r="G10">
        <v>0</v>
      </c>
      <c r="H10">
        <v>790.68451996653096</v>
      </c>
      <c r="I10">
        <v>0</v>
      </c>
      <c r="J10">
        <v>0</v>
      </c>
      <c r="K10">
        <v>0</v>
      </c>
      <c r="L10">
        <v>0</v>
      </c>
      <c r="M10">
        <v>722.390857500538</v>
      </c>
      <c r="P10" s="5" t="str">
        <f t="shared" si="7"/>
        <v>S3_00765_MH_MD_20221118_LCQE</v>
      </c>
      <c r="Q10" s="5" t="str">
        <f t="shared" si="7"/>
        <v>SC 45min</v>
      </c>
      <c r="R10" s="5">
        <f t="shared" ca="1" si="30"/>
        <v>109.75376125101857</v>
      </c>
      <c r="S10" s="5">
        <f t="shared" ca="1" si="8"/>
        <v>-9.3046509527934411</v>
      </c>
      <c r="T10" s="6">
        <f t="shared" ca="1" si="8"/>
        <v>1.0719358443844074</v>
      </c>
      <c r="U10" s="6">
        <f t="shared" ca="1" si="8"/>
        <v>-2.0294576639416446</v>
      </c>
      <c r="V10" s="6">
        <f t="shared" ca="1" si="8"/>
        <v>0.38574465503600913</v>
      </c>
      <c r="W10" s="6">
        <f t="shared" ca="1" si="8"/>
        <v>-4.0458999333110299E-2</v>
      </c>
      <c r="X10" s="6">
        <f t="shared" ca="1" si="8"/>
        <v>4.184423857305887E-2</v>
      </c>
      <c r="Y10" s="5">
        <f t="shared" ca="1" si="8"/>
        <v>1.8714343605677915E-2</v>
      </c>
      <c r="Z10" s="5">
        <f t="shared" ca="1" si="8"/>
        <v>-5.5327723070022349E-4</v>
      </c>
      <c r="AA10" s="5">
        <f t="shared" ca="1" si="8"/>
        <v>-2.6620911884272531E-2</v>
      </c>
      <c r="AB10" s="5">
        <f t="shared" ca="1" si="8"/>
        <v>0.12974147256544385</v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806867.58006569999</v>
      </c>
      <c r="AG10" s="5">
        <f t="shared" si="1"/>
        <v>28838.511358104599</v>
      </c>
      <c r="AH10" s="5">
        <f t="shared" si="1"/>
        <v>3183.59813769433</v>
      </c>
      <c r="AI10" s="5">
        <f t="shared" si="1"/>
        <v>0</v>
      </c>
      <c r="AJ10" s="5">
        <f t="shared" si="1"/>
        <v>0</v>
      </c>
      <c r="AK10" s="5">
        <f t="shared" si="1"/>
        <v>362.48451508959602</v>
      </c>
      <c r="AL10" s="5">
        <f t="shared" si="1"/>
        <v>0</v>
      </c>
      <c r="AM10" s="5">
        <f t="shared" si="1"/>
        <v>274.82524945960898</v>
      </c>
      <c r="AN10" s="5">
        <f t="shared" si="1"/>
        <v>0</v>
      </c>
      <c r="AO10" s="5">
        <f t="shared" si="1"/>
        <v>0</v>
      </c>
      <c r="AP10" s="5">
        <f t="shared" si="1"/>
        <v>1144.0315719494099</v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23"/>
        <v>100</v>
      </c>
      <c r="AU10" s="5">
        <f t="shared" si="10"/>
        <v>3.5741318737526164</v>
      </c>
      <c r="AV10" s="5">
        <f t="shared" si="10"/>
        <v>0.39456265394070023</v>
      </c>
      <c r="AW10" s="5">
        <f t="shared" si="10"/>
        <v>0</v>
      </c>
      <c r="AX10" s="5">
        <f t="shared" si="10"/>
        <v>0</v>
      </c>
      <c r="AY10" s="5">
        <f t="shared" si="10"/>
        <v>4.4924907636031228E-2</v>
      </c>
      <c r="AZ10" s="5">
        <f t="shared" si="10"/>
        <v>0</v>
      </c>
      <c r="BA10" s="5">
        <f t="shared" si="10"/>
        <v>3.4060762416210977E-2</v>
      </c>
      <c r="BB10" s="5">
        <f t="shared" si="10"/>
        <v>0</v>
      </c>
      <c r="BC10" s="5">
        <f t="shared" si="10"/>
        <v>0</v>
      </c>
      <c r="BD10" s="5">
        <f t="shared" si="10"/>
        <v>0.14178678140175813</v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-8.4777513287337014E-2</v>
      </c>
      <c r="BJ10" s="5">
        <f ca="1"/>
        <v>9.7667344805867362E-3</v>
      </c>
      <c r="BK10" s="5">
        <f ca="1"/>
        <v>-1.8491007878081358E-2</v>
      </c>
      <c r="BL10" s="5">
        <f ca="1"/>
        <v>3.5146372264524945E-3</v>
      </c>
      <c r="BM10" s="5">
        <f ca="1"/>
        <v>-3.6863428525767106E-4</v>
      </c>
      <c r="BN10" s="5">
        <f ca="1"/>
        <v>3.8125562255089039E-4</v>
      </c>
      <c r="BO10" s="5">
        <f ca="1"/>
        <v>1.7051209354799435E-4</v>
      </c>
      <c r="BP10" s="5">
        <f ca="1"/>
        <v>-5.0410776304496706E-6</v>
      </c>
      <c r="BQ10" s="5">
        <f ca="1"/>
        <v>-2.4255124909466807E-4</v>
      </c>
      <c r="BR10" s="5">
        <f ca="1"/>
        <v>1.1821141351931554E-3</v>
      </c>
      <c r="CJ10" s="5" t="str">
        <f t="shared" si="17"/>
        <v/>
      </c>
      <c r="CK10" s="5" t="str">
        <f t="shared" si="25"/>
        <v/>
      </c>
      <c r="CL10" s="5" t="str">
        <f t="shared" si="18"/>
        <v/>
      </c>
      <c r="CM10" s="5" t="str">
        <f t="shared" si="18"/>
        <v/>
      </c>
      <c r="CN10" s="5" t="str">
        <f t="shared" si="18"/>
        <v/>
      </c>
      <c r="CO10" s="5" t="str">
        <f t="shared" si="18"/>
        <v/>
      </c>
      <c r="CP10" s="5" t="str">
        <f t="shared" si="18"/>
        <v/>
      </c>
      <c r="CQ10" s="5" t="str">
        <f t="shared" si="18"/>
        <v/>
      </c>
      <c r="CR10" s="5" t="str">
        <f t="shared" si="18"/>
        <v/>
      </c>
      <c r="CS10" s="5" t="str">
        <f t="shared" si="18"/>
        <v/>
      </c>
      <c r="CT10" s="5" t="str">
        <f t="shared" si="18"/>
        <v/>
      </c>
      <c r="CU10" s="5" t="str">
        <f t="shared" si="18"/>
        <v/>
      </c>
      <c r="CV10" s="5" t="str">
        <f t="shared" si="18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32">CY3</f>
        <v>100</v>
      </c>
      <c r="DE10" s="5">
        <f t="shared" si="32"/>
        <v>12.051883202486318</v>
      </c>
      <c r="DF10" s="5">
        <f t="shared" si="32"/>
        <v>0.43961789421824421</v>
      </c>
      <c r="DG10" s="5">
        <f t="shared" si="32"/>
        <v>1.7686629564468466</v>
      </c>
      <c r="DH10" s="5">
        <f t="shared" si="32"/>
        <v>1.7036960642890488E-2</v>
      </c>
      <c r="DI10" s="5">
        <f t="shared" si="32"/>
        <v>3.1729606430830101E-2</v>
      </c>
      <c r="DJ10" s="5">
        <f t="shared" si="32"/>
        <v>0</v>
      </c>
    </row>
    <row r="11" spans="1:116" ht="14.25" customHeight="1" x14ac:dyDescent="0.2">
      <c r="A11" t="s">
        <v>35</v>
      </c>
      <c r="B11" t="s">
        <v>33</v>
      </c>
      <c r="C11">
        <v>514909.71890690102</v>
      </c>
      <c r="D11">
        <v>115946.642312161</v>
      </c>
      <c r="E11">
        <v>2760.14758110702</v>
      </c>
      <c r="F11">
        <v>0</v>
      </c>
      <c r="G11">
        <v>0</v>
      </c>
      <c r="H11">
        <v>1937.8898039462799</v>
      </c>
      <c r="I11">
        <v>0</v>
      </c>
      <c r="J11">
        <v>0</v>
      </c>
      <c r="K11">
        <v>0</v>
      </c>
      <c r="L11">
        <v>0</v>
      </c>
      <c r="M11">
        <v>3912.7042707217702</v>
      </c>
      <c r="P11" s="5" t="str">
        <f t="shared" si="7"/>
        <v>S7_00765_MH_MD_20221118_LCQE</v>
      </c>
      <c r="Q11" s="5" t="str">
        <f t="shared" si="7"/>
        <v>SC 45min</v>
      </c>
      <c r="R11" s="5">
        <f t="shared" ca="1" si="30"/>
        <v>107.85051866962183</v>
      </c>
      <c r="S11" s="5">
        <f t="shared" ca="1" si="8"/>
        <v>-7.043912715303807</v>
      </c>
      <c r="T11" s="6">
        <f t="shared" ca="1" si="8"/>
        <v>0.55609657134878754</v>
      </c>
      <c r="U11" s="6">
        <f t="shared" ca="1" si="8"/>
        <v>-1.943565980567789</v>
      </c>
      <c r="V11" s="6">
        <f t="shared" ca="1" si="8"/>
        <v>0.33800022636563543</v>
      </c>
      <c r="W11" s="6">
        <f t="shared" ca="1" si="8"/>
        <v>0.11457399072416967</v>
      </c>
      <c r="X11" s="6">
        <f t="shared" ca="1" si="8"/>
        <v>2.1221162340199402E-2</v>
      </c>
      <c r="Y11" s="5">
        <f t="shared" ca="1" si="8"/>
        <v>-1.5750074971471809E-2</v>
      </c>
      <c r="Z11" s="5">
        <f t="shared" ca="1" si="8"/>
        <v>7.8595542194315887E-4</v>
      </c>
      <c r="AA11" s="5">
        <f t="shared" ca="1" si="8"/>
        <v>-2.5799133759365021E-2</v>
      </c>
      <c r="AB11" s="5">
        <f t="shared" ca="1" si="8"/>
        <v>0.14783132877987243</v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449716.56165056501</v>
      </c>
      <c r="AG11" s="5">
        <f t="shared" si="1"/>
        <v>24827.511575441102</v>
      </c>
      <c r="AH11" s="5">
        <f t="shared" si="1"/>
        <v>755.99812206364095</v>
      </c>
      <c r="AI11" s="5">
        <f t="shared" si="1"/>
        <v>0</v>
      </c>
      <c r="AJ11" s="5">
        <f t="shared" si="1"/>
        <v>0</v>
      </c>
      <c r="AK11" s="5">
        <f t="shared" si="1"/>
        <v>790.68451996653096</v>
      </c>
      <c r="AL11" s="5">
        <f t="shared" si="1"/>
        <v>0</v>
      </c>
      <c r="AM11" s="5">
        <f t="shared" si="1"/>
        <v>0</v>
      </c>
      <c r="AN11" s="5">
        <f t="shared" si="1"/>
        <v>0</v>
      </c>
      <c r="AO11" s="5">
        <f t="shared" si="1"/>
        <v>0</v>
      </c>
      <c r="AP11" s="5">
        <f t="shared" si="1"/>
        <v>722.390857500538</v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23"/>
        <v>100</v>
      </c>
      <c r="AU11" s="5">
        <f t="shared" si="10"/>
        <v>5.5207020805100715</v>
      </c>
      <c r="AV11" s="5">
        <f t="shared" si="10"/>
        <v>0.16810546609378826</v>
      </c>
      <c r="AW11" s="5">
        <f t="shared" si="10"/>
        <v>0</v>
      </c>
      <c r="AX11" s="5">
        <f t="shared" si="10"/>
        <v>0</v>
      </c>
      <c r="AY11" s="5">
        <f t="shared" si="10"/>
        <v>0.17581841261627851</v>
      </c>
      <c r="AZ11" s="5">
        <f t="shared" si="10"/>
        <v>0</v>
      </c>
      <c r="BA11" s="5">
        <f t="shared" si="10"/>
        <v>0</v>
      </c>
      <c r="BB11" s="5">
        <f t="shared" si="10"/>
        <v>0</v>
      </c>
      <c r="BC11" s="5">
        <f t="shared" si="10"/>
        <v>0</v>
      </c>
      <c r="BD11" s="5">
        <f t="shared" si="10"/>
        <v>0.16063247812115136</v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-6.5311811219762456E-2</v>
      </c>
      <c r="BJ11" s="5">
        <f ca="1"/>
        <v>5.1561789243895666E-3</v>
      </c>
      <c r="BK11" s="5">
        <f ca="1"/>
        <v>-1.8020923816987E-2</v>
      </c>
      <c r="BL11" s="5">
        <f ca="1"/>
        <v>3.133969410022315E-3</v>
      </c>
      <c r="BM11" s="5">
        <f ca="1"/>
        <v>1.0623406557287297E-3</v>
      </c>
      <c r="BN11" s="5">
        <f ca="1"/>
        <v>1.9676458307267048E-4</v>
      </c>
      <c r="BO11" s="5">
        <f ca="1"/>
        <v>-1.46036154167408E-4</v>
      </c>
      <c r="BP11" s="5">
        <f ca="1"/>
        <v>7.2874514804214686E-6</v>
      </c>
      <c r="BQ11" s="5">
        <f ca="1"/>
        <v>-2.3921195815845291E-4</v>
      </c>
      <c r="BR11" s="5">
        <f ca="1"/>
        <v>1.3707057750248165E-3</v>
      </c>
      <c r="CJ11" s="5" t="str">
        <f t="shared" si="17"/>
        <v/>
      </c>
      <c r="CK11" s="5" t="str">
        <f t="shared" si="25"/>
        <v/>
      </c>
      <c r="CL11" s="5" t="str">
        <f t="shared" si="18"/>
        <v/>
      </c>
      <c r="CM11" s="5" t="str">
        <f t="shared" si="18"/>
        <v/>
      </c>
      <c r="CN11" s="5" t="str">
        <f t="shared" si="18"/>
        <v/>
      </c>
      <c r="CO11" s="5" t="str">
        <f t="shared" si="18"/>
        <v/>
      </c>
      <c r="CP11" s="5" t="str">
        <f t="shared" si="18"/>
        <v/>
      </c>
      <c r="CQ11" s="5" t="str">
        <f t="shared" si="18"/>
        <v/>
      </c>
      <c r="CR11" s="5" t="str">
        <f t="shared" si="18"/>
        <v/>
      </c>
      <c r="CS11" s="5" t="str">
        <f t="shared" si="18"/>
        <v/>
      </c>
      <c r="CT11" s="5" t="str">
        <f t="shared" si="18"/>
        <v/>
      </c>
      <c r="CU11" s="5" t="str">
        <f t="shared" si="18"/>
        <v/>
      </c>
      <c r="CV11" s="5" t="str">
        <f t="shared" si="18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33">CY3</f>
        <v>100</v>
      </c>
      <c r="DF11" s="5">
        <f t="shared" si="33"/>
        <v>12.051883202486318</v>
      </c>
      <c r="DG11" s="5">
        <f t="shared" si="33"/>
        <v>0.43961789421824421</v>
      </c>
      <c r="DH11" s="5">
        <f t="shared" si="33"/>
        <v>1.7686629564468466</v>
      </c>
      <c r="DI11" s="5">
        <f t="shared" si="33"/>
        <v>1.7036960642890488E-2</v>
      </c>
      <c r="DJ11" s="5">
        <f t="shared" si="33"/>
        <v>3.1729606430830101E-2</v>
      </c>
    </row>
    <row r="12" spans="1:116" ht="14.25" customHeight="1" x14ac:dyDescent="0.2">
      <c r="A12" t="s">
        <v>36</v>
      </c>
      <c r="B12" t="s">
        <v>33</v>
      </c>
      <c r="C12">
        <v>422212.98596218502</v>
      </c>
      <c r="D12">
        <v>110902.059133175</v>
      </c>
      <c r="E12">
        <v>781.56145511899399</v>
      </c>
      <c r="F12">
        <v>0</v>
      </c>
      <c r="G12">
        <v>472.74270323421098</v>
      </c>
      <c r="H12">
        <v>1837.52113458951</v>
      </c>
      <c r="I12">
        <v>0</v>
      </c>
      <c r="J12">
        <v>0</v>
      </c>
      <c r="K12">
        <v>0</v>
      </c>
      <c r="L12">
        <v>0</v>
      </c>
      <c r="M12">
        <v>3509.1344916478301</v>
      </c>
      <c r="P12" s="5" t="str">
        <f t="shared" si="7"/>
        <v>S11_00765_MH_MD_20221118_LCQE</v>
      </c>
      <c r="Q12" s="5" t="str">
        <f t="shared" si="7"/>
        <v>SC 45min</v>
      </c>
      <c r="R12" s="5">
        <f t="shared" ca="1" si="30"/>
        <v>92.01154656138084</v>
      </c>
      <c r="S12" s="5">
        <f t="shared" ca="1" si="8"/>
        <v>9.6299058065167618</v>
      </c>
      <c r="T12" s="6">
        <f t="shared" ca="1" si="8"/>
        <v>-1.0718609685767184</v>
      </c>
      <c r="U12" s="6">
        <f t="shared" ca="1" si="8"/>
        <v>-1.54052949678089</v>
      </c>
      <c r="V12" s="6">
        <f t="shared" ca="1" si="8"/>
        <v>4.3783605557240575E-3</v>
      </c>
      <c r="W12" s="6">
        <f t="shared" ca="1" si="8"/>
        <v>0.34065712543876914</v>
      </c>
      <c r="X12" s="6">
        <f t="shared" ca="1" si="8"/>
        <v>-1.6700991073308E-2</v>
      </c>
      <c r="Y12" s="5">
        <f t="shared" ca="1" si="8"/>
        <v>-4.8168576274573672E-3</v>
      </c>
      <c r="Z12" s="5">
        <f t="shared" ca="1" si="8"/>
        <v>-5.4960857606901007E-3</v>
      </c>
      <c r="AA12" s="5">
        <f t="shared" ca="1" si="8"/>
        <v>-2.0542216581968371E-2</v>
      </c>
      <c r="AB12" s="5">
        <f t="shared" ca="1" si="8"/>
        <v>0.67345876250892778</v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514909.71890690102</v>
      </c>
      <c r="AG12" s="5">
        <f t="shared" si="1"/>
        <v>115946.642312161</v>
      </c>
      <c r="AH12" s="5">
        <f t="shared" si="1"/>
        <v>2760.14758110702</v>
      </c>
      <c r="AI12" s="5">
        <f t="shared" si="1"/>
        <v>0</v>
      </c>
      <c r="AJ12" s="5">
        <f t="shared" si="1"/>
        <v>0</v>
      </c>
      <c r="AK12" s="5">
        <f t="shared" si="1"/>
        <v>1937.8898039462799</v>
      </c>
      <c r="AL12" s="5">
        <f t="shared" si="1"/>
        <v>0</v>
      </c>
      <c r="AM12" s="5">
        <f t="shared" si="1"/>
        <v>0</v>
      </c>
      <c r="AN12" s="5">
        <f t="shared" si="1"/>
        <v>0</v>
      </c>
      <c r="AO12" s="5">
        <f t="shared" si="1"/>
        <v>0</v>
      </c>
      <c r="AP12" s="5">
        <f t="shared" si="1"/>
        <v>3912.7042707217702</v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23"/>
        <v>100</v>
      </c>
      <c r="AU12" s="5">
        <f t="shared" si="10"/>
        <v>22.517858578840478</v>
      </c>
      <c r="AV12" s="5">
        <f t="shared" si="10"/>
        <v>0.53604495696187715</v>
      </c>
      <c r="AW12" s="5">
        <f t="shared" si="10"/>
        <v>0</v>
      </c>
      <c r="AX12" s="5">
        <f t="shared" si="10"/>
        <v>0</v>
      </c>
      <c r="AY12" s="5">
        <f t="shared" si="10"/>
        <v>0.37635525856070756</v>
      </c>
      <c r="AZ12" s="5">
        <f t="shared" si="10"/>
        <v>0</v>
      </c>
      <c r="BA12" s="5">
        <f t="shared" si="10"/>
        <v>0</v>
      </c>
      <c r="BB12" s="5">
        <f t="shared" si="10"/>
        <v>0</v>
      </c>
      <c r="BC12" s="5">
        <f t="shared" si="10"/>
        <v>0</v>
      </c>
      <c r="BD12" s="5">
        <f t="shared" si="10"/>
        <v>0.75988161167903934</v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0.1046597537635416</v>
      </c>
      <c r="BJ12" s="5">
        <f ca="1"/>
        <v>-1.1649200656155483E-2</v>
      </c>
      <c r="BK12" s="5">
        <f ca="1"/>
        <v>-1.674278451295462E-2</v>
      </c>
      <c r="BL12" s="5">
        <f ca="1"/>
        <v>4.7584903409956879E-5</v>
      </c>
      <c r="BM12" s="5">
        <f ca="1"/>
        <v>3.7023301766970847E-3</v>
      </c>
      <c r="BN12" s="5">
        <f ca="1"/>
        <v>-1.8150973108757367E-4</v>
      </c>
      <c r="BO12" s="5">
        <f ca="1"/>
        <v>-5.2350577807580325E-5</v>
      </c>
      <c r="BP12" s="5">
        <f ca="1"/>
        <v>-5.9732565814700943E-5</v>
      </c>
      <c r="BQ12" s="5">
        <f ca="1"/>
        <v>-2.2325694273886239E-4</v>
      </c>
      <c r="BR12" s="5">
        <f ca="1"/>
        <v>7.3192853253440746E-3</v>
      </c>
      <c r="CJ12" s="5" t="str">
        <f t="shared" si="17"/>
        <v/>
      </c>
      <c r="CK12" s="5" t="str">
        <f t="shared" si="25"/>
        <v/>
      </c>
      <c r="CL12" s="5" t="str">
        <f t="shared" si="18"/>
        <v/>
      </c>
      <c r="CM12" s="5" t="str">
        <f t="shared" si="18"/>
        <v/>
      </c>
      <c r="CN12" s="5" t="str">
        <f t="shared" si="18"/>
        <v/>
      </c>
      <c r="CO12" s="5" t="str">
        <f t="shared" si="18"/>
        <v/>
      </c>
      <c r="CP12" s="5" t="str">
        <f t="shared" si="18"/>
        <v/>
      </c>
      <c r="CQ12" s="5" t="str">
        <f t="shared" si="18"/>
        <v/>
      </c>
      <c r="CR12" s="5" t="str">
        <f t="shared" si="18"/>
        <v/>
      </c>
      <c r="CS12" s="5" t="str">
        <f t="shared" si="18"/>
        <v/>
      </c>
      <c r="CT12" s="5" t="str">
        <f t="shared" si="18"/>
        <v/>
      </c>
      <c r="CU12" s="5" t="str">
        <f t="shared" si="18"/>
        <v/>
      </c>
      <c r="CV12" s="5" t="str">
        <f t="shared" si="18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34">CY3</f>
        <v>100</v>
      </c>
      <c r="DG12" s="5">
        <f t="shared" si="34"/>
        <v>12.051883202486318</v>
      </c>
      <c r="DH12" s="5">
        <f t="shared" si="34"/>
        <v>0.43961789421824421</v>
      </c>
      <c r="DI12" s="5">
        <f t="shared" si="34"/>
        <v>1.7686629564468466</v>
      </c>
      <c r="DJ12" s="5">
        <f t="shared" si="34"/>
        <v>1.7036960642890488E-2</v>
      </c>
    </row>
    <row r="13" spans="1:116" ht="14.25" customHeight="1" x14ac:dyDescent="0.2">
      <c r="A13" t="s">
        <v>37</v>
      </c>
      <c r="B13" t="s">
        <v>38</v>
      </c>
      <c r="C13">
        <v>443013.26585542603</v>
      </c>
      <c r="D13">
        <v>16163.936604229501</v>
      </c>
      <c r="E13">
        <v>8314.0364616090792</v>
      </c>
      <c r="F13">
        <v>0</v>
      </c>
      <c r="G13">
        <v>0</v>
      </c>
      <c r="H13">
        <v>538.96735377719904</v>
      </c>
      <c r="I13">
        <v>0</v>
      </c>
      <c r="J13">
        <v>0</v>
      </c>
      <c r="K13">
        <v>0</v>
      </c>
      <c r="L13">
        <v>388.246374570613</v>
      </c>
      <c r="M13">
        <v>318.46830203668299</v>
      </c>
      <c r="P13" s="5" t="str">
        <f t="shared" si="7"/>
        <v>S14_00765_MH_MD_20221118_LCQE</v>
      </c>
      <c r="Q13" s="5" t="str">
        <f t="shared" si="7"/>
        <v>SC 45min</v>
      </c>
      <c r="R13" s="5">
        <f t="shared" ca="1" si="30"/>
        <v>89.386014706802058</v>
      </c>
      <c r="S13" s="5">
        <f t="shared" ca="1" si="8"/>
        <v>12.706193885178626</v>
      </c>
      <c r="T13" s="6">
        <f t="shared" ca="1" si="8"/>
        <v>-1.7588294758305645</v>
      </c>
      <c r="U13" s="6">
        <f t="shared" ca="1" si="8"/>
        <v>-1.4248239581986462</v>
      </c>
      <c r="V13" s="6">
        <f t="shared" ca="1" si="8"/>
        <v>3.9575421608782357E-2</v>
      </c>
      <c r="W13" s="6">
        <f t="shared" ca="1" si="8"/>
        <v>0.39109395090619725</v>
      </c>
      <c r="X13" s="6">
        <f t="shared" ca="1" si="8"/>
        <v>-2.5839807493602002E-2</v>
      </c>
      <c r="Y13" s="5">
        <f t="shared" ca="1" si="8"/>
        <v>-4.1943119133040921E-3</v>
      </c>
      <c r="Z13" s="5">
        <f t="shared" ca="1" si="8"/>
        <v>-6.6615322131039316E-3</v>
      </c>
      <c r="AA13" s="5">
        <f t="shared" ca="1" si="8"/>
        <v>-1.9604537434179743E-2</v>
      </c>
      <c r="AB13" s="5">
        <f t="shared" ca="1" si="8"/>
        <v>0.71707565858768874</v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422212.98596218502</v>
      </c>
      <c r="AG13" s="5">
        <f t="shared" si="1"/>
        <v>110902.059133175</v>
      </c>
      <c r="AH13" s="5">
        <f t="shared" si="1"/>
        <v>781.56145511899399</v>
      </c>
      <c r="AI13" s="5">
        <f t="shared" si="1"/>
        <v>0</v>
      </c>
      <c r="AJ13" s="5">
        <f t="shared" si="1"/>
        <v>472.74270323421098</v>
      </c>
      <c r="AK13" s="5">
        <f t="shared" si="1"/>
        <v>1837.52113458951</v>
      </c>
      <c r="AL13" s="5">
        <f t="shared" si="1"/>
        <v>0</v>
      </c>
      <c r="AM13" s="5">
        <f t="shared" si="1"/>
        <v>0</v>
      </c>
      <c r="AN13" s="5">
        <f t="shared" si="1"/>
        <v>0</v>
      </c>
      <c r="AO13" s="5">
        <f t="shared" si="1"/>
        <v>0</v>
      </c>
      <c r="AP13" s="5">
        <f t="shared" si="1"/>
        <v>3509.1344916478301</v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23"/>
        <v>100</v>
      </c>
      <c r="AU13" s="5">
        <f t="shared" si="10"/>
        <v>26.26685175976748</v>
      </c>
      <c r="AV13" s="5">
        <f t="shared" si="10"/>
        <v>0.18511070978498836</v>
      </c>
      <c r="AW13" s="5">
        <f t="shared" si="10"/>
        <v>0</v>
      </c>
      <c r="AX13" s="5">
        <f t="shared" si="10"/>
        <v>0.11196782641748294</v>
      </c>
      <c r="AY13" s="5">
        <f t="shared" si="10"/>
        <v>0.43521189439542374</v>
      </c>
      <c r="AZ13" s="5">
        <f t="shared" si="10"/>
        <v>0</v>
      </c>
      <c r="BA13" s="5">
        <f t="shared" si="10"/>
        <v>0</v>
      </c>
      <c r="BB13" s="5">
        <f t="shared" si="10"/>
        <v>0</v>
      </c>
      <c r="BC13" s="5">
        <f t="shared" si="10"/>
        <v>0</v>
      </c>
      <c r="BD13" s="5">
        <f t="shared" si="10"/>
        <v>0.83112898189306794</v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0.1421496855728116</v>
      </c>
      <c r="BJ13" s="5">
        <f ca="1"/>
        <v>-1.9676785922269357E-2</v>
      </c>
      <c r="BK13" s="5">
        <f ca="1"/>
        <v>-1.5940121761466343E-2</v>
      </c>
      <c r="BL13" s="5">
        <f ca="1"/>
        <v>4.4274735526127847E-4</v>
      </c>
      <c r="BM13" s="5">
        <f ca="1"/>
        <v>4.3753371507728256E-3</v>
      </c>
      <c r="BN13" s="5">
        <f ca="1"/>
        <v>-2.8908110042001519E-4</v>
      </c>
      <c r="BO13" s="5">
        <f ca="1"/>
        <v>-4.6923581133603388E-5</v>
      </c>
      <c r="BP13" s="5">
        <f ca="1"/>
        <v>-7.4525441535285326E-5</v>
      </c>
      <c r="BQ13" s="5">
        <f ca="1"/>
        <v>-2.1932443792784824E-4</v>
      </c>
      <c r="BR13" s="5">
        <f ca="1"/>
        <v>8.0222354798990831E-3</v>
      </c>
      <c r="CJ13" s="5" t="str">
        <f t="shared" si="17"/>
        <v/>
      </c>
      <c r="CK13" s="5" t="str">
        <f t="shared" si="25"/>
        <v/>
      </c>
      <c r="CL13" s="5" t="str">
        <f t="shared" si="18"/>
        <v/>
      </c>
      <c r="CM13" s="5" t="str">
        <f t="shared" si="18"/>
        <v/>
      </c>
      <c r="CN13" s="5" t="str">
        <f t="shared" si="18"/>
        <v/>
      </c>
      <c r="CO13" s="5" t="str">
        <f t="shared" si="18"/>
        <v/>
      </c>
      <c r="CP13" s="5" t="str">
        <f t="shared" si="18"/>
        <v/>
      </c>
      <c r="CQ13" s="5" t="str">
        <f t="shared" si="18"/>
        <v/>
      </c>
      <c r="CR13" s="5" t="str">
        <f t="shared" si="18"/>
        <v/>
      </c>
      <c r="CS13" s="5" t="str">
        <f t="shared" si="18"/>
        <v/>
      </c>
      <c r="CT13" s="5" t="str">
        <f t="shared" si="18"/>
        <v/>
      </c>
      <c r="CU13" s="5" t="str">
        <f t="shared" si="18"/>
        <v/>
      </c>
      <c r="CV13" s="5" t="str">
        <f t="shared" si="18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5">CY3</f>
        <v>100</v>
      </c>
      <c r="DH13" s="5">
        <f t="shared" si="35"/>
        <v>12.051883202486318</v>
      </c>
      <c r="DI13" s="5">
        <f t="shared" si="35"/>
        <v>0.43961789421824421</v>
      </c>
      <c r="DJ13" s="5">
        <f t="shared" si="35"/>
        <v>1.7686629564468466</v>
      </c>
    </row>
    <row r="14" spans="1:116" ht="14.25" customHeight="1" x14ac:dyDescent="0.2">
      <c r="A14" t="s">
        <v>39</v>
      </c>
      <c r="B14" t="s">
        <v>38</v>
      </c>
      <c r="C14">
        <v>385500.45362213103</v>
      </c>
      <c r="D14">
        <v>52708.057828114797</v>
      </c>
      <c r="E14">
        <v>2072.8410937348099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3191.2419851027398</v>
      </c>
      <c r="P14" s="5" t="str">
        <f t="shared" si="7"/>
        <v>S4_00765_MH_MD_20221118_LCQE</v>
      </c>
      <c r="Q14" s="5" t="str">
        <f t="shared" si="7"/>
        <v>SC 90min</v>
      </c>
      <c r="R14" s="5">
        <f t="shared" ca="1" si="30"/>
        <v>108.08548619907302</v>
      </c>
      <c r="S14" s="5">
        <f t="shared" ca="1" si="8"/>
        <v>-9.0826917904550566</v>
      </c>
      <c r="T14" s="6">
        <f t="shared" ca="1" si="8"/>
        <v>2.6479141735157237</v>
      </c>
      <c r="U14" s="6">
        <f t="shared" ca="1" si="8"/>
        <v>-2.1908623408051371</v>
      </c>
      <c r="V14" s="6">
        <f t="shared" ca="1" si="8"/>
        <v>0.39462718931238122</v>
      </c>
      <c r="W14" s="6">
        <f t="shared" ca="1" si="8"/>
        <v>1.3987224800891804E-2</v>
      </c>
      <c r="X14" s="6">
        <f t="shared" ca="1" si="8"/>
        <v>3.7759173175461631E-2</v>
      </c>
      <c r="Y14" s="5">
        <f t="shared" ca="1" si="8"/>
        <v>-1.8939110430270877E-2</v>
      </c>
      <c r="Z14" s="5">
        <f t="shared" ca="1" si="8"/>
        <v>3.0752320743981645E-3</v>
      </c>
      <c r="AA14" s="5">
        <f t="shared" ca="1" si="8"/>
        <v>6.818108359965909E-2</v>
      </c>
      <c r="AB14" s="5">
        <f t="shared" ca="1" si="8"/>
        <v>4.1462966138955636E-2</v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443013.26585542603</v>
      </c>
      <c r="AG14" s="5">
        <f t="shared" si="1"/>
        <v>16163.936604229501</v>
      </c>
      <c r="AH14" s="5">
        <f t="shared" si="1"/>
        <v>8314.0364616090792</v>
      </c>
      <c r="AI14" s="5">
        <f t="shared" si="1"/>
        <v>0</v>
      </c>
      <c r="AJ14" s="5">
        <f t="shared" si="1"/>
        <v>0</v>
      </c>
      <c r="AK14" s="5">
        <f t="shared" si="1"/>
        <v>538.96735377719904</v>
      </c>
      <c r="AL14" s="5">
        <f t="shared" si="1"/>
        <v>0</v>
      </c>
      <c r="AM14" s="5">
        <f t="shared" si="1"/>
        <v>0</v>
      </c>
      <c r="AN14" s="5">
        <f t="shared" si="1"/>
        <v>0</v>
      </c>
      <c r="AO14" s="5">
        <f t="shared" si="1"/>
        <v>388.246374570613</v>
      </c>
      <c r="AP14" s="5">
        <f t="shared" si="1"/>
        <v>318.46830203668299</v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23"/>
        <v>100</v>
      </c>
      <c r="AU14" s="5">
        <f t="shared" si="10"/>
        <v>3.6486348942662312</v>
      </c>
      <c r="AV14" s="5">
        <f t="shared" si="10"/>
        <v>1.8767014675181986</v>
      </c>
      <c r="AW14" s="5">
        <f t="shared" si="10"/>
        <v>0</v>
      </c>
      <c r="AX14" s="5">
        <f t="shared" si="10"/>
        <v>0</v>
      </c>
      <c r="AY14" s="5">
        <f t="shared" si="10"/>
        <v>0.12165941639162717</v>
      </c>
      <c r="AZ14" s="5">
        <f t="shared" si="10"/>
        <v>0</v>
      </c>
      <c r="BA14" s="5">
        <f t="shared" si="10"/>
        <v>0</v>
      </c>
      <c r="BB14" s="5">
        <f t="shared" si="10"/>
        <v>0</v>
      </c>
      <c r="BC14" s="5">
        <f t="shared" si="10"/>
        <v>8.7637640787333493E-2</v>
      </c>
      <c r="BD14" s="5">
        <f t="shared" si="10"/>
        <v>7.1886854544128409E-2</v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-8.4032483082200862E-2</v>
      </c>
      <c r="BJ14" s="5">
        <f ca="1"/>
        <v>2.4498332446215465E-2</v>
      </c>
      <c r="BK14" s="5">
        <f ca="1"/>
        <v>-2.0269718144857892E-2</v>
      </c>
      <c r="BL14" s="5">
        <f ca="1"/>
        <v>3.6510654963012577E-3</v>
      </c>
      <c r="BM14" s="5">
        <f ca="1"/>
        <v>1.2940890856640995E-4</v>
      </c>
      <c r="BN14" s="5">
        <f ca="1"/>
        <v>3.49345453337892E-4</v>
      </c>
      <c r="BO14" s="5">
        <f ca="1"/>
        <v>-1.7522343745013665E-4</v>
      </c>
      <c r="BP14" s="5">
        <f ca="1"/>
        <v>2.8451850313502494E-5</v>
      </c>
      <c r="BQ14" s="5">
        <f ca="1"/>
        <v>6.3080702134311027E-4</v>
      </c>
      <c r="BR14" s="5">
        <f ca="1"/>
        <v>3.8361270876451168E-4</v>
      </c>
      <c r="CJ14" s="5" t="str">
        <f t="shared" si="17"/>
        <v/>
      </c>
      <c r="CK14" s="5" t="str">
        <f t="shared" si="25"/>
        <v/>
      </c>
      <c r="CL14" s="7"/>
      <c r="CM14" s="7"/>
      <c r="CN14" s="7"/>
      <c r="CO14" s="7"/>
      <c r="CP14" s="7"/>
      <c r="CQ14" s="7"/>
      <c r="CR14" s="5" t="str">
        <f t="shared" si="18"/>
        <v/>
      </c>
      <c r="CS14" s="5" t="str">
        <f t="shared" si="18"/>
        <v/>
      </c>
      <c r="CT14" s="5" t="str">
        <f t="shared" si="18"/>
        <v/>
      </c>
      <c r="CU14" s="5" t="str">
        <f t="shared" si="18"/>
        <v/>
      </c>
      <c r="CV14" s="5" t="str">
        <f t="shared" si="18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6">CY3</f>
        <v>100</v>
      </c>
      <c r="DI14" s="5">
        <f t="shared" si="36"/>
        <v>12.051883202486318</v>
      </c>
      <c r="DJ14" s="5">
        <f t="shared" si="36"/>
        <v>0.43961789421824421</v>
      </c>
    </row>
    <row r="15" spans="1:116" ht="15" customHeight="1" x14ac:dyDescent="0.2">
      <c r="A15" t="s">
        <v>40</v>
      </c>
      <c r="B15" t="s">
        <v>38</v>
      </c>
      <c r="C15">
        <v>734843.23403919896</v>
      </c>
      <c r="D15">
        <v>53672.549700875898</v>
      </c>
      <c r="E15">
        <v>854.66428897431501</v>
      </c>
      <c r="F15">
        <v>0</v>
      </c>
      <c r="G15">
        <v>0</v>
      </c>
      <c r="H15">
        <v>576.63868818553101</v>
      </c>
      <c r="I15">
        <v>0</v>
      </c>
      <c r="J15">
        <v>0</v>
      </c>
      <c r="K15">
        <v>0</v>
      </c>
      <c r="L15">
        <v>0</v>
      </c>
      <c r="M15">
        <v>5833.7993528317402</v>
      </c>
      <c r="P15" s="5" t="str">
        <f t="shared" si="7"/>
        <v>S8_00765_MH_MD_20221118_LCQE</v>
      </c>
      <c r="Q15" s="5" t="str">
        <f t="shared" si="7"/>
        <v>SC 90min</v>
      </c>
      <c r="R15" s="5">
        <f t="shared" ca="1" si="30"/>
        <v>99.317858392306519</v>
      </c>
      <c r="S15" s="5">
        <f t="shared" ca="1" si="8"/>
        <v>1.60969285288842</v>
      </c>
      <c r="T15" s="6">
        <f t="shared" ca="1" si="8"/>
        <v>-9.6583927620143409E-2</v>
      </c>
      <c r="U15" s="6">
        <f t="shared" ca="1" si="8"/>
        <v>-1.7520344861951569</v>
      </c>
      <c r="V15" s="6">
        <f t="shared" ca="1" si="8"/>
        <v>0.16618696452500964</v>
      </c>
      <c r="W15" s="6">
        <f t="shared" ca="1" si="8"/>
        <v>-4.2405565919650078E-2</v>
      </c>
      <c r="X15" s="6">
        <f t="shared" ca="1" si="8"/>
        <v>3.4873372342356386E-2</v>
      </c>
      <c r="Y15" s="5">
        <f t="shared" ca="1" si="8"/>
        <v>-1.294889110013701E-2</v>
      </c>
      <c r="Z15" s="5">
        <f t="shared" ca="1" si="8"/>
        <v>2.5824195592942145E-3</v>
      </c>
      <c r="AA15" s="5">
        <f t="shared" ca="1" si="8"/>
        <v>-2.4150035792708056E-2</v>
      </c>
      <c r="AB15" s="5">
        <f t="shared" ca="1" si="8"/>
        <v>0.79692890500619518</v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385500.45362213103</v>
      </c>
      <c r="AG15" s="5">
        <f t="shared" si="1"/>
        <v>52708.057828114797</v>
      </c>
      <c r="AH15" s="5">
        <f t="shared" si="1"/>
        <v>2072.8410937348099</v>
      </c>
      <c r="AI15" s="5">
        <f t="shared" si="1"/>
        <v>0</v>
      </c>
      <c r="AJ15" s="5">
        <f t="shared" si="1"/>
        <v>0</v>
      </c>
      <c r="AK15" s="5">
        <f t="shared" si="1"/>
        <v>0</v>
      </c>
      <c r="AL15" s="5">
        <f t="shared" si="1"/>
        <v>0</v>
      </c>
      <c r="AM15" s="5">
        <f t="shared" si="1"/>
        <v>0</v>
      </c>
      <c r="AN15" s="5">
        <f t="shared" si="1"/>
        <v>0</v>
      </c>
      <c r="AO15" s="5">
        <f t="shared" si="1"/>
        <v>0</v>
      </c>
      <c r="AP15" s="5">
        <f t="shared" si="1"/>
        <v>3191.2419851027398</v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23"/>
        <v>100</v>
      </c>
      <c r="AU15" s="5">
        <f t="shared" si="10"/>
        <v>13.672631856298523</v>
      </c>
      <c r="AV15" s="5">
        <f t="shared" si="10"/>
        <v>0.53770133712128299</v>
      </c>
      <c r="AW15" s="5">
        <f t="shared" si="10"/>
        <v>0</v>
      </c>
      <c r="AX15" s="5">
        <f t="shared" si="10"/>
        <v>0</v>
      </c>
      <c r="AY15" s="5">
        <f t="shared" si="10"/>
        <v>0</v>
      </c>
      <c r="AZ15" s="5">
        <f t="shared" si="10"/>
        <v>0</v>
      </c>
      <c r="BA15" s="5">
        <f t="shared" si="10"/>
        <v>0</v>
      </c>
      <c r="BB15" s="5">
        <f t="shared" si="10"/>
        <v>0</v>
      </c>
      <c r="BC15" s="5">
        <f t="shared" si="10"/>
        <v>0</v>
      </c>
      <c r="BD15" s="5">
        <f t="shared" si="10"/>
        <v>0.8278179584791896</v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1.6207486538122054E-2</v>
      </c>
      <c r="BJ15" s="5">
        <f ca="1"/>
        <v>-9.7247291860277484E-4</v>
      </c>
      <c r="BK15" s="5">
        <f ca="1"/>
        <v>-1.7640679275167249E-2</v>
      </c>
      <c r="BL15" s="5">
        <f ca="1"/>
        <v>1.6732838103351918E-3</v>
      </c>
      <c r="BM15" s="5">
        <f ca="1"/>
        <v>-4.2696818685062336E-4</v>
      </c>
      <c r="BN15" s="5">
        <f ca="1"/>
        <v>3.5112891988272872E-4</v>
      </c>
      <c r="BO15" s="5">
        <f ca="1"/>
        <v>-1.3037827546571499E-4</v>
      </c>
      <c r="BP15" s="5">
        <f ca="1"/>
        <v>2.6001563073315903E-5</v>
      </c>
      <c r="BQ15" s="5">
        <f ca="1"/>
        <v>-2.4315904695926065E-4</v>
      </c>
      <c r="BR15" s="5">
        <f ca="1"/>
        <v>8.0240242581381318E-3</v>
      </c>
      <c r="CJ15" s="5" t="str">
        <f t="shared" si="17"/>
        <v/>
      </c>
      <c r="CK15" s="5" t="str">
        <f t="shared" si="25"/>
        <v/>
      </c>
      <c r="CL15" s="7"/>
      <c r="CM15" s="7"/>
      <c r="CN15" s="7"/>
      <c r="CO15" s="7"/>
      <c r="CP15" s="7"/>
      <c r="CQ15" s="7"/>
      <c r="CR15" s="5" t="str">
        <f t="shared" si="18"/>
        <v/>
      </c>
      <c r="CS15" s="5" t="str">
        <f t="shared" si="18"/>
        <v/>
      </c>
      <c r="CT15" s="5" t="str">
        <f t="shared" si="18"/>
        <v/>
      </c>
      <c r="CU15" s="5" t="str">
        <f t="shared" si="18"/>
        <v/>
      </c>
      <c r="CV15" s="5" t="str">
        <f t="shared" si="18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7">CY3</f>
        <v>100</v>
      </c>
      <c r="DJ15" s="5">
        <f t="shared" si="37"/>
        <v>12.051883202486318</v>
      </c>
    </row>
    <row r="16" spans="1:116" ht="15" customHeight="1" thickBot="1" x14ac:dyDescent="0.25">
      <c r="A16" t="s">
        <v>41</v>
      </c>
      <c r="B16" t="s">
        <v>38</v>
      </c>
      <c r="C16">
        <v>1058344.3599668399</v>
      </c>
      <c r="D16">
        <v>197858.09445420399</v>
      </c>
      <c r="E16">
        <v>3502.68442531863</v>
      </c>
      <c r="F16">
        <v>0</v>
      </c>
      <c r="G16">
        <v>0</v>
      </c>
      <c r="H16">
        <v>1400.72893843934</v>
      </c>
      <c r="I16">
        <v>0</v>
      </c>
      <c r="J16">
        <v>0</v>
      </c>
      <c r="K16">
        <v>0</v>
      </c>
      <c r="L16">
        <v>544.18961464221604</v>
      </c>
      <c r="M16">
        <v>7406.7768619455501</v>
      </c>
      <c r="P16" s="5" t="str">
        <f t="shared" si="7"/>
        <v>S12_00765_MH_MD_20221118_LCQE</v>
      </c>
      <c r="Q16" s="5" t="str">
        <f t="shared" si="7"/>
        <v>SC 90min</v>
      </c>
      <c r="R16" s="5">
        <f t="shared" ca="1" si="30"/>
        <v>105.50387907096687</v>
      </c>
      <c r="S16" s="5">
        <f t="shared" ca="1" si="8"/>
        <v>-5.0092583979815224</v>
      </c>
      <c r="T16" s="6">
        <f t="shared" ca="1" si="8"/>
        <v>0.26260302507252492</v>
      </c>
      <c r="U16" s="6">
        <f t="shared" ca="1" si="8"/>
        <v>-1.8756350403254483</v>
      </c>
      <c r="V16" s="6">
        <f t="shared" ca="1" si="8"/>
        <v>0.2955171377997115</v>
      </c>
      <c r="W16" s="6">
        <f t="shared" ca="1" si="8"/>
        <v>1.8153072317320197E-2</v>
      </c>
      <c r="X16" s="6">
        <f t="shared" ca="1" si="8"/>
        <v>3.1231407265531849E-2</v>
      </c>
      <c r="Y16" s="5">
        <f t="shared" ref="Y16:Y21" ca="1" si="38">IFERROR(BO16/SUMIF($BH16:$BR16,"&lt;&gt;#N/A")*100,"")</f>
        <v>-1.5550300947472508E-2</v>
      </c>
      <c r="Z16" s="5">
        <f t="shared" ref="Z16:Z21" ca="1" si="39">IFERROR(BP16/SUMIF($BH16:$BR16,"&lt;&gt;#N/A")*100,"")</f>
        <v>2.2793969422371468E-3</v>
      </c>
      <c r="AA16" s="5">
        <f t="shared" ref="AA16:AA21" ca="1" si="40">IFERROR(BQ16/SUMIF($BH16:$BR16,"&lt;&gt;#N/A")*100,"")</f>
        <v>-2.5559362702805847E-2</v>
      </c>
      <c r="AB16" s="5">
        <f t="shared" ref="AB16:AB21" ca="1" si="41">IFERROR(BR16/SUMIF($BH16:$BR16,"&lt;&gt;#N/A")*100,"")</f>
        <v>0.81233999159304926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734843.23403919896</v>
      </c>
      <c r="AG16" s="5">
        <f t="shared" si="1"/>
        <v>53672.549700875898</v>
      </c>
      <c r="AH16" s="5">
        <f t="shared" si="1"/>
        <v>854.66428897431501</v>
      </c>
      <c r="AI16" s="5">
        <f t="shared" si="1"/>
        <v>0</v>
      </c>
      <c r="AJ16" s="5">
        <f t="shared" si="1"/>
        <v>0</v>
      </c>
      <c r="AK16" s="5">
        <f t="shared" si="1"/>
        <v>576.63868818553101</v>
      </c>
      <c r="AL16" s="5">
        <f t="shared" si="1"/>
        <v>0</v>
      </c>
      <c r="AM16" s="5">
        <f t="shared" si="1"/>
        <v>0</v>
      </c>
      <c r="AN16" s="5">
        <f t="shared" si="1"/>
        <v>0</v>
      </c>
      <c r="AO16" s="5">
        <f t="shared" si="1"/>
        <v>0</v>
      </c>
      <c r="AP16" s="5">
        <f t="shared" si="1"/>
        <v>5833.7993528317402</v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23"/>
        <v>100</v>
      </c>
      <c r="AU16" s="5">
        <f t="shared" si="10"/>
        <v>7.3039455511966818</v>
      </c>
      <c r="AV16" s="5">
        <f t="shared" si="10"/>
        <v>0.11630566213102322</v>
      </c>
      <c r="AW16" s="5">
        <f t="shared" si="10"/>
        <v>0</v>
      </c>
      <c r="AX16" s="5">
        <f t="shared" si="10"/>
        <v>0</v>
      </c>
      <c r="AY16" s="5">
        <f t="shared" si="10"/>
        <v>7.8470980132174864E-2</v>
      </c>
      <c r="AZ16" s="5">
        <f t="shared" si="10"/>
        <v>0</v>
      </c>
      <c r="BA16" s="5">
        <f t="shared" si="10"/>
        <v>0</v>
      </c>
      <c r="BB16" s="5">
        <f t="shared" si="10"/>
        <v>0</v>
      </c>
      <c r="BC16" s="5">
        <f t="shared" si="10"/>
        <v>0</v>
      </c>
      <c r="BD16" s="5">
        <f t="shared" si="10"/>
        <v>0.79388352271615881</v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-4.7479376512896354E-2</v>
      </c>
      <c r="BJ16" s="5">
        <f ca="1"/>
        <v>2.4890366817307804E-3</v>
      </c>
      <c r="BK16" s="5">
        <f ca="1"/>
        <v>-1.7777877523003756E-2</v>
      </c>
      <c r="BL16" s="5">
        <f ca="1"/>
        <v>2.8010073222135535E-3</v>
      </c>
      <c r="BM16" s="5">
        <f ca="1"/>
        <v>1.7206070977835407E-4</v>
      </c>
      <c r="BN16" s="5">
        <f ca="1"/>
        <v>2.9602141210868782E-4</v>
      </c>
      <c r="BO16" s="5">
        <f ca="1"/>
        <v>-1.4739079818110423E-4</v>
      </c>
      <c r="BP16" s="5">
        <f ca="1"/>
        <v>2.16048638430054E-5</v>
      </c>
      <c r="BQ16" s="5">
        <f ca="1"/>
        <v>-2.4225993326381314E-4</v>
      </c>
      <c r="BR16" s="5">
        <f ca="1"/>
        <v>7.6996220304528431E-3</v>
      </c>
      <c r="CJ16" s="5" t="str">
        <f t="shared" si="17"/>
        <v/>
      </c>
      <c r="CK16" s="5" t="str">
        <f t="shared" si="25"/>
        <v/>
      </c>
      <c r="CL16" s="5" t="str">
        <f t="shared" si="25"/>
        <v/>
      </c>
      <c r="CM16" s="5" t="str">
        <f t="shared" si="25"/>
        <v/>
      </c>
      <c r="CN16" s="5" t="str">
        <f t="shared" si="25"/>
        <v/>
      </c>
      <c r="CO16" s="5" t="str">
        <f t="shared" si="25"/>
        <v/>
      </c>
      <c r="CP16" s="5" t="str">
        <f t="shared" si="25"/>
        <v/>
      </c>
      <c r="CQ16" s="5" t="str">
        <f t="shared" si="25"/>
        <v/>
      </c>
      <c r="CR16" s="5" t="str">
        <f t="shared" si="25"/>
        <v/>
      </c>
      <c r="CS16" s="5" t="str">
        <f t="shared" si="25"/>
        <v/>
      </c>
      <c r="CT16" s="5" t="str">
        <f t="shared" si="25"/>
        <v/>
      </c>
      <c r="CU16" s="5" t="str">
        <f t="shared" si="25"/>
        <v/>
      </c>
      <c r="CV16" s="5" t="str">
        <f t="shared" si="25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7028102.98427781</v>
      </c>
      <c r="D17">
        <v>850870.19476736395</v>
      </c>
      <c r="E17">
        <v>11395.2959165745</v>
      </c>
      <c r="F17">
        <v>123446.481659932</v>
      </c>
      <c r="G17">
        <v>0</v>
      </c>
      <c r="H17">
        <v>2357.18220591419</v>
      </c>
      <c r="I17">
        <v>0</v>
      </c>
      <c r="J17">
        <v>1789.54908564262</v>
      </c>
      <c r="K17">
        <v>0</v>
      </c>
      <c r="L17">
        <v>0</v>
      </c>
      <c r="M17">
        <v>2267.1073175674401</v>
      </c>
      <c r="P17" s="5" t="str">
        <f t="shared" si="7"/>
        <v>S15_00765_MH_MD_20221118_LCQE</v>
      </c>
      <c r="Q17" s="5" t="str">
        <f t="shared" si="7"/>
        <v>SC 90min</v>
      </c>
      <c r="R17" s="5">
        <f t="shared" ca="1" si="30"/>
        <v>95.300498628782123</v>
      </c>
      <c r="S17" s="5">
        <f t="shared" ca="1" si="8"/>
        <v>6.3309789336106466</v>
      </c>
      <c r="T17" s="6">
        <f t="shared" ca="1" si="8"/>
        <v>-0.86655478836530175</v>
      </c>
      <c r="U17" s="6">
        <f t="shared" ca="1" si="8"/>
        <v>-1.6089405618484054</v>
      </c>
      <c r="V17" s="6">
        <f t="shared" ca="1" si="8"/>
        <v>6.9507179601166758E-2</v>
      </c>
      <c r="W17" s="6">
        <f t="shared" ca="1" si="8"/>
        <v>0.10883674695610103</v>
      </c>
      <c r="X17" s="6">
        <f t="shared" ca="1" si="8"/>
        <v>1.3173131984221953E-2</v>
      </c>
      <c r="Y17" s="5">
        <f t="shared" ca="1" si="38"/>
        <v>-8.8128896564324856E-3</v>
      </c>
      <c r="Z17" s="5">
        <f t="shared" ca="1" si="39"/>
        <v>-8.2508941973379209E-4</v>
      </c>
      <c r="AA17" s="5">
        <f t="shared" ca="1" si="40"/>
        <v>2.6622728527314496E-2</v>
      </c>
      <c r="AB17" s="5">
        <f t="shared" ca="1" si="41"/>
        <v>0.63551597982832142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1058344.3599668399</v>
      </c>
      <c r="AG17" s="5">
        <f t="shared" si="1"/>
        <v>197858.09445420399</v>
      </c>
      <c r="AH17" s="5">
        <f t="shared" si="1"/>
        <v>3502.68442531863</v>
      </c>
      <c r="AI17" s="5">
        <f t="shared" si="1"/>
        <v>0</v>
      </c>
      <c r="AJ17" s="5">
        <f t="shared" si="1"/>
        <v>0</v>
      </c>
      <c r="AK17" s="5">
        <f t="shared" si="1"/>
        <v>1400.72893843934</v>
      </c>
      <c r="AL17" s="5">
        <f t="shared" si="1"/>
        <v>0</v>
      </c>
      <c r="AM17" s="5">
        <f t="shared" si="1"/>
        <v>0</v>
      </c>
      <c r="AN17" s="5">
        <f t="shared" si="1"/>
        <v>0</v>
      </c>
      <c r="AO17" s="5">
        <f t="shared" si="1"/>
        <v>544.18961464221604</v>
      </c>
      <c r="AP17" s="5">
        <f t="shared" si="1"/>
        <v>7406.7768619455501</v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23"/>
        <v>100</v>
      </c>
      <c r="AU17" s="5">
        <f t="shared" si="10"/>
        <v>18.695058237982511</v>
      </c>
      <c r="AV17" s="5">
        <f t="shared" si="10"/>
        <v>0.33095885968801081</v>
      </c>
      <c r="AW17" s="5">
        <f t="shared" si="10"/>
        <v>0</v>
      </c>
      <c r="AX17" s="5">
        <f t="shared" si="10"/>
        <v>0</v>
      </c>
      <c r="AY17" s="5">
        <f t="shared" si="10"/>
        <v>0.13235096169296237</v>
      </c>
      <c r="AZ17" s="5">
        <f t="shared" si="10"/>
        <v>0</v>
      </c>
      <c r="BA17" s="5">
        <f t="shared" si="10"/>
        <v>0</v>
      </c>
      <c r="BB17" s="5">
        <f t="shared" si="10"/>
        <v>0</v>
      </c>
      <c r="BC17" s="5">
        <f t="shared" si="10"/>
        <v>5.1418955420073922E-2</v>
      </c>
      <c r="BD17" s="5">
        <f t="shared" si="10"/>
        <v>0.69984564023921481</v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6.6431750354961946E-2</v>
      </c>
      <c r="BJ17" s="5">
        <f ca="1"/>
        <v>-9.0928673074496362E-3</v>
      </c>
      <c r="BK17" s="5">
        <f ca="1"/>
        <v>-1.6882813678820378E-2</v>
      </c>
      <c r="BL17" s="5">
        <f ca="1"/>
        <v>7.2934749136952144E-4</v>
      </c>
      <c r="BM17" s="5">
        <f ca="1"/>
        <v>1.1420375393841934E-3</v>
      </c>
      <c r="BN17" s="5">
        <f ca="1"/>
        <v>1.3822731437675267E-4</v>
      </c>
      <c r="BO17" s="5">
        <f ca="1"/>
        <v>-9.2474748644923312E-5</v>
      </c>
      <c r="BP17" s="5">
        <f ca="1"/>
        <v>-8.6577660306659002E-6</v>
      </c>
      <c r="BQ17" s="5">
        <f ca="1"/>
        <v>2.7935560579820566E-4</v>
      </c>
      <c r="BR17" s="5">
        <f ca="1"/>
        <v>6.6685483179243984E-3</v>
      </c>
      <c r="CJ17" s="5" t="str">
        <f t="shared" si="17"/>
        <v/>
      </c>
      <c r="CK17" s="5" t="str">
        <f t="shared" si="25"/>
        <v/>
      </c>
      <c r="CL17" s="5" t="str">
        <f t="shared" si="25"/>
        <v/>
      </c>
      <c r="CM17" s="5" t="str">
        <f t="shared" si="25"/>
        <v/>
      </c>
      <c r="CN17" s="5" t="str">
        <f t="shared" si="25"/>
        <v/>
      </c>
      <c r="CO17" s="5" t="str">
        <f t="shared" si="25"/>
        <v/>
      </c>
      <c r="CP17" s="5" t="str">
        <f t="shared" si="25"/>
        <v/>
      </c>
      <c r="CQ17" s="5" t="str">
        <f t="shared" si="25"/>
        <v/>
      </c>
      <c r="CR17" s="5" t="str">
        <f t="shared" ref="CR17:CT17" si="42">IF(CE17=ISBLANK(TRUE),"",CE17/$BM17*"100")</f>
        <v/>
      </c>
      <c r="CS17" s="5" t="str">
        <f t="shared" si="42"/>
        <v/>
      </c>
      <c r="CT17" s="5" t="str">
        <f t="shared" si="4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7294066.5530783003</v>
      </c>
      <c r="D18">
        <v>1055125.08005023</v>
      </c>
      <c r="E18">
        <v>45746.544642326597</v>
      </c>
      <c r="F18">
        <v>61903.569259947297</v>
      </c>
      <c r="G18">
        <v>2295.5897015311798</v>
      </c>
      <c r="H18">
        <v>3705.2641376844299</v>
      </c>
      <c r="I18">
        <v>0</v>
      </c>
      <c r="J18">
        <v>0</v>
      </c>
      <c r="K18">
        <v>0</v>
      </c>
      <c r="L18">
        <v>0</v>
      </c>
      <c r="M18">
        <v>1633.25999124755</v>
      </c>
      <c r="P18" s="5" t="str">
        <f t="shared" si="7"/>
        <v>Standard1_00765_MH_MD_20221118_LCQE</v>
      </c>
      <c r="Q18" s="5" t="str">
        <f t="shared" si="7"/>
        <v>NatAbund</v>
      </c>
      <c r="R18" s="5">
        <f t="shared" ca="1" si="30"/>
        <v>100.21926761019256</v>
      </c>
      <c r="S18" s="5">
        <f t="shared" ca="1" si="8"/>
        <v>5.4920605215119947E-2</v>
      </c>
      <c r="T18" s="6">
        <f t="shared" ca="1" si="8"/>
        <v>-0.28470628248355268</v>
      </c>
      <c r="U18" s="6">
        <f t="shared" ca="1" si="8"/>
        <v>2.1850782496584505E-2</v>
      </c>
      <c r="V18" s="6">
        <f t="shared" ca="1" si="8"/>
        <v>-1.942748860079424E-2</v>
      </c>
      <c r="W18" s="6">
        <f t="shared" ca="1" si="8"/>
        <v>9.0851984123087488E-3</v>
      </c>
      <c r="X18" s="6">
        <f t="shared" ca="1" si="8"/>
        <v>-1.3649182753797788E-3</v>
      </c>
      <c r="Y18" s="5">
        <f t="shared" ca="1" si="38"/>
        <v>1.9693723120078326E-2</v>
      </c>
      <c r="Z18" s="5">
        <f t="shared" ca="1" si="39"/>
        <v>-2.5352700118628042E-3</v>
      </c>
      <c r="AA18" s="5">
        <f t="shared" ca="1" si="40"/>
        <v>-2.3184652330725166E-2</v>
      </c>
      <c r="AB18" s="5">
        <f t="shared" ca="1" si="41"/>
        <v>6.4006922656611401E-3</v>
      </c>
      <c r="AD18" s="5" t="str">
        <f t="shared" si="1"/>
        <v>Standard1_00765_MH_MD_20221118_LCQE</v>
      </c>
      <c r="AE18" s="5" t="str">
        <f t="shared" si="1"/>
        <v>NatAbund</v>
      </c>
      <c r="AF18" s="5">
        <f t="shared" si="1"/>
        <v>7028102.98427781</v>
      </c>
      <c r="AG18" s="5">
        <f t="shared" si="1"/>
        <v>850870.19476736395</v>
      </c>
      <c r="AH18" s="5">
        <f t="shared" si="1"/>
        <v>11395.2959165745</v>
      </c>
      <c r="AI18" s="5">
        <f t="shared" si="1"/>
        <v>123446.481659932</v>
      </c>
      <c r="AJ18" s="5">
        <f t="shared" si="1"/>
        <v>0</v>
      </c>
      <c r="AK18" s="5">
        <f t="shared" si="1"/>
        <v>2357.18220591419</v>
      </c>
      <c r="AL18" s="5">
        <f t="shared" si="1"/>
        <v>0</v>
      </c>
      <c r="AM18" s="5">
        <f t="shared" si="1"/>
        <v>1789.54908564262</v>
      </c>
      <c r="AN18" s="5">
        <f t="shared" si="1"/>
        <v>0</v>
      </c>
      <c r="AO18" s="5">
        <f t="shared" si="1"/>
        <v>0</v>
      </c>
      <c r="AP18" s="5">
        <f t="shared" si="1"/>
        <v>2267.1073175674401</v>
      </c>
      <c r="AR18" s="5" t="str">
        <f t="shared" si="9"/>
        <v>Standard1_00765_MH_MD_20221118_LCQE</v>
      </c>
      <c r="AS18" s="5" t="str">
        <f t="shared" si="9"/>
        <v>NatAbund</v>
      </c>
      <c r="AT18" s="5">
        <f t="shared" si="23"/>
        <v>100</v>
      </c>
      <c r="AU18" s="5">
        <f t="shared" si="10"/>
        <v>12.106683648074021</v>
      </c>
      <c r="AV18" s="5">
        <f t="shared" si="10"/>
        <v>0.16213900026886774</v>
      </c>
      <c r="AW18" s="5">
        <f t="shared" si="10"/>
        <v>1.7564694475321072</v>
      </c>
      <c r="AX18" s="5">
        <f t="shared" si="10"/>
        <v>0</v>
      </c>
      <c r="AY18" s="5">
        <f t="shared" si="10"/>
        <v>3.3539380558129488E-2</v>
      </c>
      <c r="AZ18" s="5">
        <f t="shared" si="10"/>
        <v>0</v>
      </c>
      <c r="BA18" s="5">
        <f t="shared" si="10"/>
        <v>2.5462761283463312E-2</v>
      </c>
      <c r="BB18" s="5">
        <f t="shared" si="10"/>
        <v>0</v>
      </c>
      <c r="BC18" s="5">
        <f t="shared" si="10"/>
        <v>0</v>
      </c>
      <c r="BD18" s="5">
        <f t="shared" si="10"/>
        <v>3.2257741849245285E-2</v>
      </c>
      <c r="BF18" s="5" t="str">
        <f t="shared" si="11"/>
        <v>Standard1_00765_MH_MD_20221118_LCQE</v>
      </c>
      <c r="BG18" s="5" t="str">
        <f t="shared" si="11"/>
        <v>NatAbund</v>
      </c>
      <c r="BH18" s="5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>1</v>
      </c>
      <c r="BI18" s="5">
        <f ca="1"/>
        <v>5.4800445587704916E-4</v>
      </c>
      <c r="BJ18" s="5">
        <f ca="1"/>
        <v>-2.8408337964604853E-3</v>
      </c>
      <c r="BK18" s="5">
        <f ca="1"/>
        <v>2.180297563296324E-4</v>
      </c>
      <c r="BL18" s="5">
        <f ca="1"/>
        <v>-1.9384983610495291E-4</v>
      </c>
      <c r="BM18" s="5">
        <f ca="1"/>
        <v>9.0653210993778602E-5</v>
      </c>
      <c r="BN18" s="5">
        <f ca="1"/>
        <v>-1.3619319996317387E-5</v>
      </c>
      <c r="BO18" s="5">
        <f ca="1"/>
        <v>1.9650635640920829E-4</v>
      </c>
      <c r="BP18" s="5">
        <f ca="1"/>
        <v>-2.5297231483708838E-5</v>
      </c>
      <c r="BQ18" s="5">
        <f ca="1"/>
        <v>-2.3133927121581985E-4</v>
      </c>
      <c r="BR18" s="5">
        <f ca="1"/>
        <v>6.3866883267965266E-5</v>
      </c>
      <c r="CJ18" s="5" t="str">
        <f t="shared" si="17"/>
        <v/>
      </c>
      <c r="CK18" s="5" t="str">
        <f t="shared" ref="CK18:CT21" si="43">IF(BX18=ISBLANK(TRUE),"",BX18/$BM18*"100")</f>
        <v/>
      </c>
      <c r="CL18" s="5" t="str">
        <f t="shared" si="43"/>
        <v/>
      </c>
      <c r="CM18" s="5" t="str">
        <f t="shared" si="43"/>
        <v/>
      </c>
      <c r="CN18" s="5" t="str">
        <f t="shared" si="43"/>
        <v/>
      </c>
      <c r="CO18" s="5" t="str">
        <f t="shared" si="43"/>
        <v/>
      </c>
      <c r="CP18" s="5" t="str">
        <f t="shared" si="43"/>
        <v/>
      </c>
      <c r="CQ18" s="5" t="str">
        <f t="shared" si="43"/>
        <v/>
      </c>
      <c r="CR18" s="5" t="str">
        <f t="shared" si="43"/>
        <v/>
      </c>
      <c r="CS18" s="5" t="str">
        <f t="shared" si="43"/>
        <v/>
      </c>
      <c r="CT18" s="5" t="str">
        <f t="shared" si="4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-1.2051883202486317E-3</v>
      </c>
      <c r="DA18" s="5">
        <v>1.0128609930454743E-4</v>
      </c>
    </row>
    <row r="19" spans="1:107" ht="15" customHeight="1" x14ac:dyDescent="0.2">
      <c r="A19" t="s">
        <v>45</v>
      </c>
      <c r="B19" t="s">
        <v>43</v>
      </c>
      <c r="C19">
        <v>7188298.0504190996</v>
      </c>
      <c r="D19">
        <v>624011.318052975</v>
      </c>
      <c r="E19">
        <v>41751.645097186098</v>
      </c>
      <c r="F19">
        <v>124097.24264806299</v>
      </c>
      <c r="G19">
        <v>2636.36781620188</v>
      </c>
      <c r="H19">
        <v>0</v>
      </c>
      <c r="I19">
        <v>0</v>
      </c>
      <c r="J19">
        <v>0</v>
      </c>
      <c r="K19">
        <v>0</v>
      </c>
      <c r="L19">
        <v>4480.0767033411103</v>
      </c>
      <c r="M19">
        <v>1066.7246673254399</v>
      </c>
      <c r="P19" s="5" t="str">
        <f t="shared" ref="P19:Q22" si="44">IF(AD19=ISBLANK(TRUE),"",AD19)</f>
        <v>Standard2_00765_MH_MD_20221118_LCQE</v>
      </c>
      <c r="Q19" s="5" t="str">
        <f t="shared" si="44"/>
        <v>NatAbund</v>
      </c>
      <c r="R19" s="5">
        <f t="shared" ca="1" si="30"/>
        <v>98.553807623648012</v>
      </c>
      <c r="S19" s="5">
        <f t="shared" ca="1" si="30"/>
        <v>2.3787366950514226</v>
      </c>
      <c r="T19" s="6">
        <f t="shared" ca="1" si="30"/>
        <v>-0.1018381322004443</v>
      </c>
      <c r="U19" s="6">
        <f t="shared" ca="1" si="30"/>
        <v>-0.90485831850175369</v>
      </c>
      <c r="V19" s="6">
        <f t="shared" ca="1" si="30"/>
        <v>8.1654627045378361E-2</v>
      </c>
      <c r="W19" s="6">
        <f t="shared" ca="1" si="30"/>
        <v>1.4325862719038364E-2</v>
      </c>
      <c r="X19" s="6">
        <f t="shared" ca="1" si="30"/>
        <v>1.3180975624209538E-2</v>
      </c>
      <c r="Y19" s="5">
        <f t="shared" ca="1" si="38"/>
        <v>-9.182886982570913E-3</v>
      </c>
      <c r="Z19" s="5">
        <f t="shared" ca="1" si="39"/>
        <v>9.171621641647764E-4</v>
      </c>
      <c r="AA19" s="5">
        <f t="shared" ca="1" si="40"/>
        <v>-2.3385958882555444E-2</v>
      </c>
      <c r="AB19" s="5">
        <f t="shared" ca="1" si="41"/>
        <v>-3.3576496849049156E-3</v>
      </c>
      <c r="AD19" s="5" t="str">
        <f t="shared" ref="AD19:AP22" si="45">IF(A18=ISBLANK(TRUE),"",A18)</f>
        <v>Standard2_00765_MH_MD_20221118_LCQE</v>
      </c>
      <c r="AE19" s="5" t="str">
        <f t="shared" si="45"/>
        <v>NatAbund</v>
      </c>
      <c r="AF19" s="5">
        <f t="shared" si="45"/>
        <v>7294066.5530783003</v>
      </c>
      <c r="AG19" s="5">
        <f t="shared" si="45"/>
        <v>1055125.08005023</v>
      </c>
      <c r="AH19" s="5">
        <f t="shared" si="45"/>
        <v>45746.544642326597</v>
      </c>
      <c r="AI19" s="5">
        <f t="shared" si="45"/>
        <v>61903.569259947297</v>
      </c>
      <c r="AJ19" s="5">
        <f t="shared" si="45"/>
        <v>2295.5897015311798</v>
      </c>
      <c r="AK19" s="5">
        <f t="shared" si="45"/>
        <v>3705.2641376844299</v>
      </c>
      <c r="AL19" s="5">
        <f t="shared" si="45"/>
        <v>0</v>
      </c>
      <c r="AM19" s="5">
        <f t="shared" si="45"/>
        <v>0</v>
      </c>
      <c r="AN19" s="5">
        <f t="shared" si="45"/>
        <v>0</v>
      </c>
      <c r="AO19" s="5">
        <f t="shared" si="45"/>
        <v>0</v>
      </c>
      <c r="AP19" s="5">
        <f t="shared" si="45"/>
        <v>1633.25999124755</v>
      </c>
      <c r="AR19" s="5" t="str">
        <f t="shared" ref="AR19:AS22" si="46">IF(AD19=ISBLANK(TRUE),"",AD19)</f>
        <v>Standard2_00765_MH_MD_20221118_LCQE</v>
      </c>
      <c r="AS19" s="5" t="str">
        <f t="shared" si="46"/>
        <v>NatAbund</v>
      </c>
      <c r="AT19" s="5">
        <f t="shared" si="23"/>
        <v>100</v>
      </c>
      <c r="AU19" s="5">
        <f t="shared" si="23"/>
        <v>14.465525812962834</v>
      </c>
      <c r="AV19" s="5">
        <f t="shared" si="23"/>
        <v>0.62717476334268263</v>
      </c>
      <c r="AW19" s="5">
        <f t="shared" si="23"/>
        <v>0.84868391053852188</v>
      </c>
      <c r="AX19" s="5">
        <f t="shared" si="23"/>
        <v>3.1472014750981075E-2</v>
      </c>
      <c r="AY19" s="5">
        <f t="shared" si="23"/>
        <v>5.0798331914324313E-2</v>
      </c>
      <c r="AZ19" s="5">
        <f t="shared" si="23"/>
        <v>0</v>
      </c>
      <c r="BA19" s="5">
        <f t="shared" si="23"/>
        <v>0</v>
      </c>
      <c r="BB19" s="5">
        <f t="shared" si="23"/>
        <v>0</v>
      </c>
      <c r="BC19" s="5">
        <f t="shared" si="23"/>
        <v>0</v>
      </c>
      <c r="BD19" s="5">
        <f t="shared" si="23"/>
        <v>2.239162447123914E-2</v>
      </c>
      <c r="BF19" s="5" t="str">
        <f t="shared" ref="BF19:BG22" si="47">IF(AD19=ISBLANK(TRUE),"",AD19)</f>
        <v>Standard2_00765_MH_MD_20221118_LCQE</v>
      </c>
      <c r="BG19" s="5" t="str">
        <f t="shared" si="47"/>
        <v>NatAbund</v>
      </c>
      <c r="BH19" s="5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>1</v>
      </c>
      <c r="BI19" s="5">
        <f ca="1"/>
        <v>2.4136426104765171E-2</v>
      </c>
      <c r="BJ19" s="5">
        <f ca="1"/>
        <v>-1.0333251921563324E-3</v>
      </c>
      <c r="BK19" s="5">
        <f ca="1"/>
        <v>-9.1813633620040132E-3</v>
      </c>
      <c r="BL19" s="5">
        <f ca="1"/>
        <v>8.285283847905366E-4</v>
      </c>
      <c r="BM19" s="5">
        <f ca="1"/>
        <v>1.4536082435034068E-4</v>
      </c>
      <c r="BN19" s="5">
        <f ca="1"/>
        <v>1.3374395106624737E-4</v>
      </c>
      <c r="BO19" s="5">
        <f ca="1"/>
        <v>-9.3176379522930542E-5</v>
      </c>
      <c r="BP19" s="5">
        <f ca="1"/>
        <v>9.3062073021793935E-6</v>
      </c>
      <c r="BQ19" s="5">
        <f ca="1"/>
        <v>-2.3729127718596614E-4</v>
      </c>
      <c r="BR19" s="5">
        <f ca="1"/>
        <v>-3.4069203066480476E-5</v>
      </c>
      <c r="CJ19" s="5" t="str">
        <f t="shared" si="17"/>
        <v/>
      </c>
      <c r="CK19" s="5" t="str">
        <f t="shared" si="43"/>
        <v/>
      </c>
      <c r="CL19" s="5" t="str">
        <f t="shared" si="43"/>
        <v/>
      </c>
      <c r="CM19" s="5" t="str">
        <f t="shared" si="43"/>
        <v/>
      </c>
      <c r="CN19" s="5" t="str">
        <f t="shared" si="43"/>
        <v/>
      </c>
      <c r="CO19" s="5" t="str">
        <f t="shared" si="43"/>
        <v/>
      </c>
      <c r="CP19" s="5" t="str">
        <f t="shared" si="43"/>
        <v/>
      </c>
      <c r="CQ19" s="5" t="str">
        <f t="shared" si="43"/>
        <v/>
      </c>
      <c r="CR19" s="5" t="str">
        <f t="shared" si="43"/>
        <v/>
      </c>
      <c r="CS19" s="5" t="str">
        <f t="shared" si="43"/>
        <v/>
      </c>
      <c r="CT19" s="5" t="str">
        <f t="shared" si="43"/>
        <v/>
      </c>
      <c r="CW19" s="27"/>
      <c r="CX19" s="24"/>
      <c r="CY19" s="5">
        <v>0</v>
      </c>
      <c r="CZ19" s="5">
        <v>0.01</v>
      </c>
      <c r="DA19" s="5">
        <v>-1.2051883202486317E-3</v>
      </c>
    </row>
    <row r="20" spans="1:107" ht="15" customHeight="1" thickBot="1" x14ac:dyDescent="0.25">
      <c r="A20" t="s">
        <v>46</v>
      </c>
      <c r="B20" t="s">
        <v>43</v>
      </c>
      <c r="C20">
        <v>7808757.6575424299</v>
      </c>
      <c r="D20">
        <v>1011576.9695895</v>
      </c>
      <c r="E20">
        <v>30323.736965992899</v>
      </c>
      <c r="F20">
        <v>214203.57903089601</v>
      </c>
      <c r="G20">
        <v>0</v>
      </c>
      <c r="H20">
        <v>3325.0247066132301</v>
      </c>
      <c r="I20">
        <v>0</v>
      </c>
      <c r="J20">
        <v>0</v>
      </c>
      <c r="K20">
        <v>0</v>
      </c>
      <c r="L20">
        <v>2441.9707500916502</v>
      </c>
      <c r="M20">
        <v>3415.10192230437</v>
      </c>
      <c r="P20" s="5" t="str">
        <f t="shared" si="44"/>
        <v>Standard3_00765_MH_MD_20221118_LCQE</v>
      </c>
      <c r="Q20" s="5" t="str">
        <f t="shared" si="44"/>
        <v>NatAbund</v>
      </c>
      <c r="R20" s="5">
        <f t="shared" ca="1" si="30"/>
        <v>102.94082900979164</v>
      </c>
      <c r="S20" s="5">
        <f t="shared" ca="1" si="30"/>
        <v>-3.4700843638317642</v>
      </c>
      <c r="T20" s="6">
        <f t="shared" ca="1" si="30"/>
        <v>0.56357332938401006</v>
      </c>
      <c r="U20" s="6">
        <f t="shared" ca="1" si="30"/>
        <v>-9.6193905967410148E-2</v>
      </c>
      <c r="V20" s="6">
        <f t="shared" ca="1" si="30"/>
        <v>9.0706117373481124E-2</v>
      </c>
      <c r="W20" s="6">
        <f t="shared" ca="1" si="30"/>
        <v>-5.2548145402910605E-2</v>
      </c>
      <c r="X20" s="6">
        <f t="shared" ca="1" si="30"/>
        <v>8.6406551122525446E-3</v>
      </c>
      <c r="Y20" s="5">
        <f t="shared" ca="1" si="38"/>
        <v>-9.1299615789607758E-3</v>
      </c>
      <c r="Z20" s="5">
        <f t="shared" ca="1" si="39"/>
        <v>2.2277092286487939E-3</v>
      </c>
      <c r="AA20" s="5">
        <f t="shared" ca="1" si="40"/>
        <v>3.963324255741757E-2</v>
      </c>
      <c r="AB20" s="5">
        <f t="shared" ca="1" si="41"/>
        <v>-1.7653686666426659E-2</v>
      </c>
      <c r="AD20" s="5" t="str">
        <f t="shared" si="45"/>
        <v>Standard3_00765_MH_MD_20221118_LCQE</v>
      </c>
      <c r="AE20" s="5" t="str">
        <f t="shared" si="45"/>
        <v>NatAbund</v>
      </c>
      <c r="AF20" s="5">
        <f t="shared" si="45"/>
        <v>7188298.0504190996</v>
      </c>
      <c r="AG20" s="5">
        <f t="shared" si="45"/>
        <v>624011.318052975</v>
      </c>
      <c r="AH20" s="5">
        <f t="shared" si="45"/>
        <v>41751.645097186098</v>
      </c>
      <c r="AI20" s="5">
        <f t="shared" si="45"/>
        <v>124097.24264806299</v>
      </c>
      <c r="AJ20" s="5">
        <f t="shared" si="45"/>
        <v>2636.36781620188</v>
      </c>
      <c r="AK20" s="5">
        <f t="shared" si="45"/>
        <v>0</v>
      </c>
      <c r="AL20" s="5">
        <f t="shared" si="45"/>
        <v>0</v>
      </c>
      <c r="AM20" s="5">
        <f t="shared" si="45"/>
        <v>0</v>
      </c>
      <c r="AN20" s="5">
        <f t="shared" si="45"/>
        <v>0</v>
      </c>
      <c r="AO20" s="5">
        <f t="shared" si="45"/>
        <v>4480.0767033411103</v>
      </c>
      <c r="AP20" s="5">
        <f t="shared" si="45"/>
        <v>1066.7246673254399</v>
      </c>
      <c r="AR20" s="5" t="str">
        <f t="shared" si="46"/>
        <v>Standard3_00765_MH_MD_20221118_LCQE</v>
      </c>
      <c r="AS20" s="5" t="str">
        <f t="shared" si="46"/>
        <v>NatAbund</v>
      </c>
      <c r="AT20" s="5">
        <f t="shared" ref="AT20:BD22" si="48">IFERROR(IF(AF20=ISBLANK(TRUE),"",AF20/$AF20*100),"")</f>
        <v>100</v>
      </c>
      <c r="AU20" s="5">
        <f t="shared" si="48"/>
        <v>8.6809327281107009</v>
      </c>
      <c r="AV20" s="5">
        <f t="shared" si="48"/>
        <v>0.58082796239579759</v>
      </c>
      <c r="AW20" s="5">
        <f t="shared" si="48"/>
        <v>1.7263786473187177</v>
      </c>
      <c r="AX20" s="5">
        <f t="shared" si="48"/>
        <v>3.6675827820580868E-2</v>
      </c>
      <c r="AY20" s="5">
        <f t="shared" si="48"/>
        <v>0</v>
      </c>
      <c r="AZ20" s="5">
        <f t="shared" si="48"/>
        <v>0</v>
      </c>
      <c r="BA20" s="5">
        <f t="shared" si="48"/>
        <v>0</v>
      </c>
      <c r="BB20" s="5">
        <f t="shared" si="48"/>
        <v>0</v>
      </c>
      <c r="BC20" s="5">
        <f t="shared" si="48"/>
        <v>6.2324581867886072E-2</v>
      </c>
      <c r="BD20" s="5">
        <f t="shared" si="48"/>
        <v>1.4839738973584248E-2</v>
      </c>
      <c r="BF20" s="5" t="str">
        <f t="shared" si="47"/>
        <v>Standard3_00765_MH_MD_20221118_LCQE</v>
      </c>
      <c r="BG20" s="5" t="str">
        <f t="shared" si="47"/>
        <v>NatAbund</v>
      </c>
      <c r="BH20" s="5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>1</v>
      </c>
      <c r="BI20" s="5">
        <f ca="1"/>
        <v>-3.3709504743756169E-2</v>
      </c>
      <c r="BJ20" s="5">
        <f ca="1"/>
        <v>5.4747308216296113E-3</v>
      </c>
      <c r="BK20" s="5">
        <f ca="1"/>
        <v>-9.3445824064871535E-4</v>
      </c>
      <c r="BL20" s="5">
        <f ca="1"/>
        <v>8.8114811436823797E-4</v>
      </c>
      <c r="BM20" s="5">
        <f ca="1"/>
        <v>-5.1046942120421684E-4</v>
      </c>
      <c r="BN20" s="5">
        <f ca="1"/>
        <v>8.3938075838020036E-5</v>
      </c>
      <c r="BO20" s="5">
        <f ca="1"/>
        <v>-8.8691354701372584E-5</v>
      </c>
      <c r="BP20" s="5">
        <f ca="1"/>
        <v>2.1640676979946374E-5</v>
      </c>
      <c r="BQ20" s="5">
        <f ca="1"/>
        <v>3.8500994152327727E-4</v>
      </c>
      <c r="BR20" s="5">
        <f ca="1"/>
        <v>-1.7149353503601039E-4</v>
      </c>
      <c r="CJ20" s="5" t="str">
        <f t="shared" si="17"/>
        <v/>
      </c>
      <c r="CK20" s="5" t="str">
        <f t="shared" si="43"/>
        <v/>
      </c>
      <c r="CL20" s="5" t="str">
        <f t="shared" si="43"/>
        <v/>
      </c>
      <c r="CM20" s="5" t="str">
        <f t="shared" si="43"/>
        <v/>
      </c>
      <c r="CN20" s="5" t="str">
        <f t="shared" si="43"/>
        <v/>
      </c>
      <c r="CO20" s="5" t="str">
        <f t="shared" si="43"/>
        <v/>
      </c>
      <c r="CP20" s="5" t="str">
        <f t="shared" si="43"/>
        <v/>
      </c>
      <c r="CQ20" s="5" t="str">
        <f t="shared" si="43"/>
        <v/>
      </c>
      <c r="CR20" s="5" t="str">
        <f t="shared" si="43"/>
        <v/>
      </c>
      <c r="CS20" s="5" t="str">
        <f t="shared" si="43"/>
        <v/>
      </c>
      <c r="CT20" s="5" t="str">
        <f t="shared" si="4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/>
      <c r="J21"/>
      <c r="K21"/>
      <c r="L21"/>
      <c r="M21"/>
      <c r="P21" s="5" t="str">
        <f t="shared" si="44"/>
        <v>Standard4_00765_MH_MD_20221118_LCQE</v>
      </c>
      <c r="Q21" s="5" t="str">
        <f t="shared" si="44"/>
        <v>NatAbund</v>
      </c>
      <c r="R21" s="5">
        <f t="shared" ca="1" si="30"/>
        <v>98.417264535204822</v>
      </c>
      <c r="S21" s="5">
        <f t="shared" ca="1" si="30"/>
        <v>0.88822311332937587</v>
      </c>
      <c r="T21" s="6">
        <f t="shared" ca="1" si="30"/>
        <v>-0.15752390149721796</v>
      </c>
      <c r="U21" s="6">
        <f t="shared" ca="1" si="30"/>
        <v>0.97411359845397172</v>
      </c>
      <c r="V21" s="6">
        <f t="shared" ca="1" si="30"/>
        <v>-0.14918351368728458</v>
      </c>
      <c r="W21" s="6">
        <f t="shared" ca="1" si="30"/>
        <v>2.7011148313304922E-2</v>
      </c>
      <c r="X21" s="6">
        <f t="shared" ca="1" si="30"/>
        <v>-2.0083293407529672E-2</v>
      </c>
      <c r="Y21" s="5">
        <f t="shared" ca="1" si="38"/>
        <v>-1.440693152002739E-3</v>
      </c>
      <c r="Z21" s="5">
        <f t="shared" ca="1" si="39"/>
        <v>-5.5602337399385954E-4</v>
      </c>
      <c r="AA21" s="5">
        <f t="shared" ca="1" si="40"/>
        <v>8.2297113877565602E-3</v>
      </c>
      <c r="AB21" s="5">
        <f t="shared" ca="1" si="41"/>
        <v>1.3945318428791476E-2</v>
      </c>
      <c r="AD21" s="5" t="str">
        <f t="shared" si="45"/>
        <v>Standard4_00765_MH_MD_20221118_LCQE</v>
      </c>
      <c r="AE21" s="5" t="str">
        <f t="shared" si="45"/>
        <v>NatAbund</v>
      </c>
      <c r="AF21" s="5">
        <f t="shared" si="45"/>
        <v>7808757.6575424299</v>
      </c>
      <c r="AG21" s="5">
        <f t="shared" si="45"/>
        <v>1011576.9695895</v>
      </c>
      <c r="AH21" s="5">
        <f t="shared" si="45"/>
        <v>30323.736965992899</v>
      </c>
      <c r="AI21" s="5">
        <f t="shared" si="45"/>
        <v>214203.57903089601</v>
      </c>
      <c r="AJ21" s="5">
        <f t="shared" si="45"/>
        <v>0</v>
      </c>
      <c r="AK21" s="5">
        <f t="shared" si="45"/>
        <v>3325.0247066132301</v>
      </c>
      <c r="AL21" s="5">
        <f t="shared" si="45"/>
        <v>0</v>
      </c>
      <c r="AM21" s="5">
        <f t="shared" si="45"/>
        <v>0</v>
      </c>
      <c r="AN21" s="5">
        <f t="shared" si="45"/>
        <v>0</v>
      </c>
      <c r="AO21" s="5">
        <f t="shared" si="45"/>
        <v>2441.9707500916502</v>
      </c>
      <c r="AP21" s="5">
        <f t="shared" si="45"/>
        <v>3415.10192230437</v>
      </c>
      <c r="AR21" s="5" t="str">
        <f t="shared" si="46"/>
        <v>Standard4_00765_MH_MD_20221118_LCQE</v>
      </c>
      <c r="AS21" s="5" t="str">
        <f t="shared" si="46"/>
        <v>NatAbund</v>
      </c>
      <c r="AT21" s="5">
        <f t="shared" si="48"/>
        <v>100</v>
      </c>
      <c r="AU21" s="5">
        <f t="shared" si="48"/>
        <v>12.954390620797716</v>
      </c>
      <c r="AV21" s="5">
        <f t="shared" si="48"/>
        <v>0.38832985086562899</v>
      </c>
      <c r="AW21" s="5">
        <f t="shared" si="48"/>
        <v>2.7431198203980389</v>
      </c>
      <c r="AX21" s="5">
        <f t="shared" si="48"/>
        <v>0</v>
      </c>
      <c r="AY21" s="5">
        <f t="shared" si="48"/>
        <v>4.2580713250866604E-2</v>
      </c>
      <c r="AZ21" s="5">
        <f t="shared" si="48"/>
        <v>0</v>
      </c>
      <c r="BA21" s="5">
        <f t="shared" si="48"/>
        <v>0</v>
      </c>
      <c r="BB21" s="5">
        <f t="shared" si="48"/>
        <v>0</v>
      </c>
      <c r="BC21" s="5">
        <f t="shared" si="48"/>
        <v>3.1272205607930044E-2</v>
      </c>
      <c r="BD21" s="5">
        <f t="shared" si="48"/>
        <v>4.3734254180698574E-2</v>
      </c>
      <c r="BF21" s="5" t="str">
        <f t="shared" si="47"/>
        <v>Standard4_00765_MH_MD_20221118_LCQE</v>
      </c>
      <c r="BG21" s="5" t="str">
        <f t="shared" si="47"/>
        <v>NatAbund</v>
      </c>
      <c r="BH21" s="5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>1</v>
      </c>
      <c r="BI21" s="5">
        <f ca="1"/>
        <v>9.0250741831139764E-3</v>
      </c>
      <c r="BJ21" s="5">
        <f ca="1"/>
        <v>-1.6005718330127953E-3</v>
      </c>
      <c r="BK21" s="5">
        <f ca="1"/>
        <v>9.8977918463230771E-3</v>
      </c>
      <c r="BL21" s="5">
        <f ca="1"/>
        <v>-1.5158266630538198E-3</v>
      </c>
      <c r="BM21" s="5">
        <f ca="1"/>
        <v>2.744553858600974E-4</v>
      </c>
      <c r="BN21" s="5">
        <f ca="1"/>
        <v>-2.0406270690794987E-4</v>
      </c>
      <c r="BO21" s="5">
        <f ca="1"/>
        <v>-1.463862218490526E-5</v>
      </c>
      <c r="BP21" s="5">
        <f ca="1"/>
        <v>-5.6496527984169337E-6</v>
      </c>
      <c r="BQ21" s="5">
        <f ca="1"/>
        <v>8.3620606878508726E-5</v>
      </c>
      <c r="BR21" s="5">
        <f ca="1"/>
        <v>1.4169585483452549E-4</v>
      </c>
      <c r="CJ21" s="5" t="str">
        <f t="shared" si="17"/>
        <v/>
      </c>
      <c r="CK21" s="5" t="str">
        <f t="shared" si="43"/>
        <v/>
      </c>
      <c r="CL21" s="5" t="str">
        <f t="shared" si="43"/>
        <v/>
      </c>
      <c r="CM21" s="5" t="str">
        <f t="shared" si="43"/>
        <v/>
      </c>
      <c r="CN21" s="5" t="str">
        <f t="shared" si="43"/>
        <v/>
      </c>
      <c r="CO21" s="5" t="str">
        <f t="shared" si="43"/>
        <v/>
      </c>
      <c r="CP21" s="5" t="str">
        <f t="shared" si="43"/>
        <v/>
      </c>
      <c r="CQ21" s="5" t="str">
        <f t="shared" si="43"/>
        <v/>
      </c>
      <c r="CR21" s="5" t="str">
        <f t="shared" si="43"/>
        <v/>
      </c>
      <c r="CS21" s="5" t="str">
        <f t="shared" si="43"/>
        <v/>
      </c>
      <c r="CT21" s="5" t="str">
        <f t="shared" si="4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/>
      <c r="J22"/>
      <c r="K22"/>
      <c r="L22"/>
      <c r="M22"/>
      <c r="P22" s="5" t="str">
        <f t="shared" si="44"/>
        <v/>
      </c>
      <c r="Q22" s="5" t="str">
        <f t="shared" si="44"/>
        <v/>
      </c>
      <c r="R22" s="5" t="str">
        <f t="shared" ca="1" si="30"/>
        <v/>
      </c>
      <c r="S22" s="5" t="str">
        <f t="shared" ca="1" si="30"/>
        <v/>
      </c>
      <c r="T22" s="6" t="str">
        <f t="shared" ca="1" si="30"/>
        <v/>
      </c>
      <c r="U22" s="6" t="str">
        <f t="shared" ca="1" si="30"/>
        <v/>
      </c>
      <c r="V22" s="6" t="str">
        <f t="shared" ca="1" si="30"/>
        <v/>
      </c>
      <c r="W22" s="6" t="str">
        <f t="shared" ca="1" si="30"/>
        <v/>
      </c>
      <c r="X22" s="6" t="str">
        <f t="shared" ca="1" si="30"/>
        <v/>
      </c>
      <c r="AD22" s="5" t="str">
        <f t="shared" si="45"/>
        <v/>
      </c>
      <c r="AE22" s="5" t="str">
        <f t="shared" si="45"/>
        <v/>
      </c>
      <c r="AF22" s="5" t="str">
        <f t="shared" si="45"/>
        <v/>
      </c>
      <c r="AG22" s="5" t="str">
        <f t="shared" si="45"/>
        <v/>
      </c>
      <c r="AH22" s="5" t="str">
        <f t="shared" si="45"/>
        <v/>
      </c>
      <c r="AI22" s="5" t="str">
        <f t="shared" si="45"/>
        <v/>
      </c>
      <c r="AJ22" s="5" t="str">
        <f t="shared" si="45"/>
        <v/>
      </c>
      <c r="AK22" s="5" t="str">
        <f t="shared" si="45"/>
        <v/>
      </c>
      <c r="AL22" s="5" t="str">
        <f t="shared" si="45"/>
        <v/>
      </c>
      <c r="AM22" s="5" t="str">
        <f t="shared" si="45"/>
        <v/>
      </c>
      <c r="AN22" s="5" t="str">
        <f t="shared" si="45"/>
        <v/>
      </c>
      <c r="AO22" s="5" t="str">
        <f t="shared" si="45"/>
        <v/>
      </c>
      <c r="AP22" s="5" t="str">
        <f t="shared" si="45"/>
        <v/>
      </c>
      <c r="AR22" s="5" t="str">
        <f t="shared" si="46"/>
        <v/>
      </c>
      <c r="AS22" s="5" t="str">
        <f t="shared" si="46"/>
        <v/>
      </c>
      <c r="AT22" s="5" t="str">
        <f t="shared" si="48"/>
        <v/>
      </c>
      <c r="AU22" s="5" t="str">
        <f t="shared" si="48"/>
        <v/>
      </c>
      <c r="AV22" s="5" t="str">
        <f t="shared" si="48"/>
        <v/>
      </c>
      <c r="AW22" s="5" t="str">
        <f t="shared" si="48"/>
        <v/>
      </c>
      <c r="AX22" s="5" t="str">
        <f t="shared" si="48"/>
        <v/>
      </c>
      <c r="AY22" s="5" t="str">
        <f t="shared" si="48"/>
        <v/>
      </c>
      <c r="AZ22" s="5" t="str">
        <f t="shared" si="48"/>
        <v/>
      </c>
      <c r="BA22" s="5" t="str">
        <f t="shared" si="48"/>
        <v/>
      </c>
      <c r="BB22" s="5" t="str">
        <f t="shared" si="48"/>
        <v/>
      </c>
      <c r="BC22" s="5" t="str">
        <f t="shared" si="48"/>
        <v/>
      </c>
      <c r="BD22" s="5" t="str">
        <f t="shared" si="48"/>
        <v/>
      </c>
      <c r="BF22" s="5" t="str">
        <f t="shared" si="47"/>
        <v/>
      </c>
      <c r="BG22" s="5" t="str">
        <f t="shared" si="4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-1.2051883202486317E-3</v>
      </c>
      <c r="DA22" s="5">
        <v>1.0128609930454743E-4</v>
      </c>
      <c r="DB22" s="5">
        <v>-1.8377495451838178E-4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/>
      <c r="J23"/>
      <c r="K23"/>
      <c r="L23"/>
      <c r="M23"/>
      <c r="CW23" s="27"/>
      <c r="CX23" s="24"/>
      <c r="CY23" s="5">
        <v>0</v>
      </c>
      <c r="CZ23" s="5">
        <v>0.01</v>
      </c>
      <c r="DA23" s="5">
        <v>-1.2051883202486317E-3</v>
      </c>
      <c r="DB23" s="5">
        <v>1.0128609930454743E-4</v>
      </c>
    </row>
    <row r="24" spans="1:107" ht="15" customHeight="1" x14ac:dyDescent="0.2">
      <c r="A24"/>
      <c r="B24" s="4"/>
      <c r="C24"/>
      <c r="D24"/>
      <c r="E24"/>
      <c r="F24"/>
      <c r="G24"/>
      <c r="H24"/>
      <c r="I24"/>
      <c r="J24"/>
      <c r="K24"/>
      <c r="L24"/>
      <c r="M24"/>
      <c r="CW24" s="27"/>
      <c r="CX24" s="24"/>
      <c r="CY24" s="5">
        <v>0</v>
      </c>
      <c r="CZ24" s="5">
        <v>0</v>
      </c>
      <c r="DA24" s="5">
        <v>0.01</v>
      </c>
      <c r="DB24" s="5">
        <v>-1.2051883202486317E-3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/>
      <c r="J25"/>
      <c r="K25"/>
      <c r="L25"/>
      <c r="M25"/>
      <c r="P25" s="22" t="s">
        <v>13</v>
      </c>
      <c r="Q25" s="5" t="s">
        <v>23</v>
      </c>
      <c r="R25" s="5">
        <f ca="1">AVERAGE(R3:R5)</f>
        <v>103.53640391791403</v>
      </c>
      <c r="S25" s="5">
        <f t="shared" ref="S25:T25" ca="1" si="49">AVERAGE(S3:S5)</f>
        <v>-2.735473366267295</v>
      </c>
      <c r="T25" s="5">
        <f t="shared" ca="1" si="49"/>
        <v>0.15379621289463671</v>
      </c>
      <c r="U25" s="5">
        <f ca="1">AVERAGE(U3:U5)</f>
        <v>-1.8377197320715508</v>
      </c>
      <c r="V25" s="5">
        <f t="shared" ref="V25:X25" ca="1" si="50">AVERAGE(V3:V5)</f>
        <v>0.25154556775187303</v>
      </c>
      <c r="W25" s="5">
        <f t="shared" ca="1" si="50"/>
        <v>0.16211945809766617</v>
      </c>
      <c r="X25" s="5">
        <f t="shared" ca="1" si="50"/>
        <v>1.270053381095485E-2</v>
      </c>
      <c r="Y25" s="5">
        <f t="shared" ref="Y25:AB25" ca="1" si="51">AVERAGE(Y3:Y5)</f>
        <v>-1.3018867112559368E-2</v>
      </c>
      <c r="Z25" s="5">
        <f t="shared" ca="1" si="51"/>
        <v>0.11746712461995629</v>
      </c>
      <c r="AA25" s="5">
        <f t="shared" ca="1" si="51"/>
        <v>-3.8668308849188898E-2</v>
      </c>
      <c r="AB25" s="5">
        <f t="shared" ca="1" si="51"/>
        <v>0.39084745921147279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/>
      <c r="J26"/>
      <c r="K26"/>
      <c r="L26"/>
      <c r="M26"/>
      <c r="P26" s="22"/>
      <c r="Q26" s="5" t="s">
        <v>28</v>
      </c>
      <c r="R26" s="5">
        <f ca="1">AVERAGE(R6:R9)</f>
        <v>105.47630066058137</v>
      </c>
      <c r="S26" s="5">
        <f t="shared" ref="S26:U26" ca="1" si="52">AVERAGE(S6:S9)</f>
        <v>-4.9412077225586355</v>
      </c>
      <c r="T26" s="5">
        <f t="shared" ca="1" si="52"/>
        <v>0.51905075075863916</v>
      </c>
      <c r="U26" s="5">
        <f t="shared" ca="1" si="52"/>
        <v>-1.9063532145184015</v>
      </c>
      <c r="V26" s="5">
        <f t="shared" ref="V26:X26" ca="1" si="53">AVERAGE(V6:V9)</f>
        <v>0.29689297761905747</v>
      </c>
      <c r="W26" s="5">
        <f t="shared" ca="1" si="53"/>
        <v>0.11822858233461968</v>
      </c>
      <c r="X26" s="5">
        <f t="shared" ca="1" si="53"/>
        <v>1.9642393104180443E-2</v>
      </c>
      <c r="Y26" s="5">
        <f t="shared" ref="Y26:AB26" ca="1" si="54">AVERAGE(Y6:Y9)</f>
        <v>-1.4692271170030864E-2</v>
      </c>
      <c r="Z26" s="5">
        <f t="shared" ca="1" si="54"/>
        <v>4.6211756070983518E-4</v>
      </c>
      <c r="AA26" s="5">
        <f t="shared" ca="1" si="54"/>
        <v>1.7865945506488717E-2</v>
      </c>
      <c r="AB26" s="5">
        <f t="shared" ca="1" si="54"/>
        <v>0.41380978078199393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/>
      <c r="J27"/>
      <c r="K27"/>
      <c r="L27"/>
      <c r="M27"/>
      <c r="P27" s="22"/>
      <c r="Q27" s="5" t="s">
        <v>33</v>
      </c>
      <c r="R27" s="5">
        <f ca="1">AVERAGE(R10:R13)</f>
        <v>99.750460297205819</v>
      </c>
      <c r="S27" s="5">
        <f t="shared" ref="S27:U27" ca="1" si="55">AVERAGE(S10:S13)</f>
        <v>1.4968840058995347</v>
      </c>
      <c r="T27" s="5">
        <f t="shared" ca="1" si="55"/>
        <v>-0.300664507168522</v>
      </c>
      <c r="U27" s="5">
        <f t="shared" ca="1" si="55"/>
        <v>-1.7345942748722423</v>
      </c>
      <c r="V27" s="5">
        <f t="shared" ref="V27:X27" ca="1" si="56">AVERAGE(V10:V13)</f>
        <v>0.19192466589153773</v>
      </c>
      <c r="W27" s="5">
        <f t="shared" ca="1" si="56"/>
        <v>0.20146651693400644</v>
      </c>
      <c r="X27" s="5">
        <f t="shared" ca="1" si="56"/>
        <v>5.1311505865870672E-3</v>
      </c>
      <c r="Y27" s="5">
        <f t="shared" ref="Y27:AB27" ca="1" si="57">AVERAGE(Y10:Y13)</f>
        <v>-1.5117252266388381E-3</v>
      </c>
      <c r="Z27" s="5">
        <f t="shared" ca="1" si="57"/>
        <v>-2.981234945637774E-3</v>
      </c>
      <c r="AA27" s="5">
        <f t="shared" ca="1" si="57"/>
        <v>-2.3141699914946415E-2</v>
      </c>
      <c r="AB27" s="5">
        <f t="shared" ca="1" si="57"/>
        <v>0.41702680561048322</v>
      </c>
      <c r="CW27" s="27"/>
      <c r="CX27" s="23" t="s">
        <v>14</v>
      </c>
      <c r="CY27" s="5">
        <f t="array" ref="CY27:DC31">MINVERSE(CY5:DC9)</f>
        <v>0.01</v>
      </c>
      <c r="CZ27" s="5">
        <v>-1.2051883202486317E-3</v>
      </c>
      <c r="DA27" s="5">
        <v>1.0128609930454743E-4</v>
      </c>
      <c r="DB27" s="5">
        <v>-1.8377495451838178E-4</v>
      </c>
      <c r="DC27" s="5">
        <v>4.1315094368451767E-5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/>
      <c r="J28"/>
      <c r="K28"/>
      <c r="L28"/>
      <c r="M28"/>
      <c r="P28" s="22"/>
      <c r="Q28" s="5" t="s">
        <v>38</v>
      </c>
      <c r="R28" s="5">
        <f ca="1">AVERAGE(R14:R17)</f>
        <v>102.05193057278214</v>
      </c>
      <c r="S28" s="5">
        <f t="shared" ref="S28:U28" ca="1" si="58">AVERAGE(S14:S17)</f>
        <v>-1.537819600484378</v>
      </c>
      <c r="T28" s="5">
        <f t="shared" ca="1" si="58"/>
        <v>0.48684462065070089</v>
      </c>
      <c r="U28" s="5">
        <f t="shared" ca="1" si="58"/>
        <v>-1.8568681072935369</v>
      </c>
      <c r="V28" s="5">
        <f t="shared" ref="V28:X28" ca="1" si="59">AVERAGE(V14:V17)</f>
        <v>0.23145961780956731</v>
      </c>
      <c r="W28" s="5">
        <f t="shared" ca="1" si="59"/>
        <v>2.4642869538665738E-2</v>
      </c>
      <c r="X28" s="5">
        <f t="shared" ca="1" si="59"/>
        <v>2.9259271191892956E-2</v>
      </c>
      <c r="Y28" s="5">
        <f t="shared" ref="Y28:AB28" ca="1" si="60">AVERAGE(Y14:Y17)</f>
        <v>-1.4062798033578218E-2</v>
      </c>
      <c r="Z28" s="5">
        <f t="shared" ca="1" si="60"/>
        <v>1.7779897890489336E-3</v>
      </c>
      <c r="AA28" s="5">
        <f t="shared" ca="1" si="60"/>
        <v>1.1273603407864922E-2</v>
      </c>
      <c r="AB28" s="5">
        <f t="shared" ca="1" si="60"/>
        <v>0.57156196064163034</v>
      </c>
      <c r="CW28" s="27"/>
      <c r="CX28" s="24"/>
      <c r="CY28" s="5">
        <v>0</v>
      </c>
      <c r="CZ28" s="5">
        <v>0.01</v>
      </c>
      <c r="DA28" s="5">
        <v>-1.2051883202486317E-3</v>
      </c>
      <c r="DB28" s="5">
        <v>1.0128609930454743E-4</v>
      </c>
      <c r="DC28" s="5">
        <v>-1.8377495451838178E-4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/>
      <c r="J29"/>
      <c r="K29"/>
      <c r="L29"/>
      <c r="M29"/>
      <c r="CW29" s="27"/>
      <c r="CX29" s="24"/>
      <c r="CY29" s="5">
        <v>0</v>
      </c>
      <c r="CZ29" s="5">
        <v>0</v>
      </c>
      <c r="DA29" s="5">
        <v>0.01</v>
      </c>
      <c r="DB29" s="5">
        <v>-1.2051883202486317E-3</v>
      </c>
      <c r="DC29" s="5">
        <v>1.0128609930454743E-4</v>
      </c>
    </row>
    <row r="30" spans="1:107" ht="15" customHeight="1" x14ac:dyDescent="0.2">
      <c r="A30"/>
      <c r="B30" s="4"/>
      <c r="C30"/>
      <c r="D30"/>
      <c r="E30"/>
      <c r="F30"/>
      <c r="G30"/>
      <c r="H30"/>
      <c r="I30"/>
      <c r="J30"/>
      <c r="K30"/>
      <c r="L30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-1.2051883202486317E-3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/>
      <c r="J31"/>
      <c r="K31"/>
      <c r="L31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61">IFERROR(BH48/SUMIF($AV48:$BF48,"&lt;&gt;#N/A")*100,"")</f>
        <v/>
      </c>
      <c r="S33" s="5" t="str">
        <f t="shared" si="61"/>
        <v/>
      </c>
      <c r="T33" s="5" t="str">
        <f t="shared" si="61"/>
        <v/>
      </c>
      <c r="U33" s="5" t="str">
        <f t="shared" si="61"/>
        <v/>
      </c>
      <c r="V33" s="5" t="str">
        <f t="shared" si="61"/>
        <v/>
      </c>
      <c r="W33" s="5" t="str">
        <f t="shared" si="61"/>
        <v/>
      </c>
      <c r="X33" s="5" t="str">
        <f t="shared" si="61"/>
        <v/>
      </c>
      <c r="CW33" s="27"/>
      <c r="CX33" s="23" t="s">
        <v>15</v>
      </c>
      <c r="CY33" s="5">
        <f t="array" ref="CY33:DD38">MINVERSE(CY5:DD10)</f>
        <v>0.01</v>
      </c>
      <c r="CZ33" s="5">
        <v>-1.2051883202486317E-3</v>
      </c>
      <c r="DA33" s="5">
        <v>1.0128609930454743E-4</v>
      </c>
      <c r="DB33" s="5">
        <v>-1.8377495451838178E-4</v>
      </c>
      <c r="DC33" s="5">
        <v>4.1315094368451767E-5</v>
      </c>
      <c r="DD33" s="5">
        <v>-8.9303822348475986E-6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-1.2051883202486317E-3</v>
      </c>
      <c r="DB34" s="5">
        <v>1.0128609930454743E-4</v>
      </c>
      <c r="DC34" s="5">
        <v>-1.8377495451838178E-4</v>
      </c>
      <c r="DD34" s="5">
        <v>4.1315094368451767E-5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-1.2051883202486317E-3</v>
      </c>
      <c r="DC35" s="5">
        <v>1.0128609930454743E-4</v>
      </c>
      <c r="DD35" s="5">
        <v>-1.8377495451838178E-4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-1.2051883202486317E-3</v>
      </c>
      <c r="DD36" s="5">
        <v>1.0128609930454743E-4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-1.2051883202486317E-3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62">IF(B38=ISBLANK(TRUE),"",B38)</f>
        <v/>
      </c>
      <c r="AF39" s="5" t="str">
        <f t="shared" si="62"/>
        <v/>
      </c>
      <c r="AG39" s="5" t="str">
        <f t="shared" si="62"/>
        <v/>
      </c>
      <c r="AH39" s="5" t="str">
        <f t="shared" si="62"/>
        <v/>
      </c>
      <c r="AI39" s="5" t="str">
        <f t="shared" si="62"/>
        <v/>
      </c>
      <c r="AJ39" s="5" t="str">
        <f t="shared" si="62"/>
        <v/>
      </c>
      <c r="AK39" s="5" t="str">
        <f t="shared" si="62"/>
        <v/>
      </c>
      <c r="AL39" s="5" t="str">
        <f t="shared" si="62"/>
        <v/>
      </c>
      <c r="AM39" s="5" t="str">
        <f t="shared" si="62"/>
        <v/>
      </c>
      <c r="AN39" s="5" t="str">
        <f t="shared" si="62"/>
        <v/>
      </c>
      <c r="AO39" s="5" t="str">
        <f t="shared" si="62"/>
        <v/>
      </c>
      <c r="AP39" s="5" t="str">
        <f t="shared" si="62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62"/>
        <v/>
      </c>
      <c r="AF40" s="5" t="str">
        <f t="shared" si="62"/>
        <v/>
      </c>
      <c r="AG40" s="5" t="str">
        <f t="shared" si="62"/>
        <v/>
      </c>
      <c r="AH40" s="5" t="str">
        <f t="shared" si="62"/>
        <v/>
      </c>
      <c r="AI40" s="5" t="str">
        <f t="shared" si="62"/>
        <v/>
      </c>
      <c r="AJ40" s="5" t="str">
        <f t="shared" si="62"/>
        <v/>
      </c>
      <c r="AK40" s="5" t="str">
        <f t="shared" si="62"/>
        <v/>
      </c>
      <c r="AL40" s="5" t="str">
        <f t="shared" si="62"/>
        <v/>
      </c>
      <c r="AM40" s="5" t="str">
        <f t="shared" si="62"/>
        <v/>
      </c>
      <c r="AN40" s="5" t="str">
        <f t="shared" si="62"/>
        <v/>
      </c>
      <c r="AO40" s="5" t="str">
        <f t="shared" si="62"/>
        <v/>
      </c>
      <c r="AP40" s="5" t="str">
        <f t="shared" si="62"/>
        <v/>
      </c>
      <c r="CW40" s="27"/>
      <c r="CX40" s="23" t="s">
        <v>16</v>
      </c>
      <c r="CY40" s="5">
        <f t="array" ref="CY40:DE46">MINVERSE(CY5:DE11)</f>
        <v>0.01</v>
      </c>
      <c r="CZ40" s="5">
        <v>-1.2051883202486317E-3</v>
      </c>
      <c r="DA40" s="5">
        <v>1.0128609930454743E-4</v>
      </c>
      <c r="DB40" s="5">
        <v>-1.8377495451838178E-4</v>
      </c>
      <c r="DC40" s="5">
        <v>4.1315094368451767E-5</v>
      </c>
      <c r="DD40" s="5">
        <v>-8.9303822348475986E-6</v>
      </c>
      <c r="DE40" s="5">
        <v>4.510155670306199E-6</v>
      </c>
    </row>
    <row r="41" spans="2:110" ht="14.25" customHeight="1" x14ac:dyDescent="0.15">
      <c r="AD41" s="5" t="str">
        <f>IF(A40=ISBLANK(TRUE),"",A40)</f>
        <v/>
      </c>
      <c r="AE41" s="5" t="str">
        <f t="shared" si="62"/>
        <v/>
      </c>
      <c r="AF41" s="5" t="str">
        <f t="shared" si="62"/>
        <v/>
      </c>
      <c r="AG41" s="5" t="str">
        <f t="shared" si="62"/>
        <v/>
      </c>
      <c r="AH41" s="5" t="str">
        <f t="shared" si="62"/>
        <v/>
      </c>
      <c r="AI41" s="5" t="str">
        <f t="shared" si="62"/>
        <v/>
      </c>
      <c r="AJ41" s="5" t="str">
        <f t="shared" si="62"/>
        <v/>
      </c>
      <c r="AK41" s="5" t="str">
        <f t="shared" si="62"/>
        <v/>
      </c>
      <c r="AL41" s="5" t="str">
        <f t="shared" si="62"/>
        <v/>
      </c>
      <c r="AM41" s="5" t="str">
        <f t="shared" si="62"/>
        <v/>
      </c>
      <c r="AN41" s="5" t="str">
        <f t="shared" si="62"/>
        <v/>
      </c>
      <c r="AO41" s="5" t="str">
        <f t="shared" si="62"/>
        <v/>
      </c>
      <c r="AP41" s="5" t="str">
        <f t="shared" si="62"/>
        <v/>
      </c>
      <c r="CW41" s="27"/>
      <c r="CX41" s="24"/>
      <c r="CY41" s="5">
        <v>0</v>
      </c>
      <c r="CZ41" s="5">
        <v>0.01</v>
      </c>
      <c r="DA41" s="5">
        <v>-1.2051883202486317E-3</v>
      </c>
      <c r="DB41" s="5">
        <v>1.0128609930454743E-4</v>
      </c>
      <c r="DC41" s="5">
        <v>-1.8377495451838178E-4</v>
      </c>
      <c r="DD41" s="5">
        <v>4.1315094368451767E-5</v>
      </c>
      <c r="DE41" s="5">
        <v>-8.9303822348475986E-6</v>
      </c>
    </row>
    <row r="42" spans="2:110" ht="14.25" customHeight="1" x14ac:dyDescent="0.15">
      <c r="AD42" s="5" t="str">
        <f>IF(A41=ISBLANK(TRUE),"",A41)</f>
        <v/>
      </c>
      <c r="AE42" s="5" t="str">
        <f t="shared" si="62"/>
        <v/>
      </c>
      <c r="AF42" s="5" t="str">
        <f t="shared" si="62"/>
        <v/>
      </c>
      <c r="AG42" s="5" t="str">
        <f t="shared" si="62"/>
        <v/>
      </c>
      <c r="AH42" s="5" t="str">
        <f t="shared" si="62"/>
        <v/>
      </c>
      <c r="AI42" s="5" t="str">
        <f t="shared" si="62"/>
        <v/>
      </c>
      <c r="AJ42" s="5" t="str">
        <f t="shared" si="62"/>
        <v/>
      </c>
      <c r="AK42" s="5" t="str">
        <f t="shared" si="62"/>
        <v/>
      </c>
      <c r="AL42" s="5" t="str">
        <f t="shared" si="62"/>
        <v/>
      </c>
      <c r="AM42" s="5" t="str">
        <f t="shared" si="62"/>
        <v/>
      </c>
      <c r="AN42" s="5" t="str">
        <f t="shared" si="62"/>
        <v/>
      </c>
      <c r="AO42" s="5" t="str">
        <f t="shared" si="62"/>
        <v/>
      </c>
      <c r="AP42" s="5" t="str">
        <f t="shared" si="62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-1.2051883202486317E-3</v>
      </c>
      <c r="DC42" s="5">
        <v>1.0128609930454743E-4</v>
      </c>
      <c r="DD42" s="5">
        <v>-1.8377495451838178E-4</v>
      </c>
      <c r="DE42" s="5">
        <v>4.1315094368451767E-5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-1.2051883202486317E-3</v>
      </c>
      <c r="DD43" s="5">
        <v>1.0128609930454743E-4</v>
      </c>
      <c r="DE43" s="5">
        <v>-1.8377495451838178E-4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-1.2051883202486317E-3</v>
      </c>
      <c r="DE44" s="5">
        <v>1.0128609930454743E-4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-1.2051883202486317E-3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-1.2051883202486317E-3</v>
      </c>
      <c r="DA48" s="5">
        <v>1.0128609930454743E-4</v>
      </c>
      <c r="DB48" s="5">
        <v>-1.8377495451838178E-4</v>
      </c>
      <c r="DC48" s="5">
        <v>4.1315094368451767E-5</v>
      </c>
      <c r="DD48" s="5">
        <v>-8.9303822348475986E-6</v>
      </c>
      <c r="DE48" s="5">
        <v>4.510155670306199E-6</v>
      </c>
      <c r="DF48" s="5">
        <v>-1.8724209509172726E-6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-1.2051883202486317E-3</v>
      </c>
      <c r="DB49" s="5">
        <v>1.0128609930454743E-4</v>
      </c>
      <c r="DC49" s="5">
        <v>-1.8377495451838178E-4</v>
      </c>
      <c r="DD49" s="5">
        <v>4.1315094368451767E-5</v>
      </c>
      <c r="DE49" s="5">
        <v>-8.9303822348475986E-6</v>
      </c>
      <c r="DF49" s="5">
        <v>4.510155670306199E-6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-1.2051883202486317E-3</v>
      </c>
      <c r="DC50" s="5">
        <v>1.0128609930454743E-4</v>
      </c>
      <c r="DD50" s="5">
        <v>-1.8377495451838178E-4</v>
      </c>
      <c r="DE50" s="5">
        <v>4.1315094368451767E-5</v>
      </c>
      <c r="DF50" s="5">
        <v>-8.9303822348475986E-6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-1.2051883202486317E-3</v>
      </c>
      <c r="DD51" s="5">
        <v>1.0128609930454743E-4</v>
      </c>
      <c r="DE51" s="5">
        <v>-1.8377495451838178E-4</v>
      </c>
      <c r="DF51" s="5">
        <v>4.1315094368451767E-5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-1.2051883202486317E-3</v>
      </c>
      <c r="DE52" s="5">
        <v>1.0128609930454743E-4</v>
      </c>
      <c r="DF52" s="5">
        <v>-1.8377495451838178E-4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-1.2051883202486317E-3</v>
      </c>
      <c r="DF53" s="5">
        <v>1.0128609930454743E-4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-1.2051883202486317E-3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-1.2051883202486317E-3</v>
      </c>
      <c r="DA57" s="5">
        <v>1.0128609930454743E-4</v>
      </c>
      <c r="DB57" s="5">
        <v>-1.8377495451838178E-4</v>
      </c>
      <c r="DC57" s="5">
        <v>4.1315094368451767E-5</v>
      </c>
      <c r="DD57" s="5">
        <v>-8.9303822348475986E-6</v>
      </c>
      <c r="DE57" s="5">
        <v>4.510155670306199E-6</v>
      </c>
      <c r="DF57" s="5">
        <v>-1.8724209509172726E-6</v>
      </c>
      <c r="DG57" s="5">
        <v>4.9177368680679395E-7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-1.2051883202486317E-3</v>
      </c>
      <c r="DB58" s="5">
        <v>1.0128609930454743E-4</v>
      </c>
      <c r="DC58" s="5">
        <v>-1.8377495451838178E-4</v>
      </c>
      <c r="DD58" s="5">
        <v>4.1315094368451767E-5</v>
      </c>
      <c r="DE58" s="5">
        <v>-8.9303822348475986E-6</v>
      </c>
      <c r="DF58" s="5">
        <v>4.510155670306199E-6</v>
      </c>
      <c r="DG58" s="5">
        <v>-1.8724209509172726E-6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-1.2051883202486317E-3</v>
      </c>
      <c r="DC59" s="5">
        <v>1.0128609930454743E-4</v>
      </c>
      <c r="DD59" s="5">
        <v>-1.8377495451838178E-4</v>
      </c>
      <c r="DE59" s="5">
        <v>4.1315094368451767E-5</v>
      </c>
      <c r="DF59" s="5">
        <v>-8.9303822348475986E-6</v>
      </c>
      <c r="DG59" s="5">
        <v>4.510155670306199E-6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-1.2051883202486317E-3</v>
      </c>
      <c r="DD60" s="5">
        <v>1.0128609930454743E-4</v>
      </c>
      <c r="DE60" s="5">
        <v>-1.8377495451838178E-4</v>
      </c>
      <c r="DF60" s="5">
        <v>4.1315094368451767E-5</v>
      </c>
      <c r="DG60" s="5">
        <v>-8.9303822348475986E-6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-1.2051883202486317E-3</v>
      </c>
      <c r="DE61" s="5">
        <v>1.0128609930454743E-4</v>
      </c>
      <c r="DF61" s="5">
        <v>-1.8377495451838178E-4</v>
      </c>
      <c r="DG61" s="5">
        <v>4.1315094368451767E-5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-1.2051883202486317E-3</v>
      </c>
      <c r="DF62" s="5">
        <v>1.0128609930454743E-4</v>
      </c>
      <c r="DG62" s="5">
        <v>-1.8377495451838178E-4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-1.2051883202486317E-3</v>
      </c>
      <c r="DG63" s="5">
        <v>1.0128609930454743E-4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-1.2051883202486317E-3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-1.2051883202486317E-3</v>
      </c>
      <c r="DA67" s="5">
        <v>1.0128609930454743E-4</v>
      </c>
      <c r="DB67" s="5">
        <v>-1.8377495451838178E-4</v>
      </c>
      <c r="DC67" s="5">
        <v>4.1315094368451767E-5</v>
      </c>
      <c r="DD67" s="5">
        <v>-8.9303822348475986E-6</v>
      </c>
      <c r="DE67" s="5">
        <v>4.510155670306199E-6</v>
      </c>
      <c r="DF67" s="5">
        <v>-1.8724209509172726E-6</v>
      </c>
      <c r="DG67" s="5">
        <v>4.9177368680679395E-7</v>
      </c>
      <c r="DH67" s="5">
        <v>-2.4887608428662249E-6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-1.2051883202486317E-3</v>
      </c>
      <c r="DB68" s="5">
        <v>1.0128609930454743E-4</v>
      </c>
      <c r="DC68" s="5">
        <v>-1.8377495451838178E-4</v>
      </c>
      <c r="DD68" s="5">
        <v>4.1315094368451767E-5</v>
      </c>
      <c r="DE68" s="5">
        <v>-8.9303822348475986E-6</v>
      </c>
      <c r="DF68" s="5">
        <v>4.510155670306199E-6</v>
      </c>
      <c r="DG68" s="5">
        <v>-1.8724209509172726E-6</v>
      </c>
      <c r="DH68" s="5">
        <v>4.9177368680679395E-7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-1.2051883202486317E-3</v>
      </c>
      <c r="DC69" s="5">
        <v>1.0128609930454743E-4</v>
      </c>
      <c r="DD69" s="5">
        <v>-1.8377495451838178E-4</v>
      </c>
      <c r="DE69" s="5">
        <v>4.1315094368451767E-5</v>
      </c>
      <c r="DF69" s="5">
        <v>-8.9303822348475986E-6</v>
      </c>
      <c r="DG69" s="5">
        <v>4.510155670306199E-6</v>
      </c>
      <c r="DH69" s="5">
        <v>-1.8724209509172726E-6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-1.2051883202486317E-3</v>
      </c>
      <c r="DD70" s="5">
        <v>1.0128609930454743E-4</v>
      </c>
      <c r="DE70" s="5">
        <v>-1.8377495451838178E-4</v>
      </c>
      <c r="DF70" s="5">
        <v>4.1315094368451767E-5</v>
      </c>
      <c r="DG70" s="5">
        <v>-8.9303822348475986E-6</v>
      </c>
      <c r="DH70" s="5">
        <v>4.510155670306199E-6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-1.2051883202486317E-3</v>
      </c>
      <c r="DE71" s="5">
        <v>1.0128609930454743E-4</v>
      </c>
      <c r="DF71" s="5">
        <v>-1.8377495451838178E-4</v>
      </c>
      <c r="DG71" s="5">
        <v>4.1315094368451767E-5</v>
      </c>
      <c r="DH71" s="5">
        <v>-8.9303822348475986E-6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-1.2051883202486317E-3</v>
      </c>
      <c r="DF72" s="5">
        <v>1.0128609930454743E-4</v>
      </c>
      <c r="DG72" s="5">
        <v>-1.8377495451838178E-4</v>
      </c>
      <c r="DH72" s="5">
        <v>4.1315094368451767E-5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-1.2051883202486317E-3</v>
      </c>
      <c r="DG73" s="5">
        <v>1.0128609930454743E-4</v>
      </c>
      <c r="DH73" s="5">
        <v>-1.8377495451838178E-4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-1.2051883202486317E-3</v>
      </c>
      <c r="DH74" s="5">
        <v>1.0128609930454743E-4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-1.2051883202486317E-3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-1.2051883202486317E-3</v>
      </c>
      <c r="DA78" s="5">
        <v>1.0128609930454743E-4</v>
      </c>
      <c r="DB78" s="5">
        <v>-1.8377495451838178E-4</v>
      </c>
      <c r="DC78" s="5">
        <v>4.1315094368451767E-5</v>
      </c>
      <c r="DD78" s="5">
        <v>-8.9303822348475986E-6</v>
      </c>
      <c r="DE78" s="5">
        <v>4.510155670306199E-6</v>
      </c>
      <c r="DF78" s="5">
        <v>-1.8724209509172726E-6</v>
      </c>
      <c r="DG78" s="5">
        <v>4.9177368680679395E-7</v>
      </c>
      <c r="DH78" s="5">
        <v>-2.4887608428662249E-6</v>
      </c>
      <c r="DI78" s="5">
        <v>-2.2039184323983936E-6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-1.2051883202486317E-3</v>
      </c>
      <c r="DB79" s="5">
        <v>1.0128609930454743E-4</v>
      </c>
      <c r="DC79" s="5">
        <v>-1.8377495451838178E-4</v>
      </c>
      <c r="DD79" s="5">
        <v>4.1315094368451767E-5</v>
      </c>
      <c r="DE79" s="5">
        <v>-8.9303822348475986E-6</v>
      </c>
      <c r="DF79" s="5">
        <v>4.510155670306199E-6</v>
      </c>
      <c r="DG79" s="5">
        <v>-1.8724209509172726E-6</v>
      </c>
      <c r="DH79" s="5">
        <v>4.9177368680679395E-7</v>
      </c>
      <c r="DI79" s="5">
        <v>-2.4887608428662249E-6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-1.2051883202486317E-3</v>
      </c>
      <c r="DC80" s="5">
        <v>1.0128609930454743E-4</v>
      </c>
      <c r="DD80" s="5">
        <v>-1.8377495451838178E-4</v>
      </c>
      <c r="DE80" s="5">
        <v>4.1315094368451767E-5</v>
      </c>
      <c r="DF80" s="5">
        <v>-8.9303822348475986E-6</v>
      </c>
      <c r="DG80" s="5">
        <v>4.510155670306199E-6</v>
      </c>
      <c r="DH80" s="5">
        <v>-1.8724209509172726E-6</v>
      </c>
      <c r="DI80" s="5">
        <v>4.9177368680679395E-7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-1.2051883202486317E-3</v>
      </c>
      <c r="DD81" s="5">
        <v>1.0128609930454743E-4</v>
      </c>
      <c r="DE81" s="5">
        <v>-1.8377495451838178E-4</v>
      </c>
      <c r="DF81" s="5">
        <v>4.1315094368451767E-5</v>
      </c>
      <c r="DG81" s="5">
        <v>-8.9303822348475986E-6</v>
      </c>
      <c r="DH81" s="5">
        <v>4.510155670306199E-6</v>
      </c>
      <c r="DI81" s="5">
        <v>-1.8724209509172726E-6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-1.2051883202486317E-3</v>
      </c>
      <c r="DE82" s="5">
        <v>1.0128609930454743E-4</v>
      </c>
      <c r="DF82" s="5">
        <v>-1.8377495451838178E-4</v>
      </c>
      <c r="DG82" s="5">
        <v>4.1315094368451767E-5</v>
      </c>
      <c r="DH82" s="5">
        <v>-8.9303822348475986E-6</v>
      </c>
      <c r="DI82" s="5">
        <v>4.510155670306199E-6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-1.2051883202486317E-3</v>
      </c>
      <c r="DF83" s="5">
        <v>1.0128609930454743E-4</v>
      </c>
      <c r="DG83" s="5">
        <v>-1.8377495451838178E-4</v>
      </c>
      <c r="DH83" s="5">
        <v>4.1315094368451767E-5</v>
      </c>
      <c r="DI83" s="5">
        <v>-8.9303822348475986E-6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-1.2051883202486317E-3</v>
      </c>
      <c r="DG84" s="5">
        <v>1.0128609930454743E-4</v>
      </c>
      <c r="DH84" s="5">
        <v>-1.8377495451838178E-4</v>
      </c>
      <c r="DI84" s="5">
        <v>4.1315094368451767E-5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-1.2051883202486317E-3</v>
      </c>
      <c r="DH85" s="5">
        <v>1.0128609930454743E-4</v>
      </c>
      <c r="DI85" s="5">
        <v>-1.8377495451838178E-4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-1.2051883202486317E-3</v>
      </c>
      <c r="DI86" s="5">
        <v>1.0128609930454743E-4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-1.2051883202486317E-3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46C11-20D5-6240-9BC9-0CF2855285F2}">
  <dimension ref="A1:DL101"/>
  <sheetViews>
    <sheetView zoomScaleNormal="100" workbookViewId="0">
      <selection activeCell="F68" sqref="F68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8" width="9.16406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1" width="9.33203125" style="5" bestFit="1" customWidth="1"/>
    <col min="42" max="42" width="9.664062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33203125" style="5" bestFit="1" customWidth="1"/>
    <col min="85" max="85" width="9.1640625" style="5" bestFit="1" customWidth="1"/>
    <col min="86" max="86" width="10.16406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426.02210000000002</v>
      </c>
      <c r="D1" s="1">
        <v>427.02550000000002</v>
      </c>
      <c r="E1" s="1">
        <v>428.02890000000002</v>
      </c>
      <c r="F1" s="1">
        <v>429.03219999999999</v>
      </c>
      <c r="G1" s="1">
        <v>430.03559999999999</v>
      </c>
      <c r="H1" s="1">
        <v>431.03890000000001</v>
      </c>
      <c r="I1" s="1">
        <v>432.04230000000001</v>
      </c>
      <c r="J1" s="2">
        <v>433.04559999999998</v>
      </c>
      <c r="K1" s="2">
        <v>434.04899999999998</v>
      </c>
      <c r="L1" s="2">
        <v>435.0523</v>
      </c>
      <c r="M1" s="1">
        <v>436.0557</v>
      </c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11</v>
      </c>
    </row>
    <row r="2" spans="1:116" ht="15" x14ac:dyDescent="0.2">
      <c r="A2" t="s">
        <v>22</v>
      </c>
      <c r="B2" t="s">
        <v>23</v>
      </c>
      <c r="C2">
        <v>55090256.858078398</v>
      </c>
      <c r="D2">
        <v>1482033.4483373701</v>
      </c>
      <c r="E2">
        <v>0</v>
      </c>
      <c r="F2">
        <v>0</v>
      </c>
      <c r="G2">
        <v>0</v>
      </c>
      <c r="H2">
        <v>0</v>
      </c>
      <c r="I2">
        <v>0</v>
      </c>
      <c r="J2" s="4">
        <v>0</v>
      </c>
      <c r="K2" s="4">
        <v>0</v>
      </c>
      <c r="L2" s="4">
        <v>24679.3047250581</v>
      </c>
      <c r="M2">
        <v>0</v>
      </c>
      <c r="P2" s="5" t="str">
        <f>AD2</f>
        <v>Filename</v>
      </c>
      <c r="Q2" s="5" t="str">
        <f>AE2</f>
        <v>Group</v>
      </c>
      <c r="R2" s="5" t="str">
        <f ca="1">IF(AF2=ISBLANK(TRUE),"",AF2)</f>
        <v>ADP</v>
      </c>
      <c r="S2" s="5" t="str">
        <f t="shared" ref="S2:AC2" ca="1" si="0">IF(AG2=ISBLANK(TRUE),"",AG2)</f>
        <v>ADP m+1</v>
      </c>
      <c r="T2" s="5" t="str">
        <f t="shared" ca="1" si="0"/>
        <v>ADP m+2</v>
      </c>
      <c r="U2" s="5" t="str">
        <f t="shared" ca="1" si="0"/>
        <v>ADP m+3</v>
      </c>
      <c r="V2" s="5" t="str">
        <f t="shared" ca="1" si="0"/>
        <v>ADP m+4</v>
      </c>
      <c r="W2" s="5" t="str">
        <f t="shared" ca="1" si="0"/>
        <v>ADP m+5</v>
      </c>
      <c r="X2" s="5" t="str">
        <f t="shared" ca="1" si="0"/>
        <v>ADP m+6</v>
      </c>
      <c r="Y2" s="5" t="str">
        <f t="shared" ca="1" si="0"/>
        <v>ADP m+7</v>
      </c>
      <c r="Z2" s="5" t="str">
        <f t="shared" ca="1" si="0"/>
        <v>ADP m+8</v>
      </c>
      <c r="AA2" s="5" t="str">
        <f t="shared" ca="1" si="0"/>
        <v>ADP m+9</v>
      </c>
      <c r="AB2" s="5" t="str">
        <f t="shared" ca="1" si="0"/>
        <v>ADP m+10</v>
      </c>
      <c r="AC2" s="5" t="str">
        <f t="shared" si="0"/>
        <v/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ADP</v>
      </c>
      <c r="AG2" s="3" t="str">
        <f ca="1">IF(D1=ISBLANK(TRUE),"",$AF$2&amp;" m+1")</f>
        <v>ADP m+1</v>
      </c>
      <c r="AH2" s="3" t="str">
        <f ca="1">IF(E1=ISBLANK(TRUE),"",$AF$2&amp;" m+2")</f>
        <v>ADP m+2</v>
      </c>
      <c r="AI2" s="3" t="str">
        <f ca="1">IF(F1=ISBLANK(TRUE),"",$AF$2&amp;" m+3")</f>
        <v>ADP m+3</v>
      </c>
      <c r="AJ2" s="3" t="str">
        <f ca="1">IF(G1=ISBLANK(TRUE),"",$AF$2&amp;" m+4")</f>
        <v>ADP m+4</v>
      </c>
      <c r="AK2" s="3" t="str">
        <f ca="1">IF(H1=ISBLANK(TRUE),"",$AF$2&amp;" m+5")</f>
        <v>ADP m+5</v>
      </c>
      <c r="AL2" s="3" t="str">
        <f ca="1">IF(I1=ISBLANK(TRUE),"",$AF$2&amp;" m+6")</f>
        <v>ADP m+6</v>
      </c>
      <c r="AM2" s="3" t="str">
        <f ca="1">IF(J1=ISBLANK(TRUE),"",$AF$2&amp;" m+7")</f>
        <v>ADP m+7</v>
      </c>
      <c r="AN2" s="3" t="str">
        <f ca="1">IF(K1=ISBLANK(TRUE),"",$AF$2&amp;" m+8")</f>
        <v>ADP m+8</v>
      </c>
      <c r="AO2" s="3" t="str">
        <f ca="1">IF(L1=ISBLANK(TRUE),"",$AF$2&amp;" m+9")</f>
        <v>ADP m+9</v>
      </c>
      <c r="AP2" s="3" t="str">
        <f ca="1">IF(M1=ISBLANK(TRUE),"",$AF$2&amp;" m+10")</f>
        <v>ADP m+10</v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ADP</v>
      </c>
      <c r="AU2" s="5" t="str">
        <f t="shared" ca="1" si="2"/>
        <v>ADP m+1</v>
      </c>
      <c r="AV2" s="5" t="str">
        <f t="shared" ca="1" si="2"/>
        <v>ADP m+2</v>
      </c>
      <c r="AW2" s="5" t="str">
        <f t="shared" ca="1" si="2"/>
        <v>ADP m+3</v>
      </c>
      <c r="AX2" s="5" t="str">
        <f t="shared" ca="1" si="2"/>
        <v>ADP m+4</v>
      </c>
      <c r="AY2" s="5" t="str">
        <f t="shared" ca="1" si="2"/>
        <v>ADP m+5</v>
      </c>
      <c r="AZ2" s="5" t="str">
        <f t="shared" ca="1" si="2"/>
        <v>ADP m+6</v>
      </c>
      <c r="BA2" s="5" t="str">
        <f t="shared" ca="1" si="2"/>
        <v>ADP m+7</v>
      </c>
      <c r="BB2" s="5" t="str">
        <f t="shared" ca="1" si="2"/>
        <v>ADP m+8</v>
      </c>
      <c r="BC2" s="5" t="str">
        <f t="shared" ca="1" si="2"/>
        <v>ADP m+9</v>
      </c>
      <c r="BD2" s="5" t="str">
        <f t="shared" ca="1" si="2"/>
        <v>ADP m+10</v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ADP</v>
      </c>
      <c r="BI2" s="5" t="str">
        <f t="shared" ca="1" si="3"/>
        <v>ADP m+1</v>
      </c>
      <c r="BJ2" s="5" t="str">
        <f t="shared" ca="1" si="3"/>
        <v>ADP m+2</v>
      </c>
      <c r="BK2" s="5" t="str">
        <f t="shared" ca="1" si="3"/>
        <v>ADP m+3</v>
      </c>
      <c r="BL2" s="5" t="str">
        <f t="shared" ca="1" si="3"/>
        <v>ADP m+4</v>
      </c>
      <c r="BM2" s="5" t="str">
        <f t="shared" ca="1" si="3"/>
        <v>ADP m+5</v>
      </c>
      <c r="BN2" s="5" t="str">
        <f t="shared" ca="1" si="3"/>
        <v>ADP m+6</v>
      </c>
      <c r="BO2" s="5" t="str">
        <f t="shared" ca="1" si="3"/>
        <v>ADP m+7</v>
      </c>
      <c r="BP2" s="5" t="str">
        <f t="shared" ca="1" si="3"/>
        <v>ADP m+8</v>
      </c>
      <c r="BQ2" s="5" t="str">
        <f t="shared" ca="1" si="3"/>
        <v>ADP m+9</v>
      </c>
      <c r="BR2" s="5" t="str">
        <f t="shared" ca="1" si="3"/>
        <v>ADP m+10</v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ADP</v>
      </c>
      <c r="BY2" s="3" t="str">
        <f t="shared" ca="1" si="4"/>
        <v>ADP m+1</v>
      </c>
      <c r="BZ2" s="3" t="str">
        <f t="shared" ca="1" si="4"/>
        <v>ADP m+2</v>
      </c>
      <c r="CA2" s="3" t="str">
        <f t="shared" ca="1" si="4"/>
        <v>ADP m+3</v>
      </c>
      <c r="CB2" s="3" t="str">
        <f t="shared" ca="1" si="4"/>
        <v>ADP m+4</v>
      </c>
      <c r="CC2" s="3" t="str">
        <f t="shared" ca="1" si="4"/>
        <v>ADP m+5</v>
      </c>
      <c r="CD2" s="3" t="str">
        <f t="shared" ca="1" si="4"/>
        <v>ADP m+6</v>
      </c>
      <c r="CE2" s="3" t="str">
        <f t="shared" ca="1" si="4"/>
        <v>ADP m+7</v>
      </c>
      <c r="CF2" s="3" t="str">
        <f t="shared" ca="1" si="4"/>
        <v>ADP m+8</v>
      </c>
      <c r="CG2" s="5" t="str">
        <f t="shared" ca="1" si="4"/>
        <v>ADP m+9</v>
      </c>
      <c r="CH2" s="5" t="str">
        <f t="shared" ca="1" si="4"/>
        <v>ADP m+10</v>
      </c>
      <c r="CJ2" s="5" t="str">
        <f>AD2</f>
        <v>Filename</v>
      </c>
      <c r="CK2" s="5" t="str">
        <f t="shared" ref="CK2:CU2" ca="1" si="5">IF(AF2=ISBLANK(TRUE),"",AF2)</f>
        <v>ADP</v>
      </c>
      <c r="CL2" s="5" t="str">
        <f t="shared" ca="1" si="5"/>
        <v>ADP m+1</v>
      </c>
      <c r="CM2" s="5" t="str">
        <f t="shared" ca="1" si="5"/>
        <v>ADP m+2</v>
      </c>
      <c r="CN2" s="5" t="str">
        <f t="shared" ca="1" si="5"/>
        <v>ADP m+3</v>
      </c>
      <c r="CO2" s="5" t="str">
        <f t="shared" ca="1" si="5"/>
        <v>ADP m+4</v>
      </c>
      <c r="CP2" s="5" t="str">
        <f t="shared" ca="1" si="5"/>
        <v>ADP m+5</v>
      </c>
      <c r="CQ2" s="5" t="str">
        <f t="shared" ca="1" si="5"/>
        <v>ADP m+6</v>
      </c>
      <c r="CR2" s="5" t="str">
        <f t="shared" ca="1" si="5"/>
        <v>ADP m+7</v>
      </c>
      <c r="CS2" s="5" t="str">
        <f t="shared" ca="1" si="5"/>
        <v>ADP m+8</v>
      </c>
      <c r="CT2" s="5" t="str">
        <f t="shared" ca="1" si="5"/>
        <v>ADP m+9</v>
      </c>
      <c r="CU2" s="5" t="str">
        <f t="shared" ca="1" si="5"/>
        <v>ADP m+10</v>
      </c>
      <c r="CY2" s="5" t="str">
        <f t="shared" ref="CY2:DI2" ca="1" si="6">IF(AF2=ISBLANK(TRUE),"",AF2)</f>
        <v>ADP</v>
      </c>
      <c r="CZ2" s="5" t="str">
        <f t="shared" ca="1" si="6"/>
        <v>ADP m+1</v>
      </c>
      <c r="DA2" s="5" t="str">
        <f t="shared" ca="1" si="6"/>
        <v>ADP m+2</v>
      </c>
      <c r="DB2" s="5" t="str">
        <f t="shared" ca="1" si="6"/>
        <v>ADP m+3</v>
      </c>
      <c r="DC2" s="5" t="str">
        <f t="shared" ca="1" si="6"/>
        <v>ADP m+4</v>
      </c>
      <c r="DD2" s="5" t="str">
        <f t="shared" ca="1" si="6"/>
        <v>ADP m+5</v>
      </c>
      <c r="DE2" s="5" t="str">
        <f t="shared" ca="1" si="6"/>
        <v>ADP m+6</v>
      </c>
      <c r="DF2" s="5" t="str">
        <f t="shared" ca="1" si="6"/>
        <v>ADP m+7</v>
      </c>
      <c r="DG2" s="5" t="str">
        <f t="shared" ca="1" si="6"/>
        <v>ADP m+8</v>
      </c>
      <c r="DH2" s="5" t="str">
        <f t="shared" ca="1" si="6"/>
        <v>ADP m+9</v>
      </c>
      <c r="DI2" s="5" t="str">
        <f t="shared" ca="1" si="6"/>
        <v>ADP m+10</v>
      </c>
      <c r="DJ2" s="5" t="str">
        <f ca="1">IF(AP2=ISBLANK(TRUE),"",AP2)</f>
        <v>ADP m+10</v>
      </c>
    </row>
    <row r="3" spans="1:116" ht="15" x14ac:dyDescent="0.2">
      <c r="A3" t="s">
        <v>24</v>
      </c>
      <c r="B3" t="s">
        <v>23</v>
      </c>
      <c r="C3">
        <v>18920610.346038699</v>
      </c>
      <c r="D3">
        <v>490736.51302944002</v>
      </c>
      <c r="E3">
        <v>0</v>
      </c>
      <c r="F3">
        <v>26994.152442126298</v>
      </c>
      <c r="G3">
        <v>0</v>
      </c>
      <c r="H3">
        <v>0</v>
      </c>
      <c r="I3">
        <v>0</v>
      </c>
      <c r="J3" s="4">
        <v>0</v>
      </c>
      <c r="K3" s="4">
        <v>0</v>
      </c>
      <c r="L3" s="4">
        <v>15299.653603145</v>
      </c>
      <c r="M3">
        <v>3484.0980107928799</v>
      </c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99.960423743836742</v>
      </c>
      <c r="S3" s="5">
        <f t="shared" ref="S3:AB17" ca="1" si="8">IFERROR(BI3/SUMIF($BH3:$BR3,"&lt;&gt;#N/A")*100,"")</f>
        <v>6.3193953036889239E-2</v>
      </c>
      <c r="T3" s="6">
        <f t="shared" ca="1" si="8"/>
        <v>-1.6600878322151603E-3</v>
      </c>
      <c r="U3" s="6">
        <f t="shared" ca="1" si="8"/>
        <v>-6.7286458457334372E-2</v>
      </c>
      <c r="V3" s="6">
        <f t="shared" ca="1" si="8"/>
        <v>1.7250314506769291E-3</v>
      </c>
      <c r="W3" s="6">
        <f t="shared" ca="1" si="8"/>
        <v>-4.4197922771269387E-5</v>
      </c>
      <c r="X3" s="6">
        <f ca="1">IFERROR(BN3/SUMIF($BH3:$BR3,"&lt;&gt;#N/A")*100,"")</f>
        <v>4.6483022632032643E-5</v>
      </c>
      <c r="Y3" s="5">
        <f t="shared" ca="1" si="8"/>
        <v>-2.3830209728435882E-6</v>
      </c>
      <c r="Z3" s="5">
        <f t="shared" ca="1" si="8"/>
        <v>9.237158169113434E-8</v>
      </c>
      <c r="AA3" s="5">
        <f t="shared" ca="1" si="8"/>
        <v>4.4780185103319561E-2</v>
      </c>
      <c r="AB3" s="5">
        <f t="shared" ca="1" si="8"/>
        <v>-1.1763615885333225E-3</v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55090256.858078398</v>
      </c>
      <c r="AG3" s="5">
        <f t="shared" si="1"/>
        <v>1482033.4483373701</v>
      </c>
      <c r="AH3" s="5">
        <f t="shared" si="1"/>
        <v>0</v>
      </c>
      <c r="AI3" s="5">
        <f t="shared" si="1"/>
        <v>0</v>
      </c>
      <c r="AJ3" s="5">
        <f t="shared" si="1"/>
        <v>0</v>
      </c>
      <c r="AK3" s="5">
        <f t="shared" si="1"/>
        <v>0</v>
      </c>
      <c r="AL3" s="5">
        <f t="shared" si="1"/>
        <v>0</v>
      </c>
      <c r="AM3" s="5">
        <f t="shared" si="1"/>
        <v>0</v>
      </c>
      <c r="AN3" s="5">
        <f t="shared" si="1"/>
        <v>0</v>
      </c>
      <c r="AO3" s="5">
        <f t="shared" si="1"/>
        <v>24679.3047250581</v>
      </c>
      <c r="AP3" s="5">
        <f t="shared" si="1"/>
        <v>0</v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2.690191574447244</v>
      </c>
      <c r="AV3" s="5">
        <f t="shared" si="10"/>
        <v>0</v>
      </c>
      <c r="AW3" s="5">
        <f t="shared" si="10"/>
        <v>0</v>
      </c>
      <c r="AX3" s="5">
        <f t="shared" si="10"/>
        <v>0</v>
      </c>
      <c r="AY3" s="5">
        <f t="shared" si="10"/>
        <v>0</v>
      </c>
      <c r="AZ3" s="5">
        <f t="shared" si="10"/>
        <v>0</v>
      </c>
      <c r="BA3" s="5">
        <f t="shared" si="10"/>
        <v>0</v>
      </c>
      <c r="BB3" s="5">
        <f t="shared" si="10"/>
        <v>0</v>
      </c>
      <c r="BC3" s="5">
        <f t="shared" si="10"/>
        <v>4.4797948190069374E-2</v>
      </c>
      <c r="BD3" s="5">
        <f t="shared" si="10"/>
        <v>0</v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6.3218972739484403E-4</v>
      </c>
      <c r="BJ3" s="5">
        <f ca="1"/>
        <v>-1.6607450929473637E-5</v>
      </c>
      <c r="BK3" s="5">
        <f ca="1"/>
        <v>-6.7313098461612971E-4</v>
      </c>
      <c r="BL3" s="5">
        <f ca="1"/>
        <v>1.7257144238379535E-5</v>
      </c>
      <c r="BM3" s="5">
        <f ca="1"/>
        <v>-4.4215421579777461E-7</v>
      </c>
      <c r="BN3" s="5">
        <f ca="1"/>
        <v>4.6501426155567543E-7</v>
      </c>
      <c r="BO3" s="5">
        <f ca="1"/>
        <v>-2.3839644567238224E-8</v>
      </c>
      <c r="BP3" s="5">
        <f ca="1"/>
        <v>9.240815337863121E-10</v>
      </c>
      <c r="BQ3" s="5">
        <f ca="1"/>
        <v>4.4797914440694407E-4</v>
      </c>
      <c r="BR3" s="5">
        <f ca="1"/>
        <v>-1.1768273327331242E-5</v>
      </c>
      <c r="BV3" s="5" t="s">
        <v>42</v>
      </c>
      <c r="BW3" s="5" t="s">
        <v>43</v>
      </c>
      <c r="BX3" s="5">
        <f>C17</f>
        <v>411328223.226282</v>
      </c>
      <c r="BY3" s="5">
        <f t="shared" ref="BY3:CH6" si="12">D17</f>
        <v>10749479.5647147</v>
      </c>
      <c r="BZ3" s="5">
        <f t="shared" si="12"/>
        <v>0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0</v>
      </c>
      <c r="CF3" s="5">
        <f t="shared" si="12"/>
        <v>0</v>
      </c>
      <c r="CG3" s="5">
        <f t="shared" si="12"/>
        <v>0</v>
      </c>
      <c r="CH3" s="5">
        <f t="shared" si="12"/>
        <v>0</v>
      </c>
      <c r="CJ3" s="5" t="str">
        <f t="shared" ref="CJ3:CJ21" si="13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4">IFERROR(IF(BY3=ISBLANK(TRUE),"",BY3/$BX3*"100"),"")</f>
        <v>2.6133581304974398</v>
      </c>
      <c r="CM3" s="5">
        <f t="shared" si="14"/>
        <v>0</v>
      </c>
      <c r="CN3" s="5">
        <f t="shared" si="14"/>
        <v>0</v>
      </c>
      <c r="CO3" s="5">
        <f t="shared" si="14"/>
        <v>0</v>
      </c>
      <c r="CP3" s="5">
        <f t="shared" si="14"/>
        <v>0</v>
      </c>
      <c r="CQ3" s="5">
        <f t="shared" si="14"/>
        <v>0</v>
      </c>
      <c r="CR3" s="5">
        <f t="shared" si="14"/>
        <v>0</v>
      </c>
      <c r="CS3" s="5">
        <f t="shared" si="14"/>
        <v>0</v>
      </c>
      <c r="CT3" s="5">
        <f t="shared" si="14"/>
        <v>0</v>
      </c>
      <c r="CU3" s="5">
        <f t="shared" si="14"/>
        <v>0</v>
      </c>
      <c r="CV3" s="5" t="str">
        <f t="shared" si="14"/>
        <v/>
      </c>
      <c r="CY3" s="5">
        <f>IFERROR(AVERAGE(CK3:CK21),"")</f>
        <v>100</v>
      </c>
      <c r="CZ3" s="5">
        <f t="shared" ref="CZ3:DI3" si="15">IFERROR(AVERAGE(CL3:CL21),"")</f>
        <v>2.6269726017077595</v>
      </c>
      <c r="DA3" s="5">
        <f t="shared" si="15"/>
        <v>0</v>
      </c>
      <c r="DB3" s="5">
        <f t="shared" si="15"/>
        <v>6.7356725780188906E-2</v>
      </c>
      <c r="DC3" s="5">
        <f t="shared" si="15"/>
        <v>0</v>
      </c>
      <c r="DD3" s="5">
        <f t="shared" si="15"/>
        <v>0</v>
      </c>
      <c r="DE3" s="5">
        <f t="shared" si="15"/>
        <v>0</v>
      </c>
      <c r="DF3" s="5">
        <f t="shared" si="15"/>
        <v>0</v>
      </c>
      <c r="DG3" s="5">
        <f t="shared" si="15"/>
        <v>0</v>
      </c>
      <c r="DH3" s="5">
        <f t="shared" si="15"/>
        <v>0</v>
      </c>
      <c r="DI3" s="5">
        <f t="shared" si="15"/>
        <v>0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43681753.749007702</v>
      </c>
      <c r="D4">
        <v>930038.607440433</v>
      </c>
      <c r="E4">
        <v>0</v>
      </c>
      <c r="F4">
        <v>31860.426441191201</v>
      </c>
      <c r="G4">
        <v>0</v>
      </c>
      <c r="H4">
        <v>0</v>
      </c>
      <c r="I4">
        <v>0</v>
      </c>
      <c r="J4" s="4">
        <v>0</v>
      </c>
      <c r="K4" s="4">
        <v>0</v>
      </c>
      <c r="L4" s="4">
        <v>31755.441847809499</v>
      </c>
      <c r="M4">
        <v>8460.9237073221193</v>
      </c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6">IFERROR(BH4/SUMIF($BH4:$BR4,"&lt;&gt;#N/A")*100,"")</f>
        <v>99.862137470793357</v>
      </c>
      <c r="S4" s="5">
        <f t="shared" ca="1" si="8"/>
        <v>-3.3265563897549123E-2</v>
      </c>
      <c r="T4" s="6">
        <f t="shared" ca="1" si="8"/>
        <v>8.7387724939218963E-4</v>
      </c>
      <c r="U4" s="6">
        <f t="shared" ca="1" si="8"/>
        <v>7.5187109931023857E-2</v>
      </c>
      <c r="V4" s="6">
        <f t="shared" ca="1" si="8"/>
        <v>-1.9527381832501851E-3</v>
      </c>
      <c r="W4" s="6">
        <f t="shared" ca="1" si="8"/>
        <v>5.0709281954539664E-5</v>
      </c>
      <c r="X4" s="6">
        <f t="shared" ca="1" si="8"/>
        <v>-5.1975694401757398E-5</v>
      </c>
      <c r="Y4" s="5">
        <f t="shared" ca="1" si="8"/>
        <v>2.6806877547783905E-6</v>
      </c>
      <c r="Z4" s="5">
        <f t="shared" ca="1" si="8"/>
        <v>-1.045770448465853E-7</v>
      </c>
      <c r="AA4" s="5">
        <f t="shared" ca="1" si="8"/>
        <v>8.0750927047424245E-2</v>
      </c>
      <c r="AB4" s="5">
        <f t="shared" ca="1" si="8"/>
        <v>1.6267607361344812E-2</v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18920610.346038699</v>
      </c>
      <c r="AG4" s="5">
        <f t="shared" si="1"/>
        <v>490736.51302944002</v>
      </c>
      <c r="AH4" s="5">
        <f t="shared" si="1"/>
        <v>0</v>
      </c>
      <c r="AI4" s="5">
        <f t="shared" si="1"/>
        <v>26994.152442126298</v>
      </c>
      <c r="AJ4" s="5">
        <f t="shared" si="1"/>
        <v>0</v>
      </c>
      <c r="AK4" s="5">
        <f t="shared" si="1"/>
        <v>0</v>
      </c>
      <c r="AL4" s="5">
        <f t="shared" si="1"/>
        <v>0</v>
      </c>
      <c r="AM4" s="5">
        <f t="shared" si="1"/>
        <v>0</v>
      </c>
      <c r="AN4" s="5">
        <f t="shared" si="1"/>
        <v>0</v>
      </c>
      <c r="AO4" s="5">
        <f t="shared" si="1"/>
        <v>15299.653603145</v>
      </c>
      <c r="AP4" s="5">
        <f t="shared" si="1"/>
        <v>3484.0980107928799</v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7">IFERROR(IF(AF4=ISBLANK(TRUE),"",AF4/$AF4*100),"")</f>
        <v>100</v>
      </c>
      <c r="AU4" s="5">
        <f t="shared" si="10"/>
        <v>2.5936611137503962</v>
      </c>
      <c r="AV4" s="5">
        <f t="shared" si="10"/>
        <v>0</v>
      </c>
      <c r="AW4" s="5">
        <f t="shared" si="10"/>
        <v>0.14267062186911911</v>
      </c>
      <c r="AX4" s="5">
        <f t="shared" si="10"/>
        <v>0</v>
      </c>
      <c r="AY4" s="5">
        <f t="shared" si="10"/>
        <v>0</v>
      </c>
      <c r="AZ4" s="5">
        <f t="shared" si="10"/>
        <v>0</v>
      </c>
      <c r="BA4" s="5">
        <f t="shared" si="10"/>
        <v>0</v>
      </c>
      <c r="BB4" s="5">
        <f t="shared" si="10"/>
        <v>0</v>
      </c>
      <c r="BC4" s="5">
        <f t="shared" si="10"/>
        <v>8.0862368197060844E-2</v>
      </c>
      <c r="BD4" s="5">
        <f t="shared" si="10"/>
        <v>1.8414300316280895E-2</v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-3.3311487957363509E-4</v>
      </c>
      <c r="BJ4" s="5">
        <f ca="1"/>
        <v>8.7508366186110544E-6</v>
      </c>
      <c r="BK4" s="5">
        <f ca="1"/>
        <v>7.5290907880891096E-4</v>
      </c>
      <c r="BL4" s="5">
        <f ca="1"/>
        <v>-1.9554339940112954E-5</v>
      </c>
      <c r="BM4" s="5">
        <f ca="1"/>
        <v>5.0779287564689465E-7</v>
      </c>
      <c r="BN4" s="5">
        <f ca="1"/>
        <v>-5.2047448330413227E-7</v>
      </c>
      <c r="BO4" s="5">
        <f ca="1"/>
        <v>2.6843885206867421E-8</v>
      </c>
      <c r="BP4" s="5">
        <f ca="1"/>
        <v>-1.0472141643991039E-9</v>
      </c>
      <c r="BQ4" s="5">
        <f ca="1"/>
        <v>8.0862406005520807E-4</v>
      </c>
      <c r="BR4" s="5">
        <f ca="1"/>
        <v>1.6290065257317961E-4</v>
      </c>
      <c r="BV4" s="5" t="s">
        <v>44</v>
      </c>
      <c r="BW4" s="5" t="s">
        <v>43</v>
      </c>
      <c r="BX4" s="5">
        <f t="shared" ref="BX4:BX6" si="18">C18</f>
        <v>424597187.05410302</v>
      </c>
      <c r="BY4" s="5">
        <f t="shared" si="12"/>
        <v>12110090.944935201</v>
      </c>
      <c r="BZ4" s="5">
        <f t="shared" si="12"/>
        <v>0</v>
      </c>
      <c r="CA4" s="5">
        <f t="shared" si="12"/>
        <v>391998.74988660403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>
        <f t="shared" si="12"/>
        <v>0</v>
      </c>
      <c r="CG4" s="5">
        <f t="shared" si="12"/>
        <v>0</v>
      </c>
      <c r="CH4" s="5">
        <f t="shared" si="12"/>
        <v>0</v>
      </c>
      <c r="CJ4" s="5" t="str">
        <f t="shared" si="13"/>
        <v>Standard2_00765_MH_MD_20221118_LCQE</v>
      </c>
      <c r="CK4" s="5">
        <f t="shared" ref="CK4:CV17" si="19">IFERROR(IF(BX4=ISBLANK(TRUE),"",BX4/$BX4*"100"),"")</f>
        <v>100</v>
      </c>
      <c r="CL4" s="5">
        <f t="shared" si="14"/>
        <v>2.8521364046135589</v>
      </c>
      <c r="CM4" s="5">
        <f t="shared" si="14"/>
        <v>0</v>
      </c>
      <c r="CN4" s="5">
        <f t="shared" si="14"/>
        <v>9.2322502795256334E-2</v>
      </c>
      <c r="CO4" s="5">
        <f t="shared" si="14"/>
        <v>0</v>
      </c>
      <c r="CP4" s="5">
        <f t="shared" si="14"/>
        <v>0</v>
      </c>
      <c r="CQ4" s="5">
        <f t="shared" si="14"/>
        <v>0</v>
      </c>
      <c r="CR4" s="5">
        <f t="shared" si="14"/>
        <v>0</v>
      </c>
      <c r="CS4" s="5">
        <f t="shared" si="14"/>
        <v>0</v>
      </c>
      <c r="CT4" s="5">
        <f t="shared" si="14"/>
        <v>0</v>
      </c>
      <c r="CU4" s="5">
        <f t="shared" si="14"/>
        <v>0</v>
      </c>
      <c r="CV4" s="5" t="str">
        <f t="shared" si="14"/>
        <v/>
      </c>
    </row>
    <row r="5" spans="1:116" ht="14.25" customHeight="1" x14ac:dyDescent="0.2">
      <c r="A5" t="s">
        <v>27</v>
      </c>
      <c r="B5" t="s">
        <v>28</v>
      </c>
      <c r="C5">
        <v>135658888.558624</v>
      </c>
      <c r="D5">
        <v>3691330.7311067502</v>
      </c>
      <c r="E5">
        <v>0</v>
      </c>
      <c r="F5">
        <v>95851.746857782899</v>
      </c>
      <c r="G5">
        <v>0</v>
      </c>
      <c r="H5">
        <v>0</v>
      </c>
      <c r="I5">
        <v>0</v>
      </c>
      <c r="J5" s="4">
        <v>0</v>
      </c>
      <c r="K5" s="4">
        <v>0</v>
      </c>
      <c r="L5" s="4">
        <v>0</v>
      </c>
      <c r="M5">
        <v>0</v>
      </c>
      <c r="P5" s="5" t="str">
        <f t="shared" si="7"/>
        <v>S9_00765_MH_MD_20221118_LCQE</v>
      </c>
      <c r="Q5" s="5" t="str">
        <f t="shared" si="7"/>
        <v>RO15min</v>
      </c>
      <c r="R5" s="5">
        <f t="shared" ca="1" si="16"/>
        <v>100.39071624986751</v>
      </c>
      <c r="S5" s="5">
        <f t="shared" ca="1" si="8"/>
        <v>-0.49979399600213159</v>
      </c>
      <c r="T5" s="6">
        <f t="shared" ca="1" si="8"/>
        <v>1.3129451339956367E-2</v>
      </c>
      <c r="U5" s="6">
        <f t="shared" ca="1" si="8"/>
        <v>5.2577808295485159E-3</v>
      </c>
      <c r="V5" s="6">
        <f t="shared" ca="1" si="8"/>
        <v>1.9852440950292153E-4</v>
      </c>
      <c r="W5" s="6">
        <f t="shared" ca="1" si="8"/>
        <v>-1.405875038084162E-5</v>
      </c>
      <c r="X5" s="6">
        <f t="shared" ca="1" si="8"/>
        <v>-3.1721494948351349E-6</v>
      </c>
      <c r="Y5" s="5">
        <f t="shared" ca="1" si="8"/>
        <v>-5.0388044001092211E-8</v>
      </c>
      <c r="Z5" s="5">
        <f t="shared" ca="1" si="8"/>
        <v>1.0793194052589889E-8</v>
      </c>
      <c r="AA5" s="5">
        <f t="shared" ca="1" si="8"/>
        <v>7.2981310484875869E-2</v>
      </c>
      <c r="AB5" s="5">
        <f t="shared" ca="1" si="8"/>
        <v>1.7527949565487252E-2</v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43681753.749007702</v>
      </c>
      <c r="AG5" s="5">
        <f t="shared" si="1"/>
        <v>930038.607440433</v>
      </c>
      <c r="AH5" s="5">
        <f t="shared" si="1"/>
        <v>0</v>
      </c>
      <c r="AI5" s="5">
        <f t="shared" si="1"/>
        <v>31860.426441191201</v>
      </c>
      <c r="AJ5" s="5">
        <f t="shared" si="1"/>
        <v>0</v>
      </c>
      <c r="AK5" s="5">
        <f t="shared" si="1"/>
        <v>0</v>
      </c>
      <c r="AL5" s="5">
        <f t="shared" si="1"/>
        <v>0</v>
      </c>
      <c r="AM5" s="5">
        <f t="shared" si="1"/>
        <v>0</v>
      </c>
      <c r="AN5" s="5">
        <f t="shared" si="1"/>
        <v>0</v>
      </c>
      <c r="AO5" s="5">
        <f t="shared" si="1"/>
        <v>31755.441847809499</v>
      </c>
      <c r="AP5" s="5">
        <f t="shared" si="1"/>
        <v>8460.9237073221193</v>
      </c>
      <c r="AR5" s="5" t="str">
        <f t="shared" si="9"/>
        <v>S9_00765_MH_MD_20221118_LCQE</v>
      </c>
      <c r="AS5" s="5" t="str">
        <f t="shared" si="9"/>
        <v>RO15min</v>
      </c>
      <c r="AT5" s="5">
        <f t="shared" si="17"/>
        <v>100</v>
      </c>
      <c r="AU5" s="5">
        <f t="shared" si="10"/>
        <v>2.1291237819442177</v>
      </c>
      <c r="AV5" s="5">
        <f t="shared" si="10"/>
        <v>0</v>
      </c>
      <c r="AW5" s="5">
        <f t="shared" si="10"/>
        <v>7.2937608284362798E-2</v>
      </c>
      <c r="AX5" s="5">
        <f t="shared" si="10"/>
        <v>0</v>
      </c>
      <c r="AY5" s="5">
        <f t="shared" si="10"/>
        <v>0</v>
      </c>
      <c r="AZ5" s="5">
        <f t="shared" si="10"/>
        <v>0</v>
      </c>
      <c r="BA5" s="5">
        <f t="shared" si="10"/>
        <v>0</v>
      </c>
      <c r="BB5" s="5">
        <f t="shared" si="10"/>
        <v>0</v>
      </c>
      <c r="BC5" s="5">
        <f t="shared" si="10"/>
        <v>7.2697268590162484E-2</v>
      </c>
      <c r="BD5" s="5">
        <f t="shared" si="10"/>
        <v>1.9369468899847735E-2</v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-4.9784881976354181E-3</v>
      </c>
      <c r="BJ5" s="5">
        <f ca="1"/>
        <v>1.3078352093113686E-4</v>
      </c>
      <c r="BK5" s="5">
        <f ca="1"/>
        <v>5.2373177779329325E-5</v>
      </c>
      <c r="BL5" s="5">
        <f ca="1"/>
        <v>1.9775176123736797E-6</v>
      </c>
      <c r="BM5" s="5">
        <f ca="1"/>
        <v>-1.4004034343026389E-7</v>
      </c>
      <c r="BN5" s="5">
        <f ca="1"/>
        <v>-3.1598036285943144E-8</v>
      </c>
      <c r="BO5" s="5">
        <f ca="1"/>
        <v>-5.0191935951207749E-10</v>
      </c>
      <c r="BP5" s="5">
        <f ca="1"/>
        <v>1.0751187416300691E-10</v>
      </c>
      <c r="BQ5" s="5">
        <f ca="1"/>
        <v>7.2697270436072002E-4</v>
      </c>
      <c r="BR5" s="5">
        <f ca="1"/>
        <v>1.7459731557110375E-4</v>
      </c>
      <c r="BV5" s="5" t="s">
        <v>45</v>
      </c>
      <c r="BW5" s="5" t="s">
        <v>43</v>
      </c>
      <c r="BX5" s="5">
        <f t="shared" si="18"/>
        <v>487134254.48158801</v>
      </c>
      <c r="BY5" s="5">
        <f t="shared" si="12"/>
        <v>12428503.4364434</v>
      </c>
      <c r="BZ5" s="5">
        <f t="shared" si="12"/>
        <v>0</v>
      </c>
      <c r="CA5" s="5">
        <f t="shared" si="12"/>
        <v>750009.00391501398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>
        <f t="shared" si="12"/>
        <v>0</v>
      </c>
      <c r="CG5" s="5">
        <f t="shared" si="12"/>
        <v>0</v>
      </c>
      <c r="CH5" s="5">
        <f t="shared" si="12"/>
        <v>0</v>
      </c>
      <c r="CJ5" s="5" t="str">
        <f t="shared" si="13"/>
        <v>Standard3_00765_MH_MD_20221118_LCQE</v>
      </c>
      <c r="CK5" s="5">
        <f t="shared" si="19"/>
        <v>100</v>
      </c>
      <c r="CL5" s="5">
        <f t="shared" si="14"/>
        <v>2.5513507461449016</v>
      </c>
      <c r="CM5" s="5">
        <f t="shared" si="14"/>
        <v>0</v>
      </c>
      <c r="CN5" s="5">
        <f t="shared" si="14"/>
        <v>0.15396351149914089</v>
      </c>
      <c r="CO5" s="5">
        <f t="shared" si="14"/>
        <v>0</v>
      </c>
      <c r="CP5" s="5">
        <f t="shared" si="14"/>
        <v>0</v>
      </c>
      <c r="CQ5" s="5">
        <f t="shared" si="14"/>
        <v>0</v>
      </c>
      <c r="CR5" s="5">
        <f t="shared" si="14"/>
        <v>0</v>
      </c>
      <c r="CS5" s="5">
        <f t="shared" si="14"/>
        <v>0</v>
      </c>
      <c r="CT5" s="5">
        <f t="shared" si="14"/>
        <v>0</v>
      </c>
      <c r="CU5" s="5">
        <f t="shared" si="14"/>
        <v>0</v>
      </c>
      <c r="CV5" s="5" t="str">
        <f t="shared" si="14"/>
        <v/>
      </c>
      <c r="CX5" s="26" t="s">
        <v>9</v>
      </c>
      <c r="CY5" s="5">
        <f t="shared" ref="CY5:DE5" si="20">CY3</f>
        <v>100</v>
      </c>
      <c r="CZ5" s="5">
        <f t="shared" si="20"/>
        <v>2.6269726017077595</v>
      </c>
      <c r="DA5" s="5">
        <f t="shared" si="20"/>
        <v>0</v>
      </c>
      <c r="DB5" s="5">
        <f t="shared" si="20"/>
        <v>6.7356725780188906E-2</v>
      </c>
      <c r="DC5" s="5">
        <f t="shared" si="20"/>
        <v>0</v>
      </c>
      <c r="DD5" s="5">
        <f t="shared" si="20"/>
        <v>0</v>
      </c>
      <c r="DE5" s="5">
        <f t="shared" si="20"/>
        <v>0</v>
      </c>
      <c r="DF5" s="5">
        <f>DF3</f>
        <v>0</v>
      </c>
      <c r="DG5" s="5">
        <f>DG3</f>
        <v>0</v>
      </c>
      <c r="DH5" s="5">
        <f>DH3</f>
        <v>0</v>
      </c>
      <c r="DI5" s="5">
        <f>DI3</f>
        <v>0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28369223.3798724</v>
      </c>
      <c r="D6">
        <v>652729.24393651797</v>
      </c>
      <c r="E6">
        <v>0</v>
      </c>
      <c r="F6">
        <v>0</v>
      </c>
      <c r="G6">
        <v>0</v>
      </c>
      <c r="H6">
        <v>0</v>
      </c>
      <c r="I6">
        <v>0</v>
      </c>
      <c r="J6" s="4">
        <v>1034.82163664985</v>
      </c>
      <c r="K6" s="4">
        <v>0</v>
      </c>
      <c r="L6" s="4">
        <v>862.91941738406399</v>
      </c>
      <c r="M6">
        <v>3254.4031977811001</v>
      </c>
      <c r="P6" s="5" t="str">
        <f t="shared" si="7"/>
        <v>S2_00765_MH_MD_20221118_LCQE</v>
      </c>
      <c r="Q6" s="5" t="str">
        <f t="shared" si="7"/>
        <v>RO 30min</v>
      </c>
      <c r="R6" s="5">
        <f t="shared" ca="1" si="16"/>
        <v>99.905278609005023</v>
      </c>
      <c r="S6" s="5">
        <f t="shared" ca="1" si="8"/>
        <v>9.3976904368617234E-2</v>
      </c>
      <c r="T6" s="6">
        <f t="shared" ca="1" si="8"/>
        <v>-2.4687475296966796E-3</v>
      </c>
      <c r="U6" s="6">
        <f t="shared" ca="1" si="8"/>
        <v>3.3614461731277167E-3</v>
      </c>
      <c r="V6" s="6">
        <f t="shared" ca="1" si="8"/>
        <v>-1.5160403576149905E-4</v>
      </c>
      <c r="W6" s="6">
        <f t="shared" ca="1" si="8"/>
        <v>5.645463986320801E-6</v>
      </c>
      <c r="X6" s="6">
        <f t="shared" ca="1" si="8"/>
        <v>-2.4124648732422109E-6</v>
      </c>
      <c r="Y6" s="5">
        <f t="shared" ca="1" si="8"/>
        <v>1.6549030588546913E-7</v>
      </c>
      <c r="Z6" s="5">
        <f t="shared" ca="1" si="8"/>
        <v>-8.1499846903790775E-9</v>
      </c>
      <c r="AA6" s="5">
        <f t="shared" ca="1" si="8"/>
        <v>1.8390552140727727E-9</v>
      </c>
      <c r="AB6" s="5">
        <f t="shared" ca="1" si="8"/>
        <v>-1.5978032813204108E-10</v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135658888.558624</v>
      </c>
      <c r="AG6" s="5">
        <f t="shared" si="1"/>
        <v>3691330.7311067502</v>
      </c>
      <c r="AH6" s="5">
        <f t="shared" si="1"/>
        <v>0</v>
      </c>
      <c r="AI6" s="5">
        <f t="shared" si="1"/>
        <v>95851.746857782899</v>
      </c>
      <c r="AJ6" s="5">
        <f t="shared" si="1"/>
        <v>0</v>
      </c>
      <c r="AK6" s="5">
        <f t="shared" si="1"/>
        <v>0</v>
      </c>
      <c r="AL6" s="5">
        <f t="shared" si="1"/>
        <v>0</v>
      </c>
      <c r="AM6" s="5">
        <f t="shared" si="1"/>
        <v>0</v>
      </c>
      <c r="AN6" s="5">
        <f t="shared" si="1"/>
        <v>0</v>
      </c>
      <c r="AO6" s="5">
        <f t="shared" si="1"/>
        <v>0</v>
      </c>
      <c r="AP6" s="5">
        <f t="shared" si="1"/>
        <v>0</v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7"/>
        <v>100</v>
      </c>
      <c r="AU6" s="5">
        <f t="shared" si="10"/>
        <v>2.7210386067047634</v>
      </c>
      <c r="AV6" s="5">
        <f t="shared" si="10"/>
        <v>0</v>
      </c>
      <c r="AW6" s="5">
        <f t="shared" si="10"/>
        <v>7.0656444171265098E-2</v>
      </c>
      <c r="AX6" s="5">
        <f t="shared" si="10"/>
        <v>0</v>
      </c>
      <c r="AY6" s="5">
        <f t="shared" si="10"/>
        <v>0</v>
      </c>
      <c r="AZ6" s="5">
        <f t="shared" si="10"/>
        <v>0</v>
      </c>
      <c r="BA6" s="5">
        <f t="shared" si="10"/>
        <v>0</v>
      </c>
      <c r="BB6" s="5">
        <f t="shared" si="10"/>
        <v>0</v>
      </c>
      <c r="BC6" s="5">
        <f t="shared" si="10"/>
        <v>0</v>
      </c>
      <c r="BD6" s="5">
        <f t="shared" si="10"/>
        <v>0</v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9.4066004997003794E-4</v>
      </c>
      <c r="BJ6" s="5">
        <f ca="1"/>
        <v>-2.471088178792344E-5</v>
      </c>
      <c r="BK6" s="5">
        <f ca="1"/>
        <v>3.3646332004971065E-5</v>
      </c>
      <c r="BL6" s="5">
        <f ca="1"/>
        <v>-1.5174777336323261E-6</v>
      </c>
      <c r="BM6" s="5">
        <f ca="1"/>
        <v>5.6508165183295371E-8</v>
      </c>
      <c r="BN6" s="5">
        <f ca="1"/>
        <v>-2.4147521600773174E-8</v>
      </c>
      <c r="BO6" s="5">
        <f ca="1"/>
        <v>1.6564720922619256E-9</v>
      </c>
      <c r="BP6" s="5">
        <f ca="1"/>
        <v>-8.1577117884584673E-11</v>
      </c>
      <c r="BQ6" s="5">
        <f ca="1"/>
        <v>1.8407988443435544E-11</v>
      </c>
      <c r="BR6" s="5">
        <f ca="1"/>
        <v>-1.5993181777448061E-12</v>
      </c>
      <c r="BV6" s="5" t="s">
        <v>46</v>
      </c>
      <c r="BW6" s="5" t="s">
        <v>43</v>
      </c>
      <c r="BX6" s="5">
        <f t="shared" si="18"/>
        <v>515359544.52798498</v>
      </c>
      <c r="BY6" s="5">
        <f t="shared" si="12"/>
        <v>12837838.8131506</v>
      </c>
      <c r="BZ6" s="5">
        <f t="shared" si="12"/>
        <v>0</v>
      </c>
      <c r="CA6" s="5">
        <f t="shared" si="12"/>
        <v>119258.779255248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>
        <f t="shared" si="12"/>
        <v>0</v>
      </c>
      <c r="CG6" s="5">
        <f t="shared" si="12"/>
        <v>0</v>
      </c>
      <c r="CH6" s="5">
        <f t="shared" si="12"/>
        <v>0</v>
      </c>
      <c r="CJ6" s="5" t="str">
        <f t="shared" si="13"/>
        <v>Standard4_00765_MH_MD_20221118_LCQE</v>
      </c>
      <c r="CK6" s="5">
        <f t="shared" si="19"/>
        <v>100</v>
      </c>
      <c r="CL6" s="5">
        <f t="shared" si="14"/>
        <v>2.4910451255751376</v>
      </c>
      <c r="CM6" s="5">
        <f t="shared" si="14"/>
        <v>0</v>
      </c>
      <c r="CN6" s="5">
        <f t="shared" si="14"/>
        <v>2.3140888826358393E-2</v>
      </c>
      <c r="CO6" s="5">
        <f t="shared" si="14"/>
        <v>0</v>
      </c>
      <c r="CP6" s="5">
        <f t="shared" si="14"/>
        <v>0</v>
      </c>
      <c r="CQ6" s="5">
        <f t="shared" si="14"/>
        <v>0</v>
      </c>
      <c r="CR6" s="5">
        <f t="shared" si="14"/>
        <v>0</v>
      </c>
      <c r="CS6" s="5">
        <f t="shared" si="14"/>
        <v>0</v>
      </c>
      <c r="CT6" s="5">
        <f t="shared" si="14"/>
        <v>0</v>
      </c>
      <c r="CU6" s="5">
        <f t="shared" si="14"/>
        <v>0</v>
      </c>
      <c r="CV6" s="5" t="str">
        <f t="shared" si="14"/>
        <v/>
      </c>
      <c r="CX6" s="27"/>
      <c r="CY6" s="5">
        <v>0</v>
      </c>
      <c r="CZ6" s="5">
        <f t="shared" ref="CZ6:DJ6" si="21">CY3</f>
        <v>100</v>
      </c>
      <c r="DA6" s="5">
        <f t="shared" si="21"/>
        <v>2.6269726017077595</v>
      </c>
      <c r="DB6" s="5">
        <f t="shared" si="21"/>
        <v>0</v>
      </c>
      <c r="DC6" s="5">
        <f t="shared" si="21"/>
        <v>6.7356725780188906E-2</v>
      </c>
      <c r="DD6" s="5">
        <f t="shared" si="21"/>
        <v>0</v>
      </c>
      <c r="DE6" s="5">
        <f t="shared" si="21"/>
        <v>0</v>
      </c>
      <c r="DF6" s="5">
        <f t="shared" si="21"/>
        <v>0</v>
      </c>
      <c r="DG6" s="5">
        <f t="shared" si="21"/>
        <v>0</v>
      </c>
      <c r="DH6" s="5">
        <f t="shared" si="21"/>
        <v>0</v>
      </c>
      <c r="DI6" s="5">
        <f t="shared" si="21"/>
        <v>0</v>
      </c>
      <c r="DJ6" s="5">
        <f t="shared" si="21"/>
        <v>0</v>
      </c>
    </row>
    <row r="7" spans="1:116" ht="14.25" customHeight="1" x14ac:dyDescent="0.2">
      <c r="A7" t="s">
        <v>30</v>
      </c>
      <c r="B7" t="s">
        <v>28</v>
      </c>
      <c r="C7">
        <v>104534343.41323499</v>
      </c>
      <c r="D7">
        <v>2644186.8188934401</v>
      </c>
      <c r="E7">
        <v>0</v>
      </c>
      <c r="F7">
        <v>0</v>
      </c>
      <c r="G7">
        <v>0</v>
      </c>
      <c r="H7">
        <v>0</v>
      </c>
      <c r="I7">
        <v>0</v>
      </c>
      <c r="J7" s="4">
        <v>0</v>
      </c>
      <c r="K7" s="4">
        <v>0</v>
      </c>
      <c r="L7" s="4">
        <v>5897.63727569395</v>
      </c>
      <c r="M7">
        <v>0</v>
      </c>
      <c r="P7" s="5" t="str">
        <f t="shared" si="7"/>
        <v>S6_00765_MH_MD_20221118_LCQE</v>
      </c>
      <c r="Q7" s="5" t="str">
        <f t="shared" si="7"/>
        <v>RO 30min</v>
      </c>
      <c r="R7" s="5">
        <f t="shared" ca="1" si="16"/>
        <v>100.36652287337122</v>
      </c>
      <c r="S7" s="5">
        <f t="shared" ca="1" si="8"/>
        <v>-0.32733218102068629</v>
      </c>
      <c r="T7" s="6">
        <f t="shared" ca="1" si="8"/>
        <v>8.5989267119858624E-3</v>
      </c>
      <c r="U7" s="6">
        <f t="shared" ca="1" si="8"/>
        <v>-6.7829495035692022E-2</v>
      </c>
      <c r="V7" s="6">
        <f t="shared" ca="1" si="8"/>
        <v>2.0023424900247697E-3</v>
      </c>
      <c r="W7" s="6">
        <f t="shared" ca="1" si="8"/>
        <v>-5.8392944090735357E-5</v>
      </c>
      <c r="X7" s="6">
        <f t="shared" ca="1" si="8"/>
        <v>4.7221693611872074E-5</v>
      </c>
      <c r="Y7" s="5">
        <f t="shared" ca="1" si="8"/>
        <v>3.6584715099396529E-3</v>
      </c>
      <c r="Z7" s="5">
        <f t="shared" ca="1" si="8"/>
        <v>-9.6067712632172687E-5</v>
      </c>
      <c r="AA7" s="5">
        <f t="shared" ca="1" si="8"/>
        <v>3.0553854989680816E-3</v>
      </c>
      <c r="AB7" s="5">
        <f t="shared" ca="1" si="8"/>
        <v>1.1430915437348019E-2</v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28369223.3798724</v>
      </c>
      <c r="AG7" s="5">
        <f t="shared" si="1"/>
        <v>652729.24393651797</v>
      </c>
      <c r="AH7" s="5">
        <f t="shared" si="1"/>
        <v>0</v>
      </c>
      <c r="AI7" s="5">
        <f t="shared" si="1"/>
        <v>0</v>
      </c>
      <c r="AJ7" s="5">
        <f t="shared" si="1"/>
        <v>0</v>
      </c>
      <c r="AK7" s="5">
        <f t="shared" si="1"/>
        <v>0</v>
      </c>
      <c r="AL7" s="5">
        <f t="shared" si="1"/>
        <v>0</v>
      </c>
      <c r="AM7" s="5">
        <f t="shared" si="1"/>
        <v>1034.82163664985</v>
      </c>
      <c r="AN7" s="5">
        <f t="shared" si="1"/>
        <v>0</v>
      </c>
      <c r="AO7" s="5">
        <f t="shared" si="1"/>
        <v>862.91941738406399</v>
      </c>
      <c r="AP7" s="5">
        <f t="shared" si="1"/>
        <v>3254.4031977811001</v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7"/>
        <v>100</v>
      </c>
      <c r="AU7" s="5">
        <f t="shared" si="10"/>
        <v>2.3008357867125153</v>
      </c>
      <c r="AV7" s="5">
        <f t="shared" si="10"/>
        <v>0</v>
      </c>
      <c r="AW7" s="5">
        <f t="shared" si="10"/>
        <v>0</v>
      </c>
      <c r="AX7" s="5">
        <f t="shared" si="10"/>
        <v>0</v>
      </c>
      <c r="AY7" s="5">
        <f t="shared" si="10"/>
        <v>0</v>
      </c>
      <c r="AZ7" s="5">
        <f t="shared" si="10"/>
        <v>0</v>
      </c>
      <c r="BA7" s="5">
        <f t="shared" si="10"/>
        <v>3.6476911009980014E-3</v>
      </c>
      <c r="BB7" s="5">
        <f t="shared" si="10"/>
        <v>0</v>
      </c>
      <c r="BC7" s="5">
        <f t="shared" si="10"/>
        <v>3.0417449425009435E-3</v>
      </c>
      <c r="BD7" s="5">
        <f t="shared" si="10"/>
        <v>1.1471597774121859E-2</v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-3.2613681499524434E-3</v>
      </c>
      <c r="BJ7" s="5">
        <f ca="1"/>
        <v>8.5675247740073799E-5</v>
      </c>
      <c r="BK7" s="5">
        <f ca="1"/>
        <v>-6.7581792308646599E-4</v>
      </c>
      <c r="BL7" s="5">
        <f ca="1"/>
        <v>1.9950302478357771E-5</v>
      </c>
      <c r="BM7" s="5">
        <f ca="1"/>
        <v>-5.8179702174606172E-7</v>
      </c>
      <c r="BN7" s="5">
        <f ca="1"/>
        <v>4.7049247358553969E-7</v>
      </c>
      <c r="BO7" s="5">
        <f ca="1"/>
        <v>3.6451113431073156E-5</v>
      </c>
      <c r="BP7" s="5">
        <f ca="1"/>
        <v>-9.571688834271744E-7</v>
      </c>
      <c r="BQ7" s="5">
        <f ca="1"/>
        <v>3.0442277081003891E-5</v>
      </c>
      <c r="BR7" s="5">
        <f ca="1"/>
        <v>1.1389171518644706E-4</v>
      </c>
      <c r="CJ7" s="5" t="str">
        <f t="shared" si="13"/>
        <v/>
      </c>
      <c r="CK7" s="5" t="str">
        <f t="shared" si="19"/>
        <v/>
      </c>
      <c r="CL7" s="5" t="str">
        <f t="shared" si="14"/>
        <v/>
      </c>
      <c r="CM7" s="5" t="str">
        <f t="shared" si="14"/>
        <v/>
      </c>
      <c r="CN7" s="5" t="str">
        <f t="shared" si="14"/>
        <v/>
      </c>
      <c r="CO7" s="5" t="str">
        <f t="shared" si="14"/>
        <v/>
      </c>
      <c r="CP7" s="5" t="str">
        <f t="shared" si="14"/>
        <v/>
      </c>
      <c r="CQ7" s="5" t="str">
        <f t="shared" si="14"/>
        <v/>
      </c>
      <c r="CR7" s="5" t="str">
        <f t="shared" si="14"/>
        <v/>
      </c>
      <c r="CS7" s="5" t="str">
        <f t="shared" si="14"/>
        <v/>
      </c>
      <c r="CT7" s="5" t="str">
        <f t="shared" si="14"/>
        <v/>
      </c>
      <c r="CU7" s="5" t="str">
        <f t="shared" si="14"/>
        <v/>
      </c>
      <c r="CV7" s="5" t="str">
        <f t="shared" si="14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2.6269726017077595</v>
      </c>
      <c r="DC7" s="5">
        <f t="shared" si="22"/>
        <v>0</v>
      </c>
      <c r="DD7" s="5">
        <f t="shared" si="22"/>
        <v>6.7356725780188906E-2</v>
      </c>
      <c r="DE7" s="5">
        <f t="shared" si="22"/>
        <v>0</v>
      </c>
      <c r="DF7" s="5">
        <f t="shared" si="22"/>
        <v>0</v>
      </c>
      <c r="DG7" s="5">
        <f t="shared" si="22"/>
        <v>0</v>
      </c>
      <c r="DH7" s="5">
        <f t="shared" si="22"/>
        <v>0</v>
      </c>
      <c r="DI7" s="5">
        <f t="shared" si="22"/>
        <v>0</v>
      </c>
      <c r="DJ7" s="5">
        <f t="shared" si="22"/>
        <v>0</v>
      </c>
    </row>
    <row r="8" spans="1:116" ht="14.25" customHeight="1" x14ac:dyDescent="0.2">
      <c r="A8" t="s">
        <v>31</v>
      </c>
      <c r="B8" t="s">
        <v>28</v>
      </c>
      <c r="C8">
        <v>103120634.176377</v>
      </c>
      <c r="D8">
        <v>2732165.1391370902</v>
      </c>
      <c r="E8">
        <v>0</v>
      </c>
      <c r="F8">
        <v>0</v>
      </c>
      <c r="G8">
        <v>0</v>
      </c>
      <c r="H8">
        <v>0</v>
      </c>
      <c r="I8">
        <v>0</v>
      </c>
      <c r="J8" s="4">
        <v>0</v>
      </c>
      <c r="K8" s="4">
        <v>0</v>
      </c>
      <c r="L8" s="4">
        <v>41273.490117474401</v>
      </c>
      <c r="M8">
        <v>0</v>
      </c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100.15526062979964</v>
      </c>
      <c r="S8" s="5">
        <f t="shared" ca="1" si="8"/>
        <v>-9.7632942343373455E-2</v>
      </c>
      <c r="T8" s="6">
        <f t="shared" ca="1" si="8"/>
        <v>2.5647906456015461E-3</v>
      </c>
      <c r="U8" s="6">
        <f t="shared" ca="1" si="8"/>
        <v>-6.7528680604398747E-2</v>
      </c>
      <c r="V8" s="6">
        <f t="shared" ca="1" si="8"/>
        <v>1.8397222910176534E-3</v>
      </c>
      <c r="W8" s="6">
        <f t="shared" ca="1" si="8"/>
        <v>-5.0056559534537826E-5</v>
      </c>
      <c r="X8" s="6">
        <f t="shared" ca="1" si="8"/>
        <v>4.6800080322014332E-5</v>
      </c>
      <c r="Y8" s="5">
        <f t="shared" ca="1" si="8"/>
        <v>-2.4686019863143108E-6</v>
      </c>
      <c r="Z8" s="5">
        <f t="shared" ca="1" si="8"/>
        <v>9.8565957366366115E-8</v>
      </c>
      <c r="AA8" s="5">
        <f t="shared" ca="1" si="8"/>
        <v>5.6505432880082926E-3</v>
      </c>
      <c r="AB8" s="5">
        <f t="shared" ca="1" si="8"/>
        <v>-1.484365612541441E-4</v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104534343.41323499</v>
      </c>
      <c r="AG8" s="5">
        <f t="shared" si="1"/>
        <v>2644186.8188934401</v>
      </c>
      <c r="AH8" s="5">
        <f t="shared" si="1"/>
        <v>0</v>
      </c>
      <c r="AI8" s="5">
        <f t="shared" si="1"/>
        <v>0</v>
      </c>
      <c r="AJ8" s="5">
        <f t="shared" si="1"/>
        <v>0</v>
      </c>
      <c r="AK8" s="5">
        <f t="shared" si="1"/>
        <v>0</v>
      </c>
      <c r="AL8" s="5">
        <f t="shared" si="1"/>
        <v>0</v>
      </c>
      <c r="AM8" s="5">
        <f t="shared" si="1"/>
        <v>0</v>
      </c>
      <c r="AN8" s="5">
        <f t="shared" si="1"/>
        <v>0</v>
      </c>
      <c r="AO8" s="5">
        <f t="shared" si="1"/>
        <v>5897.63727569395</v>
      </c>
      <c r="AP8" s="5">
        <f t="shared" si="1"/>
        <v>0</v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7"/>
        <v>100</v>
      </c>
      <c r="AU8" s="5">
        <f t="shared" si="10"/>
        <v>2.529491009897769</v>
      </c>
      <c r="AV8" s="5">
        <f t="shared" si="10"/>
        <v>0</v>
      </c>
      <c r="AW8" s="5">
        <f t="shared" si="10"/>
        <v>0</v>
      </c>
      <c r="AX8" s="5">
        <f t="shared" si="10"/>
        <v>0</v>
      </c>
      <c r="AY8" s="5">
        <f t="shared" si="10"/>
        <v>0</v>
      </c>
      <c r="AZ8" s="5">
        <f t="shared" si="10"/>
        <v>0</v>
      </c>
      <c r="BA8" s="5">
        <f t="shared" si="10"/>
        <v>0</v>
      </c>
      <c r="BB8" s="5">
        <f t="shared" si="10"/>
        <v>0</v>
      </c>
      <c r="BC8" s="5">
        <f t="shared" si="10"/>
        <v>5.6418178783406939E-3</v>
      </c>
      <c r="BD8" s="5">
        <f t="shared" si="10"/>
        <v>0</v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-9.7481591809990553E-4</v>
      </c>
      <c r="BJ8" s="5">
        <f ca="1"/>
        <v>2.5608147085570384E-5</v>
      </c>
      <c r="BK8" s="5">
        <f ca="1"/>
        <v>-6.7423997680963197E-4</v>
      </c>
      <c r="BL8" s="5">
        <f ca="1"/>
        <v>1.8368703545365969E-5</v>
      </c>
      <c r="BM8" s="5">
        <f ca="1"/>
        <v>-4.9978961883550101E-7</v>
      </c>
      <c r="BN8" s="5">
        <f ca="1"/>
        <v>4.6727530863306137E-7</v>
      </c>
      <c r="BO8" s="5">
        <f ca="1"/>
        <v>-2.464775160876389E-8</v>
      </c>
      <c r="BP8" s="5">
        <f ca="1"/>
        <v>9.8413160473609051E-10</v>
      </c>
      <c r="BQ8" s="5">
        <f ca="1"/>
        <v>5.6417838189191047E-5</v>
      </c>
      <c r="BR8" s="5">
        <f ca="1"/>
        <v>-1.482064549787404E-6</v>
      </c>
      <c r="CJ8" s="5" t="str">
        <f t="shared" si="13"/>
        <v/>
      </c>
      <c r="CK8" s="5" t="str">
        <f t="shared" si="19"/>
        <v/>
      </c>
      <c r="CL8" s="5" t="str">
        <f t="shared" si="14"/>
        <v/>
      </c>
      <c r="CM8" s="5" t="str">
        <f t="shared" si="14"/>
        <v/>
      </c>
      <c r="CN8" s="5" t="str">
        <f t="shared" si="14"/>
        <v/>
      </c>
      <c r="CO8" s="5" t="str">
        <f t="shared" si="14"/>
        <v/>
      </c>
      <c r="CP8" s="5" t="str">
        <f t="shared" si="14"/>
        <v/>
      </c>
      <c r="CQ8" s="5" t="str">
        <f t="shared" si="14"/>
        <v/>
      </c>
      <c r="CR8" s="5" t="str">
        <f t="shared" si="14"/>
        <v/>
      </c>
      <c r="CS8" s="5" t="str">
        <f t="shared" si="14"/>
        <v/>
      </c>
      <c r="CT8" s="5" t="str">
        <f t="shared" si="14"/>
        <v/>
      </c>
      <c r="CU8" s="5" t="str">
        <f t="shared" si="14"/>
        <v/>
      </c>
      <c r="CV8" s="5" t="str">
        <f t="shared" si="14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2.6269726017077595</v>
      </c>
      <c r="DD8" s="5">
        <f t="shared" si="23"/>
        <v>0</v>
      </c>
      <c r="DE8" s="5">
        <f t="shared" si="23"/>
        <v>6.7356725780188906E-2</v>
      </c>
      <c r="DF8" s="5">
        <f t="shared" si="23"/>
        <v>0</v>
      </c>
      <c r="DG8" s="5">
        <f t="shared" si="23"/>
        <v>0</v>
      </c>
      <c r="DH8" s="5">
        <f t="shared" si="23"/>
        <v>0</v>
      </c>
      <c r="DI8" s="5">
        <f t="shared" si="23"/>
        <v>0</v>
      </c>
      <c r="DJ8" s="5">
        <f t="shared" si="23"/>
        <v>0</v>
      </c>
    </row>
    <row r="9" spans="1:116" ht="14.25" customHeight="1" x14ac:dyDescent="0.2">
      <c r="A9" t="s">
        <v>32</v>
      </c>
      <c r="B9" t="s">
        <v>33</v>
      </c>
      <c r="C9">
        <v>115511723.11917201</v>
      </c>
      <c r="D9">
        <v>3086092.01702209</v>
      </c>
      <c r="E9">
        <v>0</v>
      </c>
      <c r="F9">
        <v>0</v>
      </c>
      <c r="G9">
        <v>0</v>
      </c>
      <c r="H9">
        <v>0</v>
      </c>
      <c r="I9">
        <v>0</v>
      </c>
      <c r="J9" s="4">
        <v>0</v>
      </c>
      <c r="K9" s="4">
        <v>0</v>
      </c>
      <c r="L9" s="4">
        <v>0</v>
      </c>
      <c r="M9">
        <v>0</v>
      </c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4">IFERROR(BH9/SUMIF($BH9:$BR9,"&lt;&gt;#N/A")*100,"")</f>
        <v>100.00469551551592</v>
      </c>
      <c r="S9" s="5">
        <f t="shared" ca="1" si="8"/>
        <v>2.2512878081471632E-2</v>
      </c>
      <c r="T9" s="6">
        <f t="shared" ca="1" si="8"/>
        <v>-5.9140713905614058E-4</v>
      </c>
      <c r="U9" s="6">
        <f t="shared" ca="1" si="8"/>
        <v>-6.7344352422191361E-2</v>
      </c>
      <c r="V9" s="6">
        <f t="shared" ca="1" si="8"/>
        <v>1.7539537493739185E-3</v>
      </c>
      <c r="W9" s="6">
        <f t="shared" ca="1" si="8"/>
        <v>-4.5677531957780319E-5</v>
      </c>
      <c r="X9" s="6">
        <f t="shared" ca="1" si="8"/>
        <v>4.6560887039126649E-5</v>
      </c>
      <c r="Y9" s="5">
        <f t="shared" ca="1" si="8"/>
        <v>-2.4045475629070884E-6</v>
      </c>
      <c r="Z9" s="5">
        <f t="shared" ca="1" si="8"/>
        <v>9.3933695616561097E-8</v>
      </c>
      <c r="AA9" s="5">
        <f t="shared" ca="1" si="8"/>
        <v>4.0026318267993945E-2</v>
      </c>
      <c r="AB9" s="5">
        <f t="shared" ca="1" si="8"/>
        <v>-1.0514787947480406E-3</v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103120634.176377</v>
      </c>
      <c r="AG9" s="5">
        <f t="shared" si="1"/>
        <v>2732165.1391370902</v>
      </c>
      <c r="AH9" s="5">
        <f t="shared" si="1"/>
        <v>0</v>
      </c>
      <c r="AI9" s="5">
        <f t="shared" si="1"/>
        <v>0</v>
      </c>
      <c r="AJ9" s="5">
        <f t="shared" si="1"/>
        <v>0</v>
      </c>
      <c r="AK9" s="5">
        <f t="shared" si="1"/>
        <v>0</v>
      </c>
      <c r="AL9" s="5">
        <f t="shared" si="1"/>
        <v>0</v>
      </c>
      <c r="AM9" s="5">
        <f t="shared" si="1"/>
        <v>0</v>
      </c>
      <c r="AN9" s="5">
        <f t="shared" si="1"/>
        <v>0</v>
      </c>
      <c r="AO9" s="5">
        <f t="shared" si="1"/>
        <v>41273.490117474401</v>
      </c>
      <c r="AP9" s="5">
        <f t="shared" si="1"/>
        <v>0</v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7"/>
        <v>100</v>
      </c>
      <c r="AU9" s="5">
        <f t="shared" si="10"/>
        <v>2.6494844227431815</v>
      </c>
      <c r="AV9" s="5">
        <f t="shared" si="10"/>
        <v>0</v>
      </c>
      <c r="AW9" s="5">
        <f t="shared" si="10"/>
        <v>0</v>
      </c>
      <c r="AX9" s="5">
        <f t="shared" si="10"/>
        <v>0</v>
      </c>
      <c r="AY9" s="5">
        <f t="shared" si="10"/>
        <v>0</v>
      </c>
      <c r="AZ9" s="5">
        <f t="shared" si="10"/>
        <v>0</v>
      </c>
      <c r="BA9" s="5">
        <f t="shared" si="10"/>
        <v>0</v>
      </c>
      <c r="BB9" s="5">
        <f t="shared" si="10"/>
        <v>0</v>
      </c>
      <c r="BC9" s="5">
        <f t="shared" si="10"/>
        <v>4.0024472742167624E-2</v>
      </c>
      <c r="BD9" s="5">
        <f t="shared" si="10"/>
        <v>0</v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2.2511821035422E-4</v>
      </c>
      <c r="BJ9" s="5">
        <f ca="1"/>
        <v>-5.9137937074602931E-6</v>
      </c>
      <c r="BK9" s="5">
        <f ca="1"/>
        <v>-6.7341190406147245E-4</v>
      </c>
      <c r="BL9" s="5">
        <f ca="1"/>
        <v>1.7538713960703868E-5</v>
      </c>
      <c r="BM9" s="5">
        <f ca="1"/>
        <v>-4.5675387262884433E-7</v>
      </c>
      <c r="BN9" s="5">
        <f ca="1"/>
        <v>4.6558700868103379E-7</v>
      </c>
      <c r="BO9" s="5">
        <f ca="1"/>
        <v>-2.4044346623044499E-8</v>
      </c>
      <c r="BP9" s="5">
        <f ca="1"/>
        <v>9.392928515240278E-10</v>
      </c>
      <c r="BQ9" s="5">
        <f ca="1"/>
        <v>4.0024438914254567E-4</v>
      </c>
      <c r="BR9" s="5">
        <f ca="1"/>
        <v>-1.0514294247162641E-5</v>
      </c>
      <c r="CJ9" s="5" t="str">
        <f t="shared" si="13"/>
        <v/>
      </c>
      <c r="CK9" s="5" t="str">
        <f t="shared" si="19"/>
        <v/>
      </c>
      <c r="CL9" s="5" t="str">
        <f t="shared" si="14"/>
        <v/>
      </c>
      <c r="CM9" s="5" t="str">
        <f t="shared" si="14"/>
        <v/>
      </c>
      <c r="CN9" s="5" t="str">
        <f t="shared" si="14"/>
        <v/>
      </c>
      <c r="CO9" s="5" t="str">
        <f t="shared" si="14"/>
        <v/>
      </c>
      <c r="CP9" s="5" t="str">
        <f t="shared" si="14"/>
        <v/>
      </c>
      <c r="CQ9" s="5" t="str">
        <f t="shared" si="14"/>
        <v/>
      </c>
      <c r="CR9" s="5" t="str">
        <f t="shared" si="14"/>
        <v/>
      </c>
      <c r="CS9" s="5" t="str">
        <f t="shared" si="14"/>
        <v/>
      </c>
      <c r="CT9" s="5" t="str">
        <f t="shared" si="14"/>
        <v/>
      </c>
      <c r="CU9" s="5" t="str">
        <f t="shared" si="14"/>
        <v/>
      </c>
      <c r="CV9" s="5" t="str">
        <f t="shared" si="14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2.6269726017077595</v>
      </c>
      <c r="DE9" s="5">
        <f t="shared" si="25"/>
        <v>0</v>
      </c>
      <c r="DF9" s="5">
        <f t="shared" si="25"/>
        <v>6.7356725780188906E-2</v>
      </c>
      <c r="DG9" s="5">
        <f t="shared" si="25"/>
        <v>0</v>
      </c>
      <c r="DH9" s="5">
        <f t="shared" si="25"/>
        <v>0</v>
      </c>
      <c r="DI9" s="5">
        <f t="shared" si="25"/>
        <v>0</v>
      </c>
      <c r="DJ9" s="5">
        <f t="shared" si="25"/>
        <v>0</v>
      </c>
    </row>
    <row r="10" spans="1:116" ht="14.25" customHeight="1" x14ac:dyDescent="0.2">
      <c r="A10" t="s">
        <v>34</v>
      </c>
      <c r="B10" t="s">
        <v>33</v>
      </c>
      <c r="C10">
        <v>26034021.476851001</v>
      </c>
      <c r="D10">
        <v>607573.78017435002</v>
      </c>
      <c r="E10">
        <v>0</v>
      </c>
      <c r="F10">
        <v>22559.440355673301</v>
      </c>
      <c r="G10">
        <v>0</v>
      </c>
      <c r="H10">
        <v>0</v>
      </c>
      <c r="I10">
        <v>0</v>
      </c>
      <c r="J10" s="4">
        <v>0</v>
      </c>
      <c r="K10" s="4">
        <v>0</v>
      </c>
      <c r="L10" s="4">
        <v>5482.5706265225799</v>
      </c>
      <c r="M10">
        <v>3934.8925813908099</v>
      </c>
      <c r="P10" s="5" t="str">
        <f t="shared" si="7"/>
        <v>S3_00765_MH_MD_20221118_LCQE</v>
      </c>
      <c r="Q10" s="5" t="str">
        <f t="shared" si="7"/>
        <v>SC 45min</v>
      </c>
      <c r="R10" s="5">
        <f t="shared" ca="1" si="24"/>
        <v>100.02206972827487</v>
      </c>
      <c r="S10" s="5">
        <f t="shared" ca="1" si="8"/>
        <v>4.4707231682963977E-2</v>
      </c>
      <c r="T10" s="6">
        <f t="shared" ca="1" si="8"/>
        <v>-1.1744467272934822E-3</v>
      </c>
      <c r="U10" s="6">
        <f t="shared" ca="1" si="8"/>
        <v>-6.7340738832795788E-2</v>
      </c>
      <c r="V10" s="6">
        <f t="shared" ca="1" si="8"/>
        <v>1.7389094314765158E-3</v>
      </c>
      <c r="W10" s="6">
        <f t="shared" ca="1" si="8"/>
        <v>-4.4889605471862761E-5</v>
      </c>
      <c r="X10" s="6">
        <f t="shared" ca="1" si="8"/>
        <v>4.6537754430719995E-5</v>
      </c>
      <c r="Y10" s="5">
        <f t="shared" ca="1" si="8"/>
        <v>-2.3938065156705319E-6</v>
      </c>
      <c r="Z10" s="5">
        <f t="shared" ca="1" si="8"/>
        <v>9.3120809766051303E-8</v>
      </c>
      <c r="AA10" s="5">
        <f t="shared" ca="1" si="8"/>
        <v>-3.3792565795200355E-8</v>
      </c>
      <c r="AB10" s="5">
        <f t="shared" ca="1" si="8"/>
        <v>2.5001111353224761E-9</v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115511723.11917201</v>
      </c>
      <c r="AG10" s="5">
        <f t="shared" si="1"/>
        <v>3086092.01702209</v>
      </c>
      <c r="AH10" s="5">
        <f t="shared" si="1"/>
        <v>0</v>
      </c>
      <c r="AI10" s="5">
        <f t="shared" si="1"/>
        <v>0</v>
      </c>
      <c r="AJ10" s="5">
        <f t="shared" si="1"/>
        <v>0</v>
      </c>
      <c r="AK10" s="5">
        <f t="shared" si="1"/>
        <v>0</v>
      </c>
      <c r="AL10" s="5">
        <f t="shared" si="1"/>
        <v>0</v>
      </c>
      <c r="AM10" s="5">
        <f t="shared" si="1"/>
        <v>0</v>
      </c>
      <c r="AN10" s="5">
        <f t="shared" si="1"/>
        <v>0</v>
      </c>
      <c r="AO10" s="5">
        <f t="shared" si="1"/>
        <v>0</v>
      </c>
      <c r="AP10" s="5">
        <f t="shared" si="1"/>
        <v>0</v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7"/>
        <v>100</v>
      </c>
      <c r="AU10" s="5">
        <f t="shared" si="10"/>
        <v>2.6716699688032595</v>
      </c>
      <c r="AV10" s="5">
        <f t="shared" si="10"/>
        <v>0</v>
      </c>
      <c r="AW10" s="5">
        <f t="shared" si="10"/>
        <v>0</v>
      </c>
      <c r="AX10" s="5">
        <f t="shared" si="10"/>
        <v>0</v>
      </c>
      <c r="AY10" s="5">
        <f t="shared" si="10"/>
        <v>0</v>
      </c>
      <c r="AZ10" s="5">
        <f t="shared" si="10"/>
        <v>0</v>
      </c>
      <c r="BA10" s="5">
        <f t="shared" si="10"/>
        <v>0</v>
      </c>
      <c r="BB10" s="5">
        <f t="shared" si="10"/>
        <v>0</v>
      </c>
      <c r="BC10" s="5">
        <f t="shared" si="10"/>
        <v>0</v>
      </c>
      <c r="BD10" s="5">
        <f t="shared" si="10"/>
        <v>0</v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4.4697367095499971E-4</v>
      </c>
      <c r="BJ10" s="5">
        <f ca="1"/>
        <v>-1.1741875872835314E-5</v>
      </c>
      <c r="BK10" s="5">
        <f ca="1"/>
        <v>-6.7325880193978306E-4</v>
      </c>
      <c r="BL10" s="5">
        <f ca="1"/>
        <v>1.7385257435689211E-5</v>
      </c>
      <c r="BM10" s="5">
        <f ca="1"/>
        <v>-4.4879700643880075E-7</v>
      </c>
      <c r="BN10" s="5">
        <f ca="1"/>
        <v>4.652748594099968E-7</v>
      </c>
      <c r="BO10" s="5">
        <f ca="1"/>
        <v>-2.3932783256472001E-8</v>
      </c>
      <c r="BP10" s="5">
        <f ca="1"/>
        <v>9.3100262791030119E-10</v>
      </c>
      <c r="BQ10" s="5">
        <f ca="1"/>
        <v>-3.3785109513333386E-10</v>
      </c>
      <c r="BR10" s="5">
        <f ca="1"/>
        <v>2.4995594893351107E-11</v>
      </c>
      <c r="CJ10" s="5" t="str">
        <f t="shared" si="13"/>
        <v/>
      </c>
      <c r="CK10" s="5" t="str">
        <f t="shared" si="19"/>
        <v/>
      </c>
      <c r="CL10" s="5" t="str">
        <f t="shared" si="14"/>
        <v/>
      </c>
      <c r="CM10" s="5" t="str">
        <f t="shared" si="14"/>
        <v/>
      </c>
      <c r="CN10" s="5" t="str">
        <f t="shared" si="14"/>
        <v/>
      </c>
      <c r="CO10" s="5" t="str">
        <f t="shared" si="14"/>
        <v/>
      </c>
      <c r="CP10" s="5" t="str">
        <f t="shared" si="14"/>
        <v/>
      </c>
      <c r="CQ10" s="5" t="str">
        <f t="shared" si="14"/>
        <v/>
      </c>
      <c r="CR10" s="5" t="str">
        <f t="shared" si="14"/>
        <v/>
      </c>
      <c r="CS10" s="5" t="str">
        <f t="shared" si="14"/>
        <v/>
      </c>
      <c r="CT10" s="5" t="str">
        <f t="shared" si="14"/>
        <v/>
      </c>
      <c r="CU10" s="5" t="str">
        <f t="shared" si="14"/>
        <v/>
      </c>
      <c r="CV10" s="5" t="str">
        <f t="shared" si="14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2.6269726017077595</v>
      </c>
      <c r="DF10" s="5">
        <f t="shared" si="26"/>
        <v>0</v>
      </c>
      <c r="DG10" s="5">
        <f t="shared" si="26"/>
        <v>6.7356725780188906E-2</v>
      </c>
      <c r="DH10" s="5">
        <f t="shared" si="26"/>
        <v>0</v>
      </c>
      <c r="DI10" s="5">
        <f t="shared" si="26"/>
        <v>0</v>
      </c>
      <c r="DJ10" s="5">
        <f t="shared" si="26"/>
        <v>0</v>
      </c>
    </row>
    <row r="11" spans="1:116" ht="14.25" customHeight="1" x14ac:dyDescent="0.2">
      <c r="A11" t="s">
        <v>35</v>
      </c>
      <c r="B11" t="s">
        <v>33</v>
      </c>
      <c r="C11">
        <v>51041600.3008909</v>
      </c>
      <c r="D11">
        <v>1302682.6089427299</v>
      </c>
      <c r="E11">
        <v>0</v>
      </c>
      <c r="F11">
        <v>92909.047974841102</v>
      </c>
      <c r="G11">
        <v>0</v>
      </c>
      <c r="H11">
        <v>0</v>
      </c>
      <c r="I11">
        <v>0</v>
      </c>
      <c r="J11" s="4">
        <v>0</v>
      </c>
      <c r="K11" s="4">
        <v>0</v>
      </c>
      <c r="L11" s="4">
        <v>65388.618125411602</v>
      </c>
      <c r="M11">
        <v>1402.4161774132899</v>
      </c>
      <c r="P11" s="5" t="str">
        <f t="shared" si="7"/>
        <v>S7_00765_MH_MD_20221118_LCQE</v>
      </c>
      <c r="Q11" s="5" t="str">
        <f t="shared" si="7"/>
        <v>SC 45min</v>
      </c>
      <c r="R11" s="5">
        <f t="shared" ca="1" si="24"/>
        <v>100.23163569996412</v>
      </c>
      <c r="S11" s="5">
        <f t="shared" ca="1" si="8"/>
        <v>-0.29388331457357209</v>
      </c>
      <c r="T11" s="6">
        <f t="shared" ca="1" si="8"/>
        <v>7.7202341548383603E-3</v>
      </c>
      <c r="U11" s="6">
        <f t="shared" ca="1" si="8"/>
        <v>1.9138854790689712E-2</v>
      </c>
      <c r="V11" s="6">
        <f t="shared" ca="1" si="8"/>
        <v>-3.0482229332100068E-4</v>
      </c>
      <c r="W11" s="6">
        <f t="shared" ca="1" si="8"/>
        <v>2.807501180176987E-6</v>
      </c>
      <c r="X11" s="6">
        <f t="shared" ca="1" si="8"/>
        <v>-1.296505822562928E-5</v>
      </c>
      <c r="Y11" s="5">
        <f t="shared" ca="1" si="8"/>
        <v>5.4590684361184862E-7</v>
      </c>
      <c r="Z11" s="5">
        <f t="shared" ca="1" si="8"/>
        <v>-1.6231864083738292E-8</v>
      </c>
      <c r="AA11" s="5">
        <f t="shared" ca="1" si="8"/>
        <v>2.1108043591250594E-2</v>
      </c>
      <c r="AB11" s="5">
        <f t="shared" ca="1" si="8"/>
        <v>1.4594932248073757E-2</v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26034021.476851001</v>
      </c>
      <c r="AG11" s="5">
        <f t="shared" si="1"/>
        <v>607573.78017435002</v>
      </c>
      <c r="AH11" s="5">
        <f t="shared" si="1"/>
        <v>0</v>
      </c>
      <c r="AI11" s="5">
        <f t="shared" si="1"/>
        <v>22559.440355673301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0</v>
      </c>
      <c r="AN11" s="5">
        <f t="shared" si="1"/>
        <v>0</v>
      </c>
      <c r="AO11" s="5">
        <f t="shared" si="1"/>
        <v>5482.5706265225799</v>
      </c>
      <c r="AP11" s="5">
        <f t="shared" si="1"/>
        <v>3934.8925813908099</v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7"/>
        <v>100</v>
      </c>
      <c r="AU11" s="5">
        <f t="shared" si="10"/>
        <v>2.3337684526172571</v>
      </c>
      <c r="AV11" s="5">
        <f t="shared" si="10"/>
        <v>0</v>
      </c>
      <c r="AW11" s="5">
        <f t="shared" si="10"/>
        <v>8.6653690347965495E-2</v>
      </c>
      <c r="AX11" s="5">
        <f t="shared" si="10"/>
        <v>0</v>
      </c>
      <c r="AY11" s="5">
        <f t="shared" si="10"/>
        <v>0</v>
      </c>
      <c r="AZ11" s="5">
        <f t="shared" si="10"/>
        <v>0</v>
      </c>
      <c r="BA11" s="5">
        <f t="shared" si="10"/>
        <v>0</v>
      </c>
      <c r="BB11" s="5">
        <f t="shared" si="10"/>
        <v>0</v>
      </c>
      <c r="BC11" s="5">
        <f t="shared" si="10"/>
        <v>2.105925368233097E-2</v>
      </c>
      <c r="BD11" s="5">
        <f t="shared" si="10"/>
        <v>1.511442473414892E-2</v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-2.9320414909050248E-3</v>
      </c>
      <c r="BJ11" s="5">
        <f ca="1"/>
        <v>7.7023926636778659E-5</v>
      </c>
      <c r="BK11" s="5">
        <f ca="1"/>
        <v>1.9094624822825837E-4</v>
      </c>
      <c r="BL11" s="5">
        <f ca="1"/>
        <v>-3.0411784781549747E-6</v>
      </c>
      <c r="BM11" s="5">
        <f ca="1"/>
        <v>2.8010130340295267E-8</v>
      </c>
      <c r="BN11" s="5">
        <f ca="1"/>
        <v>-1.2935095925640891E-7</v>
      </c>
      <c r="BO11" s="5">
        <f ca="1"/>
        <v>5.4464525077289952E-9</v>
      </c>
      <c r="BP11" s="5">
        <f ca="1"/>
        <v>-1.6194352182705227E-10</v>
      </c>
      <c r="BQ11" s="5">
        <f ca="1"/>
        <v>2.1059262820409257E-4</v>
      </c>
      <c r="BR11" s="5">
        <f ca="1"/>
        <v>1.4561203302879933E-4</v>
      </c>
      <c r="CJ11" s="5" t="str">
        <f t="shared" si="13"/>
        <v/>
      </c>
      <c r="CK11" s="5" t="str">
        <f t="shared" si="19"/>
        <v/>
      </c>
      <c r="CL11" s="5" t="str">
        <f t="shared" si="14"/>
        <v/>
      </c>
      <c r="CM11" s="5" t="str">
        <f t="shared" si="14"/>
        <v/>
      </c>
      <c r="CN11" s="5" t="str">
        <f t="shared" si="14"/>
        <v/>
      </c>
      <c r="CO11" s="5" t="str">
        <f t="shared" si="14"/>
        <v/>
      </c>
      <c r="CP11" s="5" t="str">
        <f t="shared" si="14"/>
        <v/>
      </c>
      <c r="CQ11" s="5" t="str">
        <f t="shared" si="14"/>
        <v/>
      </c>
      <c r="CR11" s="5" t="str">
        <f t="shared" si="14"/>
        <v/>
      </c>
      <c r="CS11" s="5" t="str">
        <f t="shared" si="14"/>
        <v/>
      </c>
      <c r="CT11" s="5" t="str">
        <f t="shared" si="14"/>
        <v/>
      </c>
      <c r="CU11" s="5" t="str">
        <f t="shared" si="14"/>
        <v/>
      </c>
      <c r="CV11" s="5" t="str">
        <f t="shared" si="14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2.6269726017077595</v>
      </c>
      <c r="DG11" s="5">
        <f t="shared" si="27"/>
        <v>0</v>
      </c>
      <c r="DH11" s="5">
        <f t="shared" si="27"/>
        <v>6.7356725780188906E-2</v>
      </c>
      <c r="DI11" s="5">
        <f t="shared" si="27"/>
        <v>0</v>
      </c>
      <c r="DJ11" s="5">
        <f t="shared" si="27"/>
        <v>0</v>
      </c>
    </row>
    <row r="12" spans="1:116" ht="14.25" customHeight="1" x14ac:dyDescent="0.2">
      <c r="A12" t="s">
        <v>36</v>
      </c>
      <c r="B12" t="s">
        <v>33</v>
      </c>
      <c r="C12">
        <v>103685990.762234</v>
      </c>
      <c r="D12">
        <v>2702950.41168901</v>
      </c>
      <c r="E12">
        <v>0</v>
      </c>
      <c r="F12">
        <v>22282.117162639901</v>
      </c>
      <c r="G12">
        <v>0</v>
      </c>
      <c r="H12">
        <v>0</v>
      </c>
      <c r="I12">
        <v>0</v>
      </c>
      <c r="J12" s="4">
        <v>0</v>
      </c>
      <c r="K12" s="4">
        <v>2484.8673509243499</v>
      </c>
      <c r="L12" s="4">
        <v>0</v>
      </c>
      <c r="M12">
        <v>0</v>
      </c>
      <c r="P12" s="5" t="str">
        <f t="shared" si="7"/>
        <v>S11_00765_MH_MD_20221118_LCQE</v>
      </c>
      <c r="Q12" s="5" t="str">
        <f t="shared" si="7"/>
        <v>SC 45min</v>
      </c>
      <c r="R12" s="5">
        <f t="shared" ca="1" si="24"/>
        <v>99.833937601031749</v>
      </c>
      <c r="S12" s="5">
        <f t="shared" ca="1" si="8"/>
        <v>-7.4650611316684268E-2</v>
      </c>
      <c r="T12" s="6">
        <f t="shared" ca="1" si="8"/>
        <v>1.9610511062966452E-3</v>
      </c>
      <c r="U12" s="6">
        <f t="shared" ca="1" si="8"/>
        <v>0.11442746177194182</v>
      </c>
      <c r="V12" s="6">
        <f t="shared" ca="1" si="8"/>
        <v>-2.9556958620207182E-3</v>
      </c>
      <c r="W12" s="6">
        <f t="shared" ca="1" si="8"/>
        <v>7.6324420669016653E-5</v>
      </c>
      <c r="X12" s="6">
        <f t="shared" ca="1" si="8"/>
        <v>-7.9079613262344559E-5</v>
      </c>
      <c r="Y12" s="5">
        <f t="shared" ca="1" si="8"/>
        <v>4.0682597306159335E-6</v>
      </c>
      <c r="Z12" s="5">
        <f t="shared" ca="1" si="8"/>
        <v>-1.5828169922293786E-7</v>
      </c>
      <c r="AA12" s="5">
        <f t="shared" ca="1" si="8"/>
        <v>0.12789579704108803</v>
      </c>
      <c r="AB12" s="5">
        <f t="shared" ca="1" si="8"/>
        <v>-6.1675855781526503E-4</v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51041600.3008909</v>
      </c>
      <c r="AG12" s="5">
        <f t="shared" si="1"/>
        <v>1302682.6089427299</v>
      </c>
      <c r="AH12" s="5">
        <f t="shared" si="1"/>
        <v>0</v>
      </c>
      <c r="AI12" s="5">
        <f t="shared" si="1"/>
        <v>92909.047974841102</v>
      </c>
      <c r="AJ12" s="5">
        <f t="shared" si="1"/>
        <v>0</v>
      </c>
      <c r="AK12" s="5">
        <f t="shared" si="1"/>
        <v>0</v>
      </c>
      <c r="AL12" s="5">
        <f t="shared" si="1"/>
        <v>0</v>
      </c>
      <c r="AM12" s="5">
        <f t="shared" si="1"/>
        <v>0</v>
      </c>
      <c r="AN12" s="5">
        <f t="shared" si="1"/>
        <v>0</v>
      </c>
      <c r="AO12" s="5">
        <f t="shared" si="1"/>
        <v>65388.618125411602</v>
      </c>
      <c r="AP12" s="5">
        <f t="shared" si="1"/>
        <v>1402.4161774132899</v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7"/>
        <v>100</v>
      </c>
      <c r="AU12" s="5">
        <f t="shared" si="10"/>
        <v>2.5521978175907472</v>
      </c>
      <c r="AV12" s="5">
        <f t="shared" si="10"/>
        <v>0</v>
      </c>
      <c r="AW12" s="5">
        <f t="shared" si="10"/>
        <v>0.18202612658525802</v>
      </c>
      <c r="AX12" s="5">
        <f t="shared" si="10"/>
        <v>0</v>
      </c>
      <c r="AY12" s="5">
        <f t="shared" si="10"/>
        <v>0</v>
      </c>
      <c r="AZ12" s="5">
        <f t="shared" si="10"/>
        <v>0</v>
      </c>
      <c r="BA12" s="5">
        <f t="shared" si="10"/>
        <v>0</v>
      </c>
      <c r="BB12" s="5">
        <f t="shared" si="10"/>
        <v>0</v>
      </c>
      <c r="BC12" s="5">
        <f t="shared" si="10"/>
        <v>0.12810847963219185</v>
      </c>
      <c r="BD12" s="5">
        <f t="shared" si="10"/>
        <v>2.7475944506951747E-3</v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-7.4774784117012313E-4</v>
      </c>
      <c r="BJ12" s="5">
        <f ca="1"/>
        <v>1.9643130917400362E-5</v>
      </c>
      <c r="BK12" s="5">
        <f ca="1"/>
        <v>1.1461779883833736E-3</v>
      </c>
      <c r="BL12" s="5">
        <f ca="1"/>
        <v>-2.960612325873213E-5</v>
      </c>
      <c r="BM12" s="5">
        <f ca="1"/>
        <v>7.6451377660804455E-7</v>
      </c>
      <c r="BN12" s="5">
        <f ca="1"/>
        <v>-7.9211153203604878E-7</v>
      </c>
      <c r="BO12" s="5">
        <f ca="1"/>
        <v>4.0750268179083514E-8</v>
      </c>
      <c r="BP12" s="5">
        <f ca="1"/>
        <v>-1.5854498282486064E-9</v>
      </c>
      <c r="BQ12" s="5">
        <f ca="1"/>
        <v>1.2810853715116437E-3</v>
      </c>
      <c r="BR12" s="5">
        <f ca="1"/>
        <v>-6.1778446551915932E-6</v>
      </c>
      <c r="CJ12" s="5" t="str">
        <f t="shared" si="13"/>
        <v/>
      </c>
      <c r="CK12" s="5" t="str">
        <f t="shared" si="19"/>
        <v/>
      </c>
      <c r="CL12" s="5" t="str">
        <f t="shared" si="14"/>
        <v/>
      </c>
      <c r="CM12" s="5" t="str">
        <f t="shared" si="14"/>
        <v/>
      </c>
      <c r="CN12" s="5" t="str">
        <f t="shared" si="14"/>
        <v/>
      </c>
      <c r="CO12" s="5" t="str">
        <f t="shared" si="14"/>
        <v/>
      </c>
      <c r="CP12" s="5" t="str">
        <f t="shared" si="14"/>
        <v/>
      </c>
      <c r="CQ12" s="5" t="str">
        <f t="shared" si="14"/>
        <v/>
      </c>
      <c r="CR12" s="5" t="str">
        <f t="shared" si="14"/>
        <v/>
      </c>
      <c r="CS12" s="5" t="str">
        <f t="shared" si="14"/>
        <v/>
      </c>
      <c r="CT12" s="5" t="str">
        <f t="shared" si="14"/>
        <v/>
      </c>
      <c r="CU12" s="5" t="str">
        <f t="shared" si="14"/>
        <v/>
      </c>
      <c r="CV12" s="5" t="str">
        <f t="shared" si="14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2.6269726017077595</v>
      </c>
      <c r="DH12" s="5">
        <f t="shared" si="28"/>
        <v>0</v>
      </c>
      <c r="DI12" s="5">
        <f t="shared" si="28"/>
        <v>6.7356725780188906E-2</v>
      </c>
      <c r="DJ12" s="5">
        <f t="shared" si="28"/>
        <v>0</v>
      </c>
    </row>
    <row r="13" spans="1:116" ht="14.25" customHeight="1" x14ac:dyDescent="0.2">
      <c r="A13" t="s">
        <v>37</v>
      </c>
      <c r="B13" t="s">
        <v>38</v>
      </c>
      <c r="C13">
        <v>117851448.713539</v>
      </c>
      <c r="D13">
        <v>3172922.8832090702</v>
      </c>
      <c r="E13">
        <v>0</v>
      </c>
      <c r="F13">
        <v>119334.118514949</v>
      </c>
      <c r="G13">
        <v>0</v>
      </c>
      <c r="H13">
        <v>0</v>
      </c>
      <c r="I13">
        <v>0</v>
      </c>
      <c r="J13" s="4">
        <v>0</v>
      </c>
      <c r="K13" s="4">
        <v>0</v>
      </c>
      <c r="L13" s="4">
        <v>0</v>
      </c>
      <c r="M13">
        <v>0</v>
      </c>
      <c r="P13" s="5" t="str">
        <f t="shared" si="7"/>
        <v>S14_00765_MH_MD_20221118_LCQE</v>
      </c>
      <c r="Q13" s="5" t="str">
        <f t="shared" si="7"/>
        <v>SC 45min</v>
      </c>
      <c r="R13" s="5">
        <f t="shared" ca="1" si="24"/>
        <v>100.0619497106776</v>
      </c>
      <c r="S13" s="5">
        <f t="shared" ca="1" si="8"/>
        <v>-2.0123331167437176E-2</v>
      </c>
      <c r="T13" s="6">
        <f t="shared" ca="1" si="8"/>
        <v>5.2863439631948184E-4</v>
      </c>
      <c r="U13" s="6">
        <f t="shared" ca="1" si="8"/>
        <v>-4.5909029338307893E-2</v>
      </c>
      <c r="V13" s="6">
        <f t="shared" ca="1" si="8"/>
        <v>1.2195720394196155E-3</v>
      </c>
      <c r="W13" s="6">
        <f t="shared" ca="1" si="8"/>
        <v>-3.2393894154350523E-5</v>
      </c>
      <c r="X13" s="6">
        <f t="shared" ca="1" si="8"/>
        <v>3.1773797723811523E-5</v>
      </c>
      <c r="Y13" s="5">
        <f t="shared" ca="1" si="8"/>
        <v>-1.6561527550103001E-6</v>
      </c>
      <c r="Z13" s="5">
        <f t="shared" ca="1" si="8"/>
        <v>2.3980813944499547E-3</v>
      </c>
      <c r="AA13" s="5">
        <f t="shared" ca="1" si="8"/>
        <v>-6.3018342988654472E-5</v>
      </c>
      <c r="AB13" s="5">
        <f t="shared" ca="1" si="8"/>
        <v>1.6565901346318692E-6</v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103685990.762234</v>
      </c>
      <c r="AG13" s="5">
        <f t="shared" si="1"/>
        <v>2702950.41168901</v>
      </c>
      <c r="AH13" s="5">
        <f t="shared" si="1"/>
        <v>0</v>
      </c>
      <c r="AI13" s="5">
        <f t="shared" si="1"/>
        <v>22282.117162639901</v>
      </c>
      <c r="AJ13" s="5">
        <f t="shared" si="1"/>
        <v>0</v>
      </c>
      <c r="AK13" s="5">
        <f t="shared" si="1"/>
        <v>0</v>
      </c>
      <c r="AL13" s="5">
        <f t="shared" si="1"/>
        <v>0</v>
      </c>
      <c r="AM13" s="5">
        <f t="shared" si="1"/>
        <v>0</v>
      </c>
      <c r="AN13" s="5">
        <f t="shared" si="1"/>
        <v>2484.8673509243499</v>
      </c>
      <c r="AO13" s="5">
        <f t="shared" si="1"/>
        <v>0</v>
      </c>
      <c r="AP13" s="5">
        <f t="shared" si="1"/>
        <v>0</v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7"/>
        <v>100</v>
      </c>
      <c r="AU13" s="5">
        <f t="shared" si="10"/>
        <v>2.6068617291676759</v>
      </c>
      <c r="AV13" s="5">
        <f t="shared" si="10"/>
        <v>0</v>
      </c>
      <c r="AW13" s="5">
        <f t="shared" si="10"/>
        <v>2.1489997827899246E-2</v>
      </c>
      <c r="AX13" s="5">
        <f t="shared" si="10"/>
        <v>0</v>
      </c>
      <c r="AY13" s="5">
        <f t="shared" si="10"/>
        <v>0</v>
      </c>
      <c r="AZ13" s="5">
        <f t="shared" si="10"/>
        <v>0</v>
      </c>
      <c r="BA13" s="5">
        <f t="shared" si="10"/>
        <v>0</v>
      </c>
      <c r="BB13" s="5">
        <f t="shared" si="10"/>
        <v>2.3965314240209042E-3</v>
      </c>
      <c r="BC13" s="5">
        <f t="shared" si="10"/>
        <v>0</v>
      </c>
      <c r="BD13" s="5">
        <f t="shared" si="10"/>
        <v>0</v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-2.0110872540083854E-4</v>
      </c>
      <c r="BJ13" s="5">
        <f ca="1"/>
        <v>5.2830711159236122E-6</v>
      </c>
      <c r="BK13" s="5">
        <f ca="1"/>
        <v>-4.5880606435364055E-4</v>
      </c>
      <c r="BL13" s="5">
        <f ca="1"/>
        <v>1.2188169858232086E-5</v>
      </c>
      <c r="BM13" s="5">
        <f ca="1"/>
        <v>-3.237383865496854E-7</v>
      </c>
      <c r="BN13" s="5">
        <f ca="1"/>
        <v>3.1754126134542982E-7</v>
      </c>
      <c r="BO13" s="5">
        <f ca="1"/>
        <v>-1.6551274083694699E-8</v>
      </c>
      <c r="BP13" s="5">
        <f ca="1"/>
        <v>2.396596709722173E-5</v>
      </c>
      <c r="BQ13" s="5">
        <f ca="1"/>
        <v>-6.2979327477495473E-7</v>
      </c>
      <c r="BR13" s="5">
        <f ca="1"/>
        <v>1.6555645172033807E-8</v>
      </c>
      <c r="CJ13" s="5" t="str">
        <f t="shared" si="13"/>
        <v/>
      </c>
      <c r="CK13" s="5" t="str">
        <f t="shared" si="19"/>
        <v/>
      </c>
      <c r="CL13" s="5" t="str">
        <f t="shared" si="14"/>
        <v/>
      </c>
      <c r="CM13" s="5" t="str">
        <f t="shared" si="14"/>
        <v/>
      </c>
      <c r="CN13" s="5" t="str">
        <f t="shared" si="14"/>
        <v/>
      </c>
      <c r="CO13" s="5" t="str">
        <f t="shared" si="14"/>
        <v/>
      </c>
      <c r="CP13" s="5" t="str">
        <f t="shared" si="14"/>
        <v/>
      </c>
      <c r="CQ13" s="5" t="str">
        <f t="shared" si="14"/>
        <v/>
      </c>
      <c r="CR13" s="5" t="str">
        <f t="shared" si="14"/>
        <v/>
      </c>
      <c r="CS13" s="5" t="str">
        <f t="shared" si="14"/>
        <v/>
      </c>
      <c r="CT13" s="5" t="str">
        <f t="shared" si="14"/>
        <v/>
      </c>
      <c r="CU13" s="5" t="str">
        <f t="shared" si="14"/>
        <v/>
      </c>
      <c r="CV13" s="5" t="str">
        <f t="shared" si="14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2.6269726017077595</v>
      </c>
      <c r="DI13" s="5">
        <f t="shared" si="29"/>
        <v>0</v>
      </c>
      <c r="DJ13" s="5">
        <f t="shared" si="29"/>
        <v>6.7356725780188906E-2</v>
      </c>
    </row>
    <row r="14" spans="1:116" ht="14.25" customHeight="1" x14ac:dyDescent="0.2">
      <c r="A14" t="s">
        <v>39</v>
      </c>
      <c r="B14" t="s">
        <v>38</v>
      </c>
      <c r="C14">
        <v>17704687.093334001</v>
      </c>
      <c r="D14">
        <v>428797.12312230997</v>
      </c>
      <c r="E14">
        <v>0</v>
      </c>
      <c r="F14">
        <v>3869.5720840079598</v>
      </c>
      <c r="G14">
        <v>0</v>
      </c>
      <c r="H14">
        <v>0</v>
      </c>
      <c r="I14">
        <v>0</v>
      </c>
      <c r="J14" s="4">
        <v>0</v>
      </c>
      <c r="K14" s="4">
        <v>0</v>
      </c>
      <c r="L14" s="4">
        <v>39222.709019543603</v>
      </c>
      <c r="M14">
        <v>5125.1140613761099</v>
      </c>
      <c r="P14" s="5" t="str">
        <f t="shared" si="7"/>
        <v>S4_00765_MH_MD_20221118_LCQE</v>
      </c>
      <c r="Q14" s="5" t="str">
        <f t="shared" si="7"/>
        <v>SC 90min</v>
      </c>
      <c r="R14" s="5">
        <f t="shared" ca="1" si="24"/>
        <v>99.903461054449266</v>
      </c>
      <c r="S14" s="5">
        <f t="shared" ca="1" si="8"/>
        <v>6.5271392878919476E-2</v>
      </c>
      <c r="T14" s="6">
        <f t="shared" ca="1" si="8"/>
        <v>-1.7146616076822558E-3</v>
      </c>
      <c r="U14" s="6">
        <f t="shared" ca="1" si="8"/>
        <v>3.3913673541834409E-2</v>
      </c>
      <c r="V14" s="6">
        <f t="shared" ca="1" si="8"/>
        <v>-9.3486758529096731E-4</v>
      </c>
      <c r="W14" s="6">
        <f t="shared" ca="1" si="8"/>
        <v>2.5713655244985345E-5</v>
      </c>
      <c r="X14" s="6">
        <f t="shared" ca="1" si="8"/>
        <v>-2.3518630767745226E-5</v>
      </c>
      <c r="Y14" s="5">
        <f t="shared" ca="1" si="8"/>
        <v>1.2475241823977891E-6</v>
      </c>
      <c r="Z14" s="5">
        <f t="shared" ca="1" si="8"/>
        <v>-5.0091994722696618E-8</v>
      </c>
      <c r="AA14" s="5">
        <f t="shared" ca="1" si="8"/>
        <v>1.715728261049943E-8</v>
      </c>
      <c r="AB14" s="5">
        <f t="shared" ca="1" si="8"/>
        <v>-1.2910085559546121E-9</v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117851448.713539</v>
      </c>
      <c r="AG14" s="5">
        <f t="shared" si="1"/>
        <v>3172922.8832090702</v>
      </c>
      <c r="AH14" s="5">
        <f t="shared" si="1"/>
        <v>0</v>
      </c>
      <c r="AI14" s="5">
        <f t="shared" si="1"/>
        <v>119334.118514949</v>
      </c>
      <c r="AJ14" s="5">
        <f t="shared" si="1"/>
        <v>0</v>
      </c>
      <c r="AK14" s="5">
        <f t="shared" si="1"/>
        <v>0</v>
      </c>
      <c r="AL14" s="5">
        <f t="shared" si="1"/>
        <v>0</v>
      </c>
      <c r="AM14" s="5">
        <f t="shared" si="1"/>
        <v>0</v>
      </c>
      <c r="AN14" s="5">
        <f t="shared" si="1"/>
        <v>0</v>
      </c>
      <c r="AO14" s="5">
        <f t="shared" si="1"/>
        <v>0</v>
      </c>
      <c r="AP14" s="5">
        <f t="shared" si="1"/>
        <v>0</v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7"/>
        <v>100</v>
      </c>
      <c r="AU14" s="5">
        <f t="shared" si="10"/>
        <v>2.6923070677913175</v>
      </c>
      <c r="AV14" s="5">
        <f t="shared" si="10"/>
        <v>0</v>
      </c>
      <c r="AW14" s="5">
        <f t="shared" si="10"/>
        <v>0.10125808364478736</v>
      </c>
      <c r="AX14" s="5">
        <f t="shared" si="10"/>
        <v>0</v>
      </c>
      <c r="AY14" s="5">
        <f t="shared" si="10"/>
        <v>0</v>
      </c>
      <c r="AZ14" s="5">
        <f t="shared" si="10"/>
        <v>0</v>
      </c>
      <c r="BA14" s="5">
        <f t="shared" si="10"/>
        <v>0</v>
      </c>
      <c r="BB14" s="5">
        <f t="shared" si="10"/>
        <v>0</v>
      </c>
      <c r="BC14" s="5">
        <f t="shared" si="10"/>
        <v>0</v>
      </c>
      <c r="BD14" s="5">
        <f t="shared" si="10"/>
        <v>0</v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6.5334466083557738E-4</v>
      </c>
      <c r="BJ14" s="5">
        <f ca="1"/>
        <v>-1.7163185234871222E-5</v>
      </c>
      <c r="BK14" s="5">
        <f ca="1"/>
        <v>3.3946445081968501E-4</v>
      </c>
      <c r="BL14" s="5">
        <f ca="1"/>
        <v>-9.3577096871693645E-6</v>
      </c>
      <c r="BM14" s="5">
        <f ca="1"/>
        <v>2.5738502924309017E-7</v>
      </c>
      <c r="BN14" s="5">
        <f ca="1"/>
        <v>-2.3541357345895284E-7</v>
      </c>
      <c r="BO14" s="5">
        <f ca="1"/>
        <v>1.2487296928760708E-8</v>
      </c>
      <c r="BP14" s="5">
        <f ca="1"/>
        <v>-5.0140399735896572E-10</v>
      </c>
      <c r="BQ14" s="5">
        <f ca="1"/>
        <v>1.71738620758578E-10</v>
      </c>
      <c r="BR14" s="5">
        <f ca="1"/>
        <v>-1.2922560863541938E-11</v>
      </c>
      <c r="CJ14" s="5" t="str">
        <f t="shared" si="13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4"/>
        <v/>
      </c>
      <c r="CS14" s="5" t="str">
        <f t="shared" si="14"/>
        <v/>
      </c>
      <c r="CT14" s="5" t="str">
        <f t="shared" si="14"/>
        <v/>
      </c>
      <c r="CU14" s="5" t="str">
        <f t="shared" si="14"/>
        <v/>
      </c>
      <c r="CV14" s="5" t="str">
        <f t="shared" si="14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2.6269726017077595</v>
      </c>
      <c r="DJ14" s="5">
        <f t="shared" si="30"/>
        <v>0</v>
      </c>
    </row>
    <row r="15" spans="1:116" ht="15" customHeight="1" x14ac:dyDescent="0.2">
      <c r="A15" t="s">
        <v>40</v>
      </c>
      <c r="B15" t="s">
        <v>38</v>
      </c>
      <c r="C15">
        <v>55420330.261360101</v>
      </c>
      <c r="D15">
        <v>1441873.3806422099</v>
      </c>
      <c r="E15">
        <v>0</v>
      </c>
      <c r="F15">
        <v>38142.724775178598</v>
      </c>
      <c r="G15">
        <v>0</v>
      </c>
      <c r="H15">
        <v>0</v>
      </c>
      <c r="I15">
        <v>0</v>
      </c>
      <c r="J15" s="4">
        <v>0</v>
      </c>
      <c r="K15" s="4">
        <v>0</v>
      </c>
      <c r="L15" s="4">
        <v>8237.5929965258802</v>
      </c>
      <c r="M15">
        <v>0</v>
      </c>
      <c r="P15" s="5" t="str">
        <f t="shared" si="7"/>
        <v>S8_00765_MH_MD_20221118_LCQE</v>
      </c>
      <c r="Q15" s="5" t="str">
        <f t="shared" si="7"/>
        <v>SC 90min</v>
      </c>
      <c r="R15" s="5">
        <f t="shared" ca="1" si="24"/>
        <v>99.999292224301769</v>
      </c>
      <c r="S15" s="5">
        <f t="shared" ca="1" si="8"/>
        <v>-0.20502988232787553</v>
      </c>
      <c r="T15" s="6">
        <f t="shared" ca="1" si="8"/>
        <v>5.3860788340669456E-3</v>
      </c>
      <c r="U15" s="6">
        <f t="shared" ca="1" si="8"/>
        <v>-4.5641693065423268E-2</v>
      </c>
      <c r="V15" s="6">
        <f t="shared" ca="1" si="8"/>
        <v>1.3370961873912512E-3</v>
      </c>
      <c r="W15" s="6">
        <f t="shared" ca="1" si="8"/>
        <v>-3.875303685181448E-5</v>
      </c>
      <c r="X15" s="6">
        <f t="shared" ca="1" si="8"/>
        <v>3.1760781699939527E-5</v>
      </c>
      <c r="Y15" s="5">
        <f t="shared" ca="1" si="8"/>
        <v>-1.7349712457041092E-6</v>
      </c>
      <c r="Z15" s="5">
        <f t="shared" ca="1" si="8"/>
        <v>7.1679996035926985E-8</v>
      </c>
      <c r="AA15" s="5">
        <f t="shared" ca="1" si="8"/>
        <v>0.22153696974717618</v>
      </c>
      <c r="AB15" s="5">
        <f t="shared" ca="1" si="8"/>
        <v>2.3127861869295004E-2</v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17704687.093334001</v>
      </c>
      <c r="AG15" s="5">
        <f t="shared" si="1"/>
        <v>428797.12312230997</v>
      </c>
      <c r="AH15" s="5">
        <f t="shared" si="1"/>
        <v>0</v>
      </c>
      <c r="AI15" s="5">
        <f t="shared" si="1"/>
        <v>3869.5720840079598</v>
      </c>
      <c r="AJ15" s="5">
        <f t="shared" si="1"/>
        <v>0</v>
      </c>
      <c r="AK15" s="5">
        <f t="shared" si="1"/>
        <v>0</v>
      </c>
      <c r="AL15" s="5">
        <f t="shared" si="1"/>
        <v>0</v>
      </c>
      <c r="AM15" s="5">
        <f t="shared" si="1"/>
        <v>0</v>
      </c>
      <c r="AN15" s="5">
        <f t="shared" si="1"/>
        <v>0</v>
      </c>
      <c r="AO15" s="5">
        <f t="shared" si="1"/>
        <v>39222.709019543603</v>
      </c>
      <c r="AP15" s="5">
        <f t="shared" si="1"/>
        <v>5125.1140613761099</v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7"/>
        <v>100</v>
      </c>
      <c r="AU15" s="5">
        <f t="shared" si="10"/>
        <v>2.4219412682179318</v>
      </c>
      <c r="AV15" s="5">
        <f t="shared" si="10"/>
        <v>0</v>
      </c>
      <c r="AW15" s="5">
        <f t="shared" si="10"/>
        <v>2.1856201488389446E-2</v>
      </c>
      <c r="AX15" s="5">
        <f t="shared" si="10"/>
        <v>0</v>
      </c>
      <c r="AY15" s="5">
        <f t="shared" si="10"/>
        <v>0</v>
      </c>
      <c r="AZ15" s="5">
        <f t="shared" si="10"/>
        <v>0</v>
      </c>
      <c r="BA15" s="5">
        <f t="shared" si="10"/>
        <v>0</v>
      </c>
      <c r="BB15" s="5">
        <f t="shared" si="10"/>
        <v>0</v>
      </c>
      <c r="BC15" s="5">
        <f t="shared" si="10"/>
        <v>0.22153856101930977</v>
      </c>
      <c r="BD15" s="5">
        <f t="shared" si="10"/>
        <v>2.8947781083946796E-2</v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-2.0503133348982773E-3</v>
      </c>
      <c r="BJ15" s="5">
        <f ca="1"/>
        <v>5.386116955693836E-5</v>
      </c>
      <c r="BK15" s="5">
        <f ca="1"/>
        <v>-4.5642016108521469E-4</v>
      </c>
      <c r="BL15" s="5">
        <f ca="1"/>
        <v>1.3371056511001094E-5</v>
      </c>
      <c r="BM15" s="5">
        <f ca="1"/>
        <v>-3.8753311138332978E-7</v>
      </c>
      <c r="BN15" s="5">
        <f ca="1"/>
        <v>3.1761006496625026E-7</v>
      </c>
      <c r="BO15" s="5">
        <f ca="1"/>
        <v>-1.7349835254958711E-8</v>
      </c>
      <c r="BP15" s="5">
        <f ca="1"/>
        <v>7.1680503373110229E-10</v>
      </c>
      <c r="BQ15" s="5">
        <f ca="1"/>
        <v>2.2153853774310854E-3</v>
      </c>
      <c r="BR15" s="5">
        <f ca="1"/>
        <v>2.3128025563839424E-4</v>
      </c>
      <c r="CJ15" s="5" t="str">
        <f t="shared" si="13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4"/>
        <v/>
      </c>
      <c r="CS15" s="5" t="str">
        <f t="shared" si="14"/>
        <v/>
      </c>
      <c r="CT15" s="5" t="str">
        <f t="shared" si="14"/>
        <v/>
      </c>
      <c r="CU15" s="5" t="str">
        <f t="shared" si="14"/>
        <v/>
      </c>
      <c r="CV15" s="5" t="str">
        <f t="shared" si="14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2.6269726017077595</v>
      </c>
    </row>
    <row r="16" spans="1:116" ht="15" customHeight="1" thickBot="1" x14ac:dyDescent="0.25">
      <c r="A16" t="s">
        <v>41</v>
      </c>
      <c r="B16" t="s">
        <v>38</v>
      </c>
      <c r="C16">
        <v>84696537.714536205</v>
      </c>
      <c r="D16">
        <v>2326011.36962798</v>
      </c>
      <c r="E16">
        <v>0</v>
      </c>
      <c r="F16">
        <v>0</v>
      </c>
      <c r="G16">
        <v>0</v>
      </c>
      <c r="H16">
        <v>0</v>
      </c>
      <c r="I16">
        <v>0</v>
      </c>
      <c r="J16" s="4">
        <v>5033.2789227953499</v>
      </c>
      <c r="K16" s="4">
        <v>0</v>
      </c>
      <c r="L16" s="4">
        <v>19256.0861102241</v>
      </c>
      <c r="M16">
        <v>0</v>
      </c>
      <c r="P16" s="5" t="str">
        <f t="shared" si="7"/>
        <v>S12_00765_MH_MD_20221118_LCQE</v>
      </c>
      <c r="Q16" s="5" t="str">
        <f t="shared" si="7"/>
        <v>SC 90min</v>
      </c>
      <c r="R16" s="5">
        <f t="shared" ca="1" si="24"/>
        <v>100.0087030722371</v>
      </c>
      <c r="S16" s="5">
        <f t="shared" ca="1" si="8"/>
        <v>-2.5270022335332772E-2</v>
      </c>
      <c r="T16" s="6">
        <f t="shared" ca="1" si="8"/>
        <v>6.6383656319461682E-4</v>
      </c>
      <c r="U16" s="6">
        <f t="shared" ca="1" si="8"/>
        <v>1.4503902067374056E-3</v>
      </c>
      <c r="V16" s="6">
        <f t="shared" ca="1" si="8"/>
        <v>-2.1080293699841243E-5</v>
      </c>
      <c r="W16" s="6">
        <f t="shared" ca="1" si="8"/>
        <v>1.0663496635473583E-7</v>
      </c>
      <c r="X16" s="6">
        <f t="shared" ca="1" si="8"/>
        <v>-9.7973662564480457E-7</v>
      </c>
      <c r="Y16" s="5">
        <f t="shared" ca="1" si="8"/>
        <v>3.9936408345645597E-8</v>
      </c>
      <c r="Z16" s="5">
        <f t="shared" ca="1" si="8"/>
        <v>-1.1209443272196107E-9</v>
      </c>
      <c r="AA16" s="5">
        <f t="shared" ca="1" si="8"/>
        <v>1.486514111949894E-2</v>
      </c>
      <c r="AB16" s="5">
        <f t="shared" ca="1" si="8"/>
        <v>-3.9050321131428839E-4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55420330.261360101</v>
      </c>
      <c r="AG16" s="5">
        <f t="shared" si="1"/>
        <v>1441873.3806422099</v>
      </c>
      <c r="AH16" s="5">
        <f t="shared" si="1"/>
        <v>0</v>
      </c>
      <c r="AI16" s="5">
        <f t="shared" si="1"/>
        <v>38142.724775178598</v>
      </c>
      <c r="AJ16" s="5">
        <f t="shared" si="1"/>
        <v>0</v>
      </c>
      <c r="AK16" s="5">
        <f t="shared" si="1"/>
        <v>0</v>
      </c>
      <c r="AL16" s="5">
        <f t="shared" si="1"/>
        <v>0</v>
      </c>
      <c r="AM16" s="5">
        <f t="shared" si="1"/>
        <v>0</v>
      </c>
      <c r="AN16" s="5">
        <f t="shared" si="1"/>
        <v>0</v>
      </c>
      <c r="AO16" s="5">
        <f t="shared" si="1"/>
        <v>8237.5929965258802</v>
      </c>
      <c r="AP16" s="5">
        <f t="shared" si="1"/>
        <v>0</v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7"/>
        <v>100</v>
      </c>
      <c r="AU16" s="5">
        <f t="shared" si="10"/>
        <v>2.6017047784493377</v>
      </c>
      <c r="AV16" s="5">
        <f t="shared" si="10"/>
        <v>0</v>
      </c>
      <c r="AW16" s="5">
        <f t="shared" si="10"/>
        <v>6.8824427056459248E-2</v>
      </c>
      <c r="AX16" s="5">
        <f t="shared" si="10"/>
        <v>0</v>
      </c>
      <c r="AY16" s="5">
        <f t="shared" si="10"/>
        <v>0</v>
      </c>
      <c r="AZ16" s="5">
        <f t="shared" si="10"/>
        <v>0</v>
      </c>
      <c r="BA16" s="5">
        <f t="shared" si="10"/>
        <v>0</v>
      </c>
      <c r="BB16" s="5">
        <f t="shared" si="10"/>
        <v>0</v>
      </c>
      <c r="BC16" s="5">
        <f t="shared" si="10"/>
        <v>1.4863846818807674E-2</v>
      </c>
      <c r="BD16" s="5">
        <f t="shared" si="10"/>
        <v>0</v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-2.5267823258421848E-4</v>
      </c>
      <c r="BJ16" s="5">
        <f ca="1"/>
        <v>6.6377879404667635E-6</v>
      </c>
      <c r="BK16" s="5">
        <f ca="1"/>
        <v>1.4502639892147954E-5</v>
      </c>
      <c r="BL16" s="5">
        <f ca="1"/>
        <v>-2.1078459226308311E-7</v>
      </c>
      <c r="BM16" s="5">
        <f ca="1"/>
        <v>1.0662568664420388E-9</v>
      </c>
      <c r="BN16" s="5">
        <f ca="1"/>
        <v>-9.7965136587876025E-9</v>
      </c>
      <c r="BO16" s="5">
        <f ca="1"/>
        <v>3.9932932953644242E-10</v>
      </c>
      <c r="BP16" s="5">
        <f ca="1"/>
        <v>-1.1208467791147571E-11</v>
      </c>
      <c r="BQ16" s="5">
        <f ca="1"/>
        <v>1.4863847508113097E-4</v>
      </c>
      <c r="BR16" s="5">
        <f ca="1"/>
        <v>-3.9046922849526881E-6</v>
      </c>
      <c r="CJ16" s="5" t="str">
        <f t="shared" si="13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411328223.226282</v>
      </c>
      <c r="D17">
        <v>10749479.5647147</v>
      </c>
      <c r="E17">
        <v>0</v>
      </c>
      <c r="F17">
        <v>0</v>
      </c>
      <c r="G17">
        <v>0</v>
      </c>
      <c r="H17">
        <v>0</v>
      </c>
      <c r="I17">
        <v>0</v>
      </c>
      <c r="J17" s="4">
        <v>0</v>
      </c>
      <c r="K17" s="4">
        <v>0</v>
      </c>
      <c r="L17" s="4">
        <v>0</v>
      </c>
      <c r="M17">
        <v>0</v>
      </c>
      <c r="P17" s="5" t="str">
        <f t="shared" si="7"/>
        <v>S15_00765_MH_MD_20221118_LCQE</v>
      </c>
      <c r="Q17" s="5" t="str">
        <f t="shared" si="7"/>
        <v>SC 90min</v>
      </c>
      <c r="R17" s="5">
        <f t="shared" ca="1" si="24"/>
        <v>99.921540814073722</v>
      </c>
      <c r="S17" s="5">
        <f t="shared" ca="1" si="8"/>
        <v>0.1192223954681346</v>
      </c>
      <c r="T17" s="6">
        <f t="shared" ca="1" si="8"/>
        <v>-3.131939664047575E-3</v>
      </c>
      <c r="U17" s="6">
        <f t="shared" ca="1" si="8"/>
        <v>-6.7221603044598621E-2</v>
      </c>
      <c r="V17" s="6">
        <f t="shared" ca="1" si="8"/>
        <v>1.685588792426311E-3</v>
      </c>
      <c r="W17" s="6">
        <f t="shared" ca="1" si="8"/>
        <v>-4.2170383743382378E-5</v>
      </c>
      <c r="X17" s="6">
        <f t="shared" ca="1" si="8"/>
        <v>4.6386075254771096E-5</v>
      </c>
      <c r="Y17" s="5">
        <f t="shared" ca="1" si="8"/>
        <v>5.9357044704929571E-3</v>
      </c>
      <c r="Z17" s="5">
        <f t="shared" ca="1" si="8"/>
        <v>-1.5590092556845415E-4</v>
      </c>
      <c r="AA17" s="5">
        <f t="shared" ca="1" si="8"/>
        <v>2.272161380334841E-2</v>
      </c>
      <c r="AB17" s="5">
        <f t="shared" ca="1" si="8"/>
        <v>-6.0088866546312368E-4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84696537.714536205</v>
      </c>
      <c r="AG17" s="5">
        <f t="shared" si="1"/>
        <v>2326011.36962798</v>
      </c>
      <c r="AH17" s="5">
        <f t="shared" si="1"/>
        <v>0</v>
      </c>
      <c r="AI17" s="5">
        <f t="shared" si="1"/>
        <v>0</v>
      </c>
      <c r="AJ17" s="5">
        <f t="shared" si="1"/>
        <v>0</v>
      </c>
      <c r="AK17" s="5">
        <f t="shared" si="1"/>
        <v>0</v>
      </c>
      <c r="AL17" s="5">
        <f t="shared" si="1"/>
        <v>0</v>
      </c>
      <c r="AM17" s="5">
        <f t="shared" si="1"/>
        <v>5033.2789227953499</v>
      </c>
      <c r="AN17" s="5">
        <f t="shared" si="1"/>
        <v>0</v>
      </c>
      <c r="AO17" s="5">
        <f t="shared" si="1"/>
        <v>19256.0861102241</v>
      </c>
      <c r="AP17" s="5">
        <f t="shared" si="1"/>
        <v>0</v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7"/>
        <v>100</v>
      </c>
      <c r="AU17" s="5">
        <f t="shared" si="10"/>
        <v>2.7462886115458929</v>
      </c>
      <c r="AV17" s="5">
        <f t="shared" si="10"/>
        <v>0</v>
      </c>
      <c r="AW17" s="5">
        <f t="shared" si="10"/>
        <v>0</v>
      </c>
      <c r="AX17" s="5">
        <f t="shared" si="10"/>
        <v>0</v>
      </c>
      <c r="AY17" s="5">
        <f t="shared" si="10"/>
        <v>0</v>
      </c>
      <c r="AZ17" s="5">
        <f t="shared" si="10"/>
        <v>0</v>
      </c>
      <c r="BA17" s="5">
        <f t="shared" si="10"/>
        <v>5.9427209879105878E-3</v>
      </c>
      <c r="BB17" s="5">
        <f t="shared" si="10"/>
        <v>0</v>
      </c>
      <c r="BC17" s="5">
        <f t="shared" si="10"/>
        <v>2.2735387572896306E-2</v>
      </c>
      <c r="BD17" s="5">
        <f t="shared" si="10"/>
        <v>0</v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1.193160098381333E-3</v>
      </c>
      <c r="BJ17" s="5">
        <f ca="1"/>
        <v>-3.1343988878987025E-5</v>
      </c>
      <c r="BK17" s="5">
        <f ca="1"/>
        <v>-6.7274385980175568E-4</v>
      </c>
      <c r="BL17" s="5">
        <f ca="1"/>
        <v>1.6869123301078038E-5</v>
      </c>
      <c r="BM17" s="5">
        <f ca="1"/>
        <v>-4.2203496262982736E-7</v>
      </c>
      <c r="BN17" s="5">
        <f ca="1"/>
        <v>4.6422497968764027E-7</v>
      </c>
      <c r="BO17" s="5">
        <f ca="1"/>
        <v>5.9403652326955772E-5</v>
      </c>
      <c r="BP17" s="5">
        <f ca="1"/>
        <v>-1.5602334021103872E-6</v>
      </c>
      <c r="BQ17" s="5">
        <f ca="1"/>
        <v>2.2739454994621263E-4</v>
      </c>
      <c r="BR17" s="5">
        <f ca="1"/>
        <v>-6.0136048800649575E-6</v>
      </c>
      <c r="CJ17" s="5" t="str">
        <f t="shared" si="13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424597187.05410302</v>
      </c>
      <c r="D18">
        <v>12110090.944935201</v>
      </c>
      <c r="E18">
        <v>0</v>
      </c>
      <c r="F18">
        <v>391998.74988660403</v>
      </c>
      <c r="G18">
        <v>0</v>
      </c>
      <c r="H18">
        <v>0</v>
      </c>
      <c r="I18">
        <v>0</v>
      </c>
      <c r="J18" s="4">
        <v>0</v>
      </c>
      <c r="K18" s="4">
        <v>0</v>
      </c>
      <c r="L18" s="4">
        <v>0</v>
      </c>
      <c r="M18">
        <v>0</v>
      </c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7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3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-2.6269726017077598E-4</v>
      </c>
      <c r="DA18" s="5">
        <v>6.9009850501232351E-6</v>
      </c>
    </row>
    <row r="19" spans="1:107" ht="15" customHeight="1" x14ac:dyDescent="0.2">
      <c r="A19" t="s">
        <v>45</v>
      </c>
      <c r="B19" t="s">
        <v>43</v>
      </c>
      <c r="C19">
        <v>487134254.48158801</v>
      </c>
      <c r="D19">
        <v>12428503.4364434</v>
      </c>
      <c r="E19">
        <v>0</v>
      </c>
      <c r="F19">
        <v>750009.00391501398</v>
      </c>
      <c r="G19">
        <v>0</v>
      </c>
      <c r="H19">
        <v>0</v>
      </c>
      <c r="I19">
        <v>0</v>
      </c>
      <c r="J19" s="4">
        <v>0</v>
      </c>
      <c r="K19" s="4">
        <v>0</v>
      </c>
      <c r="L19" s="4">
        <v>0</v>
      </c>
      <c r="M19">
        <v>0</v>
      </c>
      <c r="T19" s="6"/>
      <c r="U19" s="6"/>
      <c r="V19" s="6"/>
      <c r="W19" s="6"/>
      <c r="X19" s="6"/>
      <c r="AR19" s="5" t="str">
        <f t="shared" ref="AR19:AS22" si="34">IF(AD19=ISBLANK(TRUE),"",AD19)</f>
        <v/>
      </c>
      <c r="AS19" s="5" t="str">
        <f t="shared" si="34"/>
        <v/>
      </c>
      <c r="AT19" s="5" t="str">
        <f t="shared" si="17"/>
        <v/>
      </c>
      <c r="AU19" s="5" t="str">
        <f t="shared" si="17"/>
        <v/>
      </c>
      <c r="AV19" s="5" t="str">
        <f t="shared" si="17"/>
        <v/>
      </c>
      <c r="AW19" s="5" t="str">
        <f t="shared" si="17"/>
        <v/>
      </c>
      <c r="AX19" s="5" t="str">
        <f t="shared" si="17"/>
        <v/>
      </c>
      <c r="AY19" s="5" t="str">
        <f t="shared" si="17"/>
        <v/>
      </c>
      <c r="AZ19" s="5" t="str">
        <f t="shared" si="17"/>
        <v/>
      </c>
      <c r="BA19" s="5" t="str">
        <f t="shared" si="17"/>
        <v/>
      </c>
      <c r="BB19" s="5" t="str">
        <f t="shared" si="17"/>
        <v/>
      </c>
      <c r="BC19" s="5" t="str">
        <f t="shared" si="17"/>
        <v/>
      </c>
      <c r="BD19" s="5" t="str">
        <f t="shared" si="17"/>
        <v/>
      </c>
      <c r="BF19" s="5" t="str">
        <f t="shared" ref="BF19:BG22" si="35">IF(AD19=ISBLANK(TRUE),"",AD19)</f>
        <v/>
      </c>
      <c r="BG19" s="5" t="str">
        <f t="shared" si="3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3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-2.6269726017077598E-4</v>
      </c>
    </row>
    <row r="20" spans="1:107" ht="15" customHeight="1" thickBot="1" x14ac:dyDescent="0.25">
      <c r="A20" t="s">
        <v>46</v>
      </c>
      <c r="B20" t="s">
        <v>43</v>
      </c>
      <c r="C20">
        <v>515359544.52798498</v>
      </c>
      <c r="D20">
        <v>12837838.8131506</v>
      </c>
      <c r="E20">
        <v>0</v>
      </c>
      <c r="F20">
        <v>119258.779255248</v>
      </c>
      <c r="G20">
        <v>0</v>
      </c>
      <c r="H20">
        <v>0</v>
      </c>
      <c r="I20">
        <v>0</v>
      </c>
      <c r="J20" s="4">
        <v>0</v>
      </c>
      <c r="K20" s="4">
        <v>0</v>
      </c>
      <c r="L20" s="4">
        <v>0</v>
      </c>
      <c r="M20">
        <v>0</v>
      </c>
      <c r="T20" s="6"/>
      <c r="U20" s="6"/>
      <c r="V20" s="6"/>
      <c r="W20" s="6"/>
      <c r="X20" s="6"/>
      <c r="AR20" s="5" t="str">
        <f t="shared" si="34"/>
        <v/>
      </c>
      <c r="AS20" s="5" t="str">
        <f t="shared" si="34"/>
        <v/>
      </c>
      <c r="AT20" s="5" t="str">
        <f t="shared" ref="AT20:BD22" si="36">IFERROR(IF(AF20=ISBLANK(TRUE),"",AF20/$AF20*100),"")</f>
        <v/>
      </c>
      <c r="AU20" s="5" t="str">
        <f t="shared" si="36"/>
        <v/>
      </c>
      <c r="AV20" s="5" t="str">
        <f t="shared" si="36"/>
        <v/>
      </c>
      <c r="AW20" s="5" t="str">
        <f t="shared" si="36"/>
        <v/>
      </c>
      <c r="AX20" s="5" t="str">
        <f t="shared" si="36"/>
        <v/>
      </c>
      <c r="AY20" s="5" t="str">
        <f t="shared" si="36"/>
        <v/>
      </c>
      <c r="AZ20" s="5" t="str">
        <f t="shared" si="36"/>
        <v/>
      </c>
      <c r="BA20" s="5" t="str">
        <f t="shared" si="36"/>
        <v/>
      </c>
      <c r="BB20" s="5" t="str">
        <f t="shared" si="36"/>
        <v/>
      </c>
      <c r="BC20" s="5" t="str">
        <f t="shared" si="36"/>
        <v/>
      </c>
      <c r="BD20" s="5" t="str">
        <f t="shared" si="36"/>
        <v/>
      </c>
      <c r="BF20" s="5" t="str">
        <f t="shared" si="35"/>
        <v/>
      </c>
      <c r="BG20" s="5" t="str">
        <f t="shared" si="3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3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4"/>
        <v/>
      </c>
      <c r="AS21" s="5" t="str">
        <f t="shared" si="34"/>
        <v/>
      </c>
      <c r="AT21" s="5" t="str">
        <f t="shared" si="36"/>
        <v/>
      </c>
      <c r="AU21" s="5" t="str">
        <f t="shared" si="36"/>
        <v/>
      </c>
      <c r="AV21" s="5" t="str">
        <f t="shared" si="36"/>
        <v/>
      </c>
      <c r="AW21" s="5" t="str">
        <f t="shared" si="36"/>
        <v/>
      </c>
      <c r="AX21" s="5" t="str">
        <f t="shared" si="36"/>
        <v/>
      </c>
      <c r="AY21" s="5" t="str">
        <f t="shared" si="36"/>
        <v/>
      </c>
      <c r="AZ21" s="5" t="str">
        <f t="shared" si="36"/>
        <v/>
      </c>
      <c r="BA21" s="5" t="str">
        <f t="shared" si="36"/>
        <v/>
      </c>
      <c r="BB21" s="5" t="str">
        <f t="shared" si="36"/>
        <v/>
      </c>
      <c r="BC21" s="5" t="str">
        <f t="shared" si="36"/>
        <v/>
      </c>
      <c r="BD21" s="5" t="str">
        <f t="shared" si="36"/>
        <v/>
      </c>
      <c r="BF21" s="5" t="str">
        <f t="shared" si="35"/>
        <v/>
      </c>
      <c r="BG21" s="5" t="str">
        <f t="shared" si="3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3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7">IF(AD22=ISBLANK(TRUE),"",AD22)</f>
        <v/>
      </c>
      <c r="Q22" s="5" t="str">
        <f t="shared" si="37"/>
        <v/>
      </c>
      <c r="R22" s="5" t="str">
        <f t="shared" ref="R22:T22" ca="1" si="38">IFERROR(BH22/SUMIF($BH22:$BR22,"&lt;&gt;#N/A")*100,"")</f>
        <v/>
      </c>
      <c r="S22" s="5" t="str">
        <f t="shared" ca="1" si="38"/>
        <v/>
      </c>
      <c r="T22" s="6" t="str">
        <f t="shared" ca="1" si="38"/>
        <v/>
      </c>
      <c r="U22" s="6"/>
      <c r="V22" s="6"/>
      <c r="W22" s="6"/>
      <c r="X22" s="6"/>
      <c r="AD22" s="5" t="str">
        <f t="shared" ref="AD22:AM22" si="39">IF(A21=ISBLANK(TRUE),"",A21)</f>
        <v/>
      </c>
      <c r="AE22" s="5" t="str">
        <f t="shared" si="39"/>
        <v/>
      </c>
      <c r="AF22" s="5" t="str">
        <f t="shared" si="39"/>
        <v/>
      </c>
      <c r="AG22" s="5" t="str">
        <f t="shared" si="39"/>
        <v/>
      </c>
      <c r="AH22" s="5" t="str">
        <f t="shared" si="39"/>
        <v/>
      </c>
      <c r="AI22" s="5" t="str">
        <f t="shared" si="39"/>
        <v/>
      </c>
      <c r="AJ22" s="5" t="str">
        <f t="shared" si="39"/>
        <v/>
      </c>
      <c r="AK22" s="5" t="str">
        <f t="shared" si="39"/>
        <v/>
      </c>
      <c r="AL22" s="5" t="str">
        <f t="shared" si="39"/>
        <v/>
      </c>
      <c r="AM22" s="5" t="str">
        <f t="shared" si="39"/>
        <v/>
      </c>
      <c r="AR22" s="5" t="str">
        <f t="shared" si="34"/>
        <v/>
      </c>
      <c r="AS22" s="5" t="str">
        <f t="shared" si="34"/>
        <v/>
      </c>
      <c r="AT22" s="5" t="str">
        <f t="shared" si="36"/>
        <v/>
      </c>
      <c r="AU22" s="5" t="str">
        <f t="shared" si="36"/>
        <v/>
      </c>
      <c r="AV22" s="5" t="str">
        <f t="shared" si="36"/>
        <v/>
      </c>
      <c r="AW22" s="5" t="str">
        <f t="shared" si="36"/>
        <v/>
      </c>
      <c r="AX22" s="5" t="str">
        <f t="shared" si="36"/>
        <v/>
      </c>
      <c r="AY22" s="5" t="str">
        <f t="shared" si="36"/>
        <v/>
      </c>
      <c r="AZ22" s="5" t="str">
        <f t="shared" si="36"/>
        <v/>
      </c>
      <c r="BA22" s="5" t="str">
        <f t="shared" si="36"/>
        <v/>
      </c>
      <c r="BB22" s="5" t="str">
        <f t="shared" si="36"/>
        <v/>
      </c>
      <c r="BC22" s="5" t="str">
        <f t="shared" si="36"/>
        <v/>
      </c>
      <c r="BD22" s="5" t="str">
        <f t="shared" si="36"/>
        <v/>
      </c>
      <c r="BF22" s="5" t="str">
        <f t="shared" si="35"/>
        <v/>
      </c>
      <c r="BG22" s="5" t="str">
        <f t="shared" si="3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-2.6269726017077598E-4</v>
      </c>
      <c r="DA22" s="5">
        <v>6.9009850501232351E-6</v>
      </c>
      <c r="DB22" s="5">
        <v>-6.916959564533576E-6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-2.6269726017077598E-4</v>
      </c>
      <c r="DB23" s="5">
        <v>6.9009850501232351E-6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-2.6269726017077598E-4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100.07109248816586</v>
      </c>
      <c r="S25" s="5">
        <f t="shared" ref="S25:AB25" ca="1" si="40">AVERAGE(S3:S5)</f>
        <v>-0.15662186895426383</v>
      </c>
      <c r="T25" s="5">
        <f t="shared" ca="1" si="40"/>
        <v>4.1144135857111323E-3</v>
      </c>
      <c r="U25" s="5">
        <f t="shared" ca="1" si="40"/>
        <v>4.3861441010793339E-3</v>
      </c>
      <c r="V25" s="5">
        <f t="shared" ca="1" si="40"/>
        <v>-9.7274410234448249E-6</v>
      </c>
      <c r="W25" s="5">
        <f t="shared" ca="1" si="40"/>
        <v>-2.5157970658571143E-6</v>
      </c>
      <c r="X25" s="5">
        <f t="shared" ca="1" si="40"/>
        <v>-2.8882737548532966E-6</v>
      </c>
      <c r="Y25" s="5">
        <f t="shared" ca="1" si="40"/>
        <v>8.2426245977903364E-8</v>
      </c>
      <c r="Z25" s="5">
        <f t="shared" ca="1" si="40"/>
        <v>-4.7075636762035771E-10</v>
      </c>
      <c r="AA25" s="5">
        <f t="shared" ca="1" si="40"/>
        <v>6.6170807545206559E-2</v>
      </c>
      <c r="AB25" s="5">
        <f t="shared" ca="1" si="40"/>
        <v>1.0873065112766247E-2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100.10793940692295</v>
      </c>
      <c r="S26" s="5">
        <f t="shared" ref="S26:AB26" ca="1" si="41">AVERAGE(S6:S9)</f>
        <v>-7.7118835228492721E-2</v>
      </c>
      <c r="T26" s="5">
        <f t="shared" ca="1" si="41"/>
        <v>2.0258906722086471E-3</v>
      </c>
      <c r="U26" s="5">
        <f t="shared" ca="1" si="41"/>
        <v>-4.9835270472288605E-2</v>
      </c>
      <c r="V26" s="5">
        <f t="shared" ca="1" si="41"/>
        <v>1.3611036236637107E-3</v>
      </c>
      <c r="W26" s="5">
        <f t="shared" ca="1" si="41"/>
        <v>-3.7120392899183176E-5</v>
      </c>
      <c r="X26" s="5">
        <f t="shared" ca="1" si="41"/>
        <v>3.4542549024942712E-5</v>
      </c>
      <c r="Y26" s="5">
        <f t="shared" ca="1" si="41"/>
        <v>9.134409626740793E-4</v>
      </c>
      <c r="Z26" s="5">
        <f t="shared" ca="1" si="41"/>
        <v>-2.3970840740970033E-5</v>
      </c>
      <c r="AA26" s="5">
        <f t="shared" ca="1" si="41"/>
        <v>1.2183062223506383E-2</v>
      </c>
      <c r="AB26" s="5">
        <f t="shared" ca="1" si="41"/>
        <v>2.5577499803913764E-3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100.03739818498708</v>
      </c>
      <c r="S27" s="5">
        <f t="shared" ref="S27:AB27" ca="1" si="42">AVERAGE(S10:S13)</f>
        <v>-8.5987506343682393E-2</v>
      </c>
      <c r="T27" s="5">
        <f t="shared" ca="1" si="42"/>
        <v>2.2588682325402512E-3</v>
      </c>
      <c r="U27" s="5">
        <f t="shared" ca="1" si="42"/>
        <v>5.0791370978819656E-3</v>
      </c>
      <c r="V27" s="5">
        <f t="shared" ca="1" si="42"/>
        <v>-7.5509171111396887E-5</v>
      </c>
      <c r="W27" s="5">
        <f t="shared" ca="1" si="42"/>
        <v>4.6210555574508843E-7</v>
      </c>
      <c r="X27" s="5">
        <f t="shared" ca="1" si="42"/>
        <v>-3.4332798333605809E-6</v>
      </c>
      <c r="Y27" s="5">
        <f t="shared" ca="1" si="42"/>
        <v>1.4105182588673747E-7</v>
      </c>
      <c r="Z27" s="5">
        <f t="shared" ca="1" si="42"/>
        <v>5.9950000042410356E-4</v>
      </c>
      <c r="AA27" s="5">
        <f t="shared" ca="1" si="42"/>
        <v>3.723519712419604E-2</v>
      </c>
      <c r="AB27" s="5">
        <f t="shared" ca="1" si="42"/>
        <v>3.4949581951260649E-3</v>
      </c>
      <c r="CW27" s="27"/>
      <c r="CX27" s="23" t="s">
        <v>14</v>
      </c>
      <c r="CY27" s="5">
        <f t="array" ref="CY27:DC31">MINVERSE(CY5:DC9)</f>
        <v>0.01</v>
      </c>
      <c r="CZ27" s="5">
        <v>-2.6269726017077598E-4</v>
      </c>
      <c r="DA27" s="5">
        <v>6.9009850501232351E-6</v>
      </c>
      <c r="DB27" s="5">
        <v>-6.916959564533576E-6</v>
      </c>
      <c r="DC27" s="5">
        <v>3.586509057968004E-7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99.958249291265474</v>
      </c>
      <c r="S28" s="5">
        <f t="shared" ref="S28:AB28" ca="1" si="43">AVERAGE(S14:S17)</f>
        <v>-1.1451529079038555E-2</v>
      </c>
      <c r="T28" s="5">
        <f t="shared" ca="1" si="43"/>
        <v>3.0082853138293283E-4</v>
      </c>
      <c r="U28" s="5">
        <f t="shared" ca="1" si="43"/>
        <v>-1.937480809036252E-2</v>
      </c>
      <c r="V28" s="5">
        <f t="shared" ca="1" si="43"/>
        <v>5.1668427520668839E-4</v>
      </c>
      <c r="W28" s="5">
        <f t="shared" ca="1" si="43"/>
        <v>-1.3775782595964195E-5</v>
      </c>
      <c r="X28" s="5">
        <f t="shared" ca="1" si="43"/>
        <v>1.3412122390330148E-5</v>
      </c>
      <c r="Y28" s="5">
        <f t="shared" ca="1" si="43"/>
        <v>1.4838142399594991E-3</v>
      </c>
      <c r="Z28" s="5">
        <f t="shared" ca="1" si="43"/>
        <v>-3.8970114627867034E-5</v>
      </c>
      <c r="AA28" s="5">
        <f t="shared" ca="1" si="43"/>
        <v>6.4780935456826533E-2</v>
      </c>
      <c r="AB28" s="5">
        <f t="shared" ca="1" si="43"/>
        <v>5.5341171753772586E-3</v>
      </c>
      <c r="CW28" s="27"/>
      <c r="CX28" s="24"/>
      <c r="CY28" s="5">
        <v>0</v>
      </c>
      <c r="CZ28" s="5">
        <v>0.01</v>
      </c>
      <c r="DA28" s="5">
        <v>-2.6269726017077598E-4</v>
      </c>
      <c r="DB28" s="5">
        <v>6.9009850501232351E-6</v>
      </c>
      <c r="DC28" s="5">
        <v>-6.916959564533576E-6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-2.6269726017077598E-4</v>
      </c>
      <c r="DC29" s="5">
        <v>6.9009850501232351E-6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-2.6269726017077598E-4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4">IFERROR(BH48/SUMIF($AV48:$BF48,"&lt;&gt;#N/A")*100,"")</f>
        <v/>
      </c>
      <c r="S33" s="5" t="str">
        <f t="shared" si="44"/>
        <v/>
      </c>
      <c r="T33" s="5" t="str">
        <f t="shared" si="44"/>
        <v/>
      </c>
      <c r="U33" s="5" t="str">
        <f t="shared" si="44"/>
        <v/>
      </c>
      <c r="V33" s="5" t="str">
        <f t="shared" si="44"/>
        <v/>
      </c>
      <c r="W33" s="5" t="str">
        <f t="shared" si="44"/>
        <v/>
      </c>
      <c r="X33" s="5" t="str">
        <f t="shared" si="44"/>
        <v/>
      </c>
      <c r="CW33" s="27"/>
      <c r="CX33" s="23" t="s">
        <v>15</v>
      </c>
      <c r="CY33" s="5">
        <f t="array" ref="CY33:DD38">MINVERSE(CY5:DD10)</f>
        <v>0.01</v>
      </c>
      <c r="CZ33" s="5">
        <v>-2.6269726017077598E-4</v>
      </c>
      <c r="DA33" s="5">
        <v>6.9009850501232351E-6</v>
      </c>
      <c r="DB33" s="5">
        <v>-6.916959564533576E-6</v>
      </c>
      <c r="DC33" s="5">
        <v>3.586509057968004E-7</v>
      </c>
      <c r="DD33" s="5">
        <v>-1.4069938607401993E-8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-2.6269726017077598E-4</v>
      </c>
      <c r="DB34" s="5">
        <v>6.9009850501232351E-6</v>
      </c>
      <c r="DC34" s="5">
        <v>-6.916959564533576E-6</v>
      </c>
      <c r="DD34" s="5">
        <v>3.586509057968004E-7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-2.6269726017077598E-4</v>
      </c>
      <c r="DC35" s="5">
        <v>6.9009850501232351E-6</v>
      </c>
      <c r="DD35" s="5">
        <v>-6.916959564533576E-6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-2.6269726017077598E-4</v>
      </c>
      <c r="DD36" s="5">
        <v>6.9009850501232351E-6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-2.6269726017077598E-4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5">IF(B38=ISBLANK(TRUE),"",B38)</f>
        <v/>
      </c>
      <c r="AF39" s="5" t="str">
        <f t="shared" si="45"/>
        <v/>
      </c>
      <c r="AG39" s="5" t="str">
        <f t="shared" si="45"/>
        <v/>
      </c>
      <c r="AH39" s="5" t="str">
        <f t="shared" si="45"/>
        <v/>
      </c>
      <c r="AI39" s="5" t="str">
        <f t="shared" si="45"/>
        <v/>
      </c>
      <c r="AJ39" s="5" t="str">
        <f t="shared" si="45"/>
        <v/>
      </c>
      <c r="AK39" s="5" t="str">
        <f t="shared" si="45"/>
        <v/>
      </c>
      <c r="AL39" s="5" t="str">
        <f t="shared" si="45"/>
        <v/>
      </c>
      <c r="AM39" s="5" t="str">
        <f t="shared" si="45"/>
        <v/>
      </c>
      <c r="AN39" s="5" t="str">
        <f t="shared" si="45"/>
        <v/>
      </c>
      <c r="AO39" s="5" t="str">
        <f t="shared" si="45"/>
        <v/>
      </c>
      <c r="AP39" s="5" t="str">
        <f t="shared" si="45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5"/>
        <v/>
      </c>
      <c r="AF40" s="5" t="str">
        <f t="shared" si="45"/>
        <v/>
      </c>
      <c r="AG40" s="5" t="str">
        <f t="shared" si="45"/>
        <v/>
      </c>
      <c r="AH40" s="5" t="str">
        <f t="shared" si="45"/>
        <v/>
      </c>
      <c r="AI40" s="5" t="str">
        <f t="shared" si="45"/>
        <v/>
      </c>
      <c r="AJ40" s="5" t="str">
        <f t="shared" si="45"/>
        <v/>
      </c>
      <c r="AK40" s="5" t="str">
        <f t="shared" si="45"/>
        <v/>
      </c>
      <c r="AL40" s="5" t="str">
        <f t="shared" si="45"/>
        <v/>
      </c>
      <c r="AM40" s="5" t="str">
        <f t="shared" si="45"/>
        <v/>
      </c>
      <c r="AN40" s="5" t="str">
        <f t="shared" si="45"/>
        <v/>
      </c>
      <c r="AO40" s="5" t="str">
        <f t="shared" si="45"/>
        <v/>
      </c>
      <c r="AP40" s="5" t="str">
        <f t="shared" si="45"/>
        <v/>
      </c>
      <c r="CW40" s="27"/>
      <c r="CX40" s="23" t="s">
        <v>16</v>
      </c>
      <c r="CY40" s="5">
        <f t="array" ref="CY40:DE46">MINVERSE(CY5:DE11)</f>
        <v>0.01</v>
      </c>
      <c r="CZ40" s="5">
        <v>-2.6269726017077598E-4</v>
      </c>
      <c r="DA40" s="5">
        <v>6.9009850501232351E-6</v>
      </c>
      <c r="DB40" s="5">
        <v>-6.916959564533576E-6</v>
      </c>
      <c r="DC40" s="5">
        <v>3.586509057968004E-7</v>
      </c>
      <c r="DD40" s="5">
        <v>-1.4069938607401993E-8</v>
      </c>
      <c r="DE40" s="5">
        <v>5.0286509185029826E-9</v>
      </c>
    </row>
    <row r="41" spans="2:110" ht="14.25" customHeight="1" x14ac:dyDescent="0.15">
      <c r="AD41" s="5" t="str">
        <f>IF(A40=ISBLANK(TRUE),"",A40)</f>
        <v/>
      </c>
      <c r="AE41" s="5" t="str">
        <f t="shared" si="45"/>
        <v/>
      </c>
      <c r="AF41" s="5" t="str">
        <f t="shared" si="45"/>
        <v/>
      </c>
      <c r="AG41" s="5" t="str">
        <f t="shared" si="45"/>
        <v/>
      </c>
      <c r="AH41" s="5" t="str">
        <f t="shared" si="45"/>
        <v/>
      </c>
      <c r="AI41" s="5" t="str">
        <f t="shared" si="45"/>
        <v/>
      </c>
      <c r="AJ41" s="5" t="str">
        <f t="shared" si="45"/>
        <v/>
      </c>
      <c r="AK41" s="5" t="str">
        <f t="shared" si="45"/>
        <v/>
      </c>
      <c r="AL41" s="5" t="str">
        <f t="shared" si="45"/>
        <v/>
      </c>
      <c r="AM41" s="5" t="str">
        <f t="shared" si="45"/>
        <v/>
      </c>
      <c r="AN41" s="5" t="str">
        <f t="shared" si="45"/>
        <v/>
      </c>
      <c r="AO41" s="5" t="str">
        <f t="shared" si="45"/>
        <v/>
      </c>
      <c r="AP41" s="5" t="str">
        <f t="shared" si="45"/>
        <v/>
      </c>
      <c r="CW41" s="27"/>
      <c r="CX41" s="24"/>
      <c r="CY41" s="5">
        <v>0</v>
      </c>
      <c r="CZ41" s="5">
        <v>0.01</v>
      </c>
      <c r="DA41" s="5">
        <v>-2.6269726017077598E-4</v>
      </c>
      <c r="DB41" s="5">
        <v>6.9009850501232351E-6</v>
      </c>
      <c r="DC41" s="5">
        <v>-6.916959564533576E-6</v>
      </c>
      <c r="DD41" s="5">
        <v>3.586509057968004E-7</v>
      </c>
      <c r="DE41" s="5">
        <v>-1.4069938607401993E-8</v>
      </c>
    </row>
    <row r="42" spans="2:110" ht="14.25" customHeight="1" x14ac:dyDescent="0.15">
      <c r="AD42" s="5" t="str">
        <f>IF(A41=ISBLANK(TRUE),"",A41)</f>
        <v/>
      </c>
      <c r="AE42" s="5" t="str">
        <f t="shared" si="45"/>
        <v/>
      </c>
      <c r="AF42" s="5" t="str">
        <f t="shared" si="45"/>
        <v/>
      </c>
      <c r="AG42" s="5" t="str">
        <f t="shared" si="45"/>
        <v/>
      </c>
      <c r="AH42" s="5" t="str">
        <f t="shared" si="45"/>
        <v/>
      </c>
      <c r="AI42" s="5" t="str">
        <f t="shared" si="45"/>
        <v/>
      </c>
      <c r="AJ42" s="5" t="str">
        <f t="shared" si="45"/>
        <v/>
      </c>
      <c r="AK42" s="5" t="str">
        <f t="shared" si="45"/>
        <v/>
      </c>
      <c r="AL42" s="5" t="str">
        <f t="shared" si="45"/>
        <v/>
      </c>
      <c r="AM42" s="5" t="str">
        <f t="shared" si="45"/>
        <v/>
      </c>
      <c r="AN42" s="5" t="str">
        <f t="shared" si="45"/>
        <v/>
      </c>
      <c r="AO42" s="5" t="str">
        <f t="shared" si="45"/>
        <v/>
      </c>
      <c r="AP42" s="5" t="str">
        <f t="shared" si="45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-2.6269726017077598E-4</v>
      </c>
      <c r="DC42" s="5">
        <v>6.9009850501232351E-6</v>
      </c>
      <c r="DD42" s="5">
        <v>-6.916959564533576E-6</v>
      </c>
      <c r="DE42" s="5">
        <v>3.586509057968004E-7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-2.6269726017077598E-4</v>
      </c>
      <c r="DD43" s="5">
        <v>6.9009850501232351E-6</v>
      </c>
      <c r="DE43" s="5">
        <v>-6.916959564533576E-6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-2.6269726017077598E-4</v>
      </c>
      <c r="DE44" s="5">
        <v>6.9009850501232351E-6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-2.6269726017077598E-4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-2.6269726017077598E-4</v>
      </c>
      <c r="DA48" s="5">
        <v>6.9009850501232351E-6</v>
      </c>
      <c r="DB48" s="5">
        <v>-6.916959564533576E-6</v>
      </c>
      <c r="DC48" s="5">
        <v>3.586509057968004E-7</v>
      </c>
      <c r="DD48" s="5">
        <v>-1.4069938607401993E-8</v>
      </c>
      <c r="DE48" s="5">
        <v>5.0286509185029826E-9</v>
      </c>
      <c r="DF48" s="5">
        <v>-3.7367678899031343E-10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-2.6269726017077598E-4</v>
      </c>
      <c r="DB49" s="5">
        <v>6.9009850501232351E-6</v>
      </c>
      <c r="DC49" s="5">
        <v>-6.916959564533576E-6</v>
      </c>
      <c r="DD49" s="5">
        <v>3.586509057968004E-7</v>
      </c>
      <c r="DE49" s="5">
        <v>-1.4069938607401993E-8</v>
      </c>
      <c r="DF49" s="5">
        <v>5.0286509185029826E-9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-2.6269726017077598E-4</v>
      </c>
      <c r="DC50" s="5">
        <v>6.9009850501232351E-6</v>
      </c>
      <c r="DD50" s="5">
        <v>-6.916959564533576E-6</v>
      </c>
      <c r="DE50" s="5">
        <v>3.586509057968004E-7</v>
      </c>
      <c r="DF50" s="5">
        <v>-1.4069938607401993E-8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-2.6269726017077598E-4</v>
      </c>
      <c r="DD51" s="5">
        <v>6.9009850501232351E-6</v>
      </c>
      <c r="DE51" s="5">
        <v>-6.916959564533576E-6</v>
      </c>
      <c r="DF51" s="5">
        <v>3.586509057968004E-7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-2.6269726017077598E-4</v>
      </c>
      <c r="DE52" s="5">
        <v>6.9009850501232351E-6</v>
      </c>
      <c r="DF52" s="5">
        <v>-6.916959564533576E-6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-2.6269726017077598E-4</v>
      </c>
      <c r="DF53" s="5">
        <v>6.9009850501232351E-6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-2.6269726017077598E-4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-2.6269726017077598E-4</v>
      </c>
      <c r="DA57" s="5">
        <v>6.9009850501232351E-6</v>
      </c>
      <c r="DB57" s="5">
        <v>-6.916959564533576E-6</v>
      </c>
      <c r="DC57" s="5">
        <v>3.586509057968004E-7</v>
      </c>
      <c r="DD57" s="5">
        <v>-1.4069938607401993E-8</v>
      </c>
      <c r="DE57" s="5">
        <v>5.0286509185029826E-9</v>
      </c>
      <c r="DF57" s="5">
        <v>-3.7367678899031343E-10</v>
      </c>
      <c r="DG57" s="5">
        <v>1.929343683094554E-11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-2.6269726017077598E-4</v>
      </c>
      <c r="DB58" s="5">
        <v>6.9009850501232351E-6</v>
      </c>
      <c r="DC58" s="5">
        <v>-6.916959564533576E-6</v>
      </c>
      <c r="DD58" s="5">
        <v>3.586509057968004E-7</v>
      </c>
      <c r="DE58" s="5">
        <v>-1.4069938607401993E-8</v>
      </c>
      <c r="DF58" s="5">
        <v>5.0286509185029826E-9</v>
      </c>
      <c r="DG58" s="5">
        <v>-3.7367678899031343E-10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-2.6269726017077598E-4</v>
      </c>
      <c r="DC59" s="5">
        <v>6.9009850501232351E-6</v>
      </c>
      <c r="DD59" s="5">
        <v>-6.916959564533576E-6</v>
      </c>
      <c r="DE59" s="5">
        <v>3.586509057968004E-7</v>
      </c>
      <c r="DF59" s="5">
        <v>-1.4069938607401993E-8</v>
      </c>
      <c r="DG59" s="5">
        <v>5.0286509185029826E-9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-2.6269726017077598E-4</v>
      </c>
      <c r="DD60" s="5">
        <v>6.9009850501232351E-6</v>
      </c>
      <c r="DE60" s="5">
        <v>-6.916959564533576E-6</v>
      </c>
      <c r="DF60" s="5">
        <v>3.586509057968004E-7</v>
      </c>
      <c r="DG60" s="5">
        <v>-1.4069938607401993E-8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-2.6269726017077598E-4</v>
      </c>
      <c r="DE61" s="5">
        <v>6.9009850501232351E-6</v>
      </c>
      <c r="DF61" s="5">
        <v>-6.916959564533576E-6</v>
      </c>
      <c r="DG61" s="5">
        <v>3.586509057968004E-7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-2.6269726017077598E-4</v>
      </c>
      <c r="DF62" s="5">
        <v>6.9009850501232351E-6</v>
      </c>
      <c r="DG62" s="5">
        <v>-6.916959564533576E-6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-2.6269726017077598E-4</v>
      </c>
      <c r="DG63" s="5">
        <v>6.9009850501232351E-6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-2.6269726017077598E-4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-2.6269726017077598E-4</v>
      </c>
      <c r="DA67" s="5">
        <v>6.9009850501232351E-6</v>
      </c>
      <c r="DB67" s="5">
        <v>-6.916959564533576E-6</v>
      </c>
      <c r="DC67" s="5">
        <v>3.586509057968004E-7</v>
      </c>
      <c r="DD67" s="5">
        <v>-1.4069938607401993E-8</v>
      </c>
      <c r="DE67" s="5">
        <v>5.0286509185029826E-9</v>
      </c>
      <c r="DF67" s="5">
        <v>-3.7367678899031343E-10</v>
      </c>
      <c r="DG67" s="5">
        <v>1.929343683094554E-11</v>
      </c>
      <c r="DH67" s="5">
        <v>-3.893967909095738E-12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-2.6269726017077598E-4</v>
      </c>
      <c r="DB68" s="5">
        <v>6.9009850501232351E-6</v>
      </c>
      <c r="DC68" s="5">
        <v>-6.916959564533576E-6</v>
      </c>
      <c r="DD68" s="5">
        <v>3.586509057968004E-7</v>
      </c>
      <c r="DE68" s="5">
        <v>-1.4069938607401993E-8</v>
      </c>
      <c r="DF68" s="5">
        <v>5.0286509185029826E-9</v>
      </c>
      <c r="DG68" s="5">
        <v>-3.7367678899031343E-10</v>
      </c>
      <c r="DH68" s="5">
        <v>1.929343683094554E-11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-2.6269726017077598E-4</v>
      </c>
      <c r="DC69" s="5">
        <v>6.9009850501232351E-6</v>
      </c>
      <c r="DD69" s="5">
        <v>-6.916959564533576E-6</v>
      </c>
      <c r="DE69" s="5">
        <v>3.586509057968004E-7</v>
      </c>
      <c r="DF69" s="5">
        <v>-1.4069938607401993E-8</v>
      </c>
      <c r="DG69" s="5">
        <v>5.0286509185029826E-9</v>
      </c>
      <c r="DH69" s="5">
        <v>-3.7367678899031343E-10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-2.6269726017077598E-4</v>
      </c>
      <c r="DD70" s="5">
        <v>6.9009850501232351E-6</v>
      </c>
      <c r="DE70" s="5">
        <v>-6.916959564533576E-6</v>
      </c>
      <c r="DF70" s="5">
        <v>3.586509057968004E-7</v>
      </c>
      <c r="DG70" s="5">
        <v>-1.4069938607401993E-8</v>
      </c>
      <c r="DH70" s="5">
        <v>5.0286509185029826E-9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-2.6269726017077598E-4</v>
      </c>
      <c r="DE71" s="5">
        <v>6.9009850501232351E-6</v>
      </c>
      <c r="DF71" s="5">
        <v>-6.916959564533576E-6</v>
      </c>
      <c r="DG71" s="5">
        <v>3.586509057968004E-7</v>
      </c>
      <c r="DH71" s="5">
        <v>-1.4069938607401993E-8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-2.6269726017077598E-4</v>
      </c>
      <c r="DF72" s="5">
        <v>6.9009850501232351E-6</v>
      </c>
      <c r="DG72" s="5">
        <v>-6.916959564533576E-6</v>
      </c>
      <c r="DH72" s="5">
        <v>3.586509057968004E-7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-2.6269726017077598E-4</v>
      </c>
      <c r="DG73" s="5">
        <v>6.9009850501232351E-6</v>
      </c>
      <c r="DH73" s="5">
        <v>-6.916959564533576E-6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-2.6269726017077598E-4</v>
      </c>
      <c r="DH74" s="5">
        <v>6.9009850501232351E-6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-2.6269726017077598E-4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-2.6269726017077598E-4</v>
      </c>
      <c r="DA78" s="5">
        <v>6.9009850501232351E-6</v>
      </c>
      <c r="DB78" s="5">
        <v>-6.916959564533576E-6</v>
      </c>
      <c r="DC78" s="5">
        <v>3.586509057968004E-7</v>
      </c>
      <c r="DD78" s="5">
        <v>-1.4069938607401993E-8</v>
      </c>
      <c r="DE78" s="5">
        <v>5.0286509185029826E-9</v>
      </c>
      <c r="DF78" s="5">
        <v>-3.7367678899031343E-10</v>
      </c>
      <c r="DG78" s="5">
        <v>1.929343683094554E-11</v>
      </c>
      <c r="DH78" s="5">
        <v>-3.893967909095738E-12</v>
      </c>
      <c r="DI78" s="5">
        <v>3.5398992015565809E-13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-2.6269726017077598E-4</v>
      </c>
      <c r="DB79" s="5">
        <v>6.9009850501232351E-6</v>
      </c>
      <c r="DC79" s="5">
        <v>-6.916959564533576E-6</v>
      </c>
      <c r="DD79" s="5">
        <v>3.586509057968004E-7</v>
      </c>
      <c r="DE79" s="5">
        <v>-1.4069938607401993E-8</v>
      </c>
      <c r="DF79" s="5">
        <v>5.0286509185029826E-9</v>
      </c>
      <c r="DG79" s="5">
        <v>-3.7367678899031343E-10</v>
      </c>
      <c r="DH79" s="5">
        <v>1.929343683094554E-11</v>
      </c>
      <c r="DI79" s="5">
        <v>-3.893967909095738E-12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-2.6269726017077598E-4</v>
      </c>
      <c r="DC80" s="5">
        <v>6.9009850501232351E-6</v>
      </c>
      <c r="DD80" s="5">
        <v>-6.916959564533576E-6</v>
      </c>
      <c r="DE80" s="5">
        <v>3.586509057968004E-7</v>
      </c>
      <c r="DF80" s="5">
        <v>-1.4069938607401993E-8</v>
      </c>
      <c r="DG80" s="5">
        <v>5.0286509185029826E-9</v>
      </c>
      <c r="DH80" s="5">
        <v>-3.7367678899031343E-10</v>
      </c>
      <c r="DI80" s="5">
        <v>1.929343683094554E-11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-2.6269726017077598E-4</v>
      </c>
      <c r="DD81" s="5">
        <v>6.9009850501232351E-6</v>
      </c>
      <c r="DE81" s="5">
        <v>-6.916959564533576E-6</v>
      </c>
      <c r="DF81" s="5">
        <v>3.586509057968004E-7</v>
      </c>
      <c r="DG81" s="5">
        <v>-1.4069938607401993E-8</v>
      </c>
      <c r="DH81" s="5">
        <v>5.0286509185029826E-9</v>
      </c>
      <c r="DI81" s="5">
        <v>-3.7367678899031343E-10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-2.6269726017077598E-4</v>
      </c>
      <c r="DE82" s="5">
        <v>6.9009850501232351E-6</v>
      </c>
      <c r="DF82" s="5">
        <v>-6.916959564533576E-6</v>
      </c>
      <c r="DG82" s="5">
        <v>3.586509057968004E-7</v>
      </c>
      <c r="DH82" s="5">
        <v>-1.4069938607401993E-8</v>
      </c>
      <c r="DI82" s="5">
        <v>5.0286509185029826E-9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-2.6269726017077598E-4</v>
      </c>
      <c r="DF83" s="5">
        <v>6.9009850501232351E-6</v>
      </c>
      <c r="DG83" s="5">
        <v>-6.916959564533576E-6</v>
      </c>
      <c r="DH83" s="5">
        <v>3.586509057968004E-7</v>
      </c>
      <c r="DI83" s="5">
        <v>-1.4069938607401993E-8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-2.6269726017077598E-4</v>
      </c>
      <c r="DG84" s="5">
        <v>6.9009850501232351E-6</v>
      </c>
      <c r="DH84" s="5">
        <v>-6.916959564533576E-6</v>
      </c>
      <c r="DI84" s="5">
        <v>3.586509057968004E-7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-2.6269726017077598E-4</v>
      </c>
      <c r="DH85" s="5">
        <v>6.9009850501232351E-6</v>
      </c>
      <c r="DI85" s="5">
        <v>-6.916959564533576E-6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-2.6269726017077598E-4</v>
      </c>
      <c r="DI86" s="5">
        <v>6.9009850501232351E-6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-2.6269726017077598E-4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304F7-0728-7A4A-BEBB-D63391B2DEA3}">
  <dimension ref="A1:DL101"/>
  <sheetViews>
    <sheetView zoomScaleNormal="100" workbookViewId="0">
      <selection activeCell="U59" sqref="U59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145.01429999999999</v>
      </c>
      <c r="D1" s="1">
        <v>146.01759999999999</v>
      </c>
      <c r="E1" s="1">
        <v>147.02099999999999</v>
      </c>
      <c r="F1" s="1">
        <v>148.02430000000001</v>
      </c>
      <c r="G1" s="1">
        <v>149.02770000000001</v>
      </c>
      <c r="H1" s="1">
        <v>150.03100000000001</v>
      </c>
      <c r="I1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6</v>
      </c>
    </row>
    <row r="2" spans="1:116" ht="15" x14ac:dyDescent="0.2">
      <c r="A2" t="s">
        <v>22</v>
      </c>
      <c r="B2" t="s">
        <v>23</v>
      </c>
      <c r="C2">
        <v>14630641.5858768</v>
      </c>
      <c r="D2">
        <v>801087.64401768404</v>
      </c>
      <c r="E2">
        <v>0</v>
      </c>
      <c r="F2">
        <v>119228.04930416599</v>
      </c>
      <c r="G2">
        <v>0</v>
      </c>
      <c r="H2">
        <v>622767.23928202596</v>
      </c>
      <c r="I2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Alpha-ketoglutarate</v>
      </c>
      <c r="S2" s="5" t="str">
        <f t="shared" ref="S2:AB2" ca="1" si="0">IF(AG2=ISBLANK(TRUE),"",AG2)</f>
        <v>Alpha-ketoglutarate m+1</v>
      </c>
      <c r="T2" s="5" t="str">
        <f t="shared" ca="1" si="0"/>
        <v>Alpha-ketoglutarate m+2</v>
      </c>
      <c r="U2" s="5" t="str">
        <f t="shared" ca="1" si="0"/>
        <v>Alpha-ketoglutarate m+3</v>
      </c>
      <c r="V2" s="5" t="str">
        <f t="shared" ca="1" si="0"/>
        <v>Alpha-ketoglutarate m+4</v>
      </c>
      <c r="W2" s="5" t="str">
        <f t="shared" ca="1" si="0"/>
        <v>Alpha-ketoglutarate m+5</v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Alpha-ketoglutarate</v>
      </c>
      <c r="AG2" s="3" t="str">
        <f ca="1">IF(D1=ISBLANK(TRUE),"",$AF$2&amp;" m+1")</f>
        <v>Alpha-ketoglutarate m+1</v>
      </c>
      <c r="AH2" s="3" t="str">
        <f ca="1">IF(E1=ISBLANK(TRUE),"",$AF$2&amp;" m+2")</f>
        <v>Alpha-ketoglutarate m+2</v>
      </c>
      <c r="AI2" s="3" t="str">
        <f ca="1">IF(F1=ISBLANK(TRUE),"",$AF$2&amp;" m+3")</f>
        <v>Alpha-ketoglutarate m+3</v>
      </c>
      <c r="AJ2" s="3" t="str">
        <f ca="1">IF(G1=ISBLANK(TRUE),"",$AF$2&amp;" m+4")</f>
        <v>Alpha-ketoglutarate m+4</v>
      </c>
      <c r="AK2" s="3" t="str">
        <f ca="1">IF(H1=ISBLANK(TRUE),"",$AF$2&amp;" m+5")</f>
        <v>Alpha-ketoglutarate m+5</v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Alpha-ketoglutarate</v>
      </c>
      <c r="AU2" s="5" t="str">
        <f t="shared" ca="1" si="2"/>
        <v>Alpha-ketoglutarate m+1</v>
      </c>
      <c r="AV2" s="5" t="str">
        <f t="shared" ca="1" si="2"/>
        <v>Alpha-ketoglutarate m+2</v>
      </c>
      <c r="AW2" s="5" t="str">
        <f t="shared" ca="1" si="2"/>
        <v>Alpha-ketoglutarate m+3</v>
      </c>
      <c r="AX2" s="5" t="str">
        <f t="shared" ca="1" si="2"/>
        <v>Alpha-ketoglutarate m+4</v>
      </c>
      <c r="AY2" s="5" t="str">
        <f t="shared" ca="1" si="2"/>
        <v>Alpha-ketoglutarate m+5</v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Alpha-ketoglutarate</v>
      </c>
      <c r="BI2" s="5" t="str">
        <f t="shared" ca="1" si="3"/>
        <v>Alpha-ketoglutarate m+1</v>
      </c>
      <c r="BJ2" s="5" t="str">
        <f t="shared" ca="1" si="3"/>
        <v>Alpha-ketoglutarate m+2</v>
      </c>
      <c r="BK2" s="5" t="str">
        <f t="shared" ca="1" si="3"/>
        <v>Alpha-ketoglutarate m+3</v>
      </c>
      <c r="BL2" s="5" t="str">
        <f t="shared" ca="1" si="3"/>
        <v>Alpha-ketoglutarate m+4</v>
      </c>
      <c r="BM2" s="5" t="str">
        <f t="shared" ca="1" si="3"/>
        <v>Alpha-ketoglutarate m+5</v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Alpha-ketoglutarate</v>
      </c>
      <c r="BY2" s="3" t="str">
        <f t="shared" ca="1" si="4"/>
        <v>Alpha-ketoglutarate m+1</v>
      </c>
      <c r="BZ2" s="3" t="str">
        <f t="shared" ca="1" si="4"/>
        <v>Alpha-ketoglutarate m+2</v>
      </c>
      <c r="CA2" s="3" t="str">
        <f t="shared" ca="1" si="4"/>
        <v>Alpha-ketoglutarate m+3</v>
      </c>
      <c r="CB2" s="3" t="str">
        <f t="shared" ca="1" si="4"/>
        <v>Alpha-ketoglutarate m+4</v>
      </c>
      <c r="CC2" s="3" t="str">
        <f t="shared" ca="1" si="4"/>
        <v>Alpha-ketoglutarate m+5</v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Alpha-ketoglutarate</v>
      </c>
      <c r="CL2" s="5" t="str">
        <f t="shared" ca="1" si="5"/>
        <v>Alpha-ketoglutarate m+1</v>
      </c>
      <c r="CM2" s="5" t="str">
        <f t="shared" ca="1" si="5"/>
        <v>Alpha-ketoglutarate m+2</v>
      </c>
      <c r="CN2" s="5" t="str">
        <f t="shared" ca="1" si="5"/>
        <v>Alpha-ketoglutarate m+3</v>
      </c>
      <c r="CO2" s="5" t="str">
        <f t="shared" ca="1" si="5"/>
        <v>Alpha-ketoglutarate m+4</v>
      </c>
      <c r="CP2" s="5" t="str">
        <f t="shared" ca="1" si="5"/>
        <v>Alpha-ketoglutarate m+5</v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Alpha-ketoglutarate</v>
      </c>
      <c r="CZ2" s="5" t="str">
        <f t="shared" ca="1" si="6"/>
        <v>Alpha-ketoglutarate m+1</v>
      </c>
      <c r="DA2" s="5" t="str">
        <f t="shared" ca="1" si="6"/>
        <v>Alpha-ketoglutarate m+2</v>
      </c>
      <c r="DB2" s="5" t="str">
        <f t="shared" ca="1" si="6"/>
        <v>Alpha-ketoglutarate m+3</v>
      </c>
      <c r="DC2" s="5" t="str">
        <f t="shared" ca="1" si="6"/>
        <v>Alpha-ketoglutarate m+4</v>
      </c>
      <c r="DD2" s="5" t="str">
        <f t="shared" ca="1" si="6"/>
        <v>Alpha-ketoglutarate m+5</v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9859517.6831282694</v>
      </c>
      <c r="D3">
        <v>520885.74859004002</v>
      </c>
      <c r="E3">
        <v>0</v>
      </c>
      <c r="F3">
        <v>37469.983655035699</v>
      </c>
      <c r="G3">
        <v>0</v>
      </c>
      <c r="H3">
        <v>728233.59927728702</v>
      </c>
      <c r="I3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95.658140846169815</v>
      </c>
      <c r="S3" s="5">
        <f t="shared" ref="S3:AB17" ca="1" si="8">IFERROR(BI3/SUMIF($BH3:$BR3,"&lt;&gt;#N/A")*100,"")</f>
        <v>0.69132587109449373</v>
      </c>
      <c r="T3" s="6">
        <f t="shared" ca="1" si="8"/>
        <v>-3.2918063589723018E-2</v>
      </c>
      <c r="U3" s="6">
        <f t="shared" ca="1" si="8"/>
        <v>-0.38684913112580688</v>
      </c>
      <c r="V3" s="6">
        <f t="shared" ca="1" si="8"/>
        <v>-1.8859911856092093E-3</v>
      </c>
      <c r="W3" s="6">
        <f t="shared" ca="1" si="8"/>
        <v>4.072186468636823</v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14630641.5858768</v>
      </c>
      <c r="AG3" s="5">
        <f t="shared" si="1"/>
        <v>801087.64401768404</v>
      </c>
      <c r="AH3" s="5">
        <f t="shared" si="1"/>
        <v>0</v>
      </c>
      <c r="AI3" s="5">
        <f t="shared" si="1"/>
        <v>119228.04930416599</v>
      </c>
      <c r="AJ3" s="5">
        <f t="shared" si="1"/>
        <v>0</v>
      </c>
      <c r="AK3" s="5">
        <f t="shared" si="1"/>
        <v>622767.23928202596</v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5.4754102157145805</v>
      </c>
      <c r="AV3" s="5">
        <f t="shared" si="10"/>
        <v>0</v>
      </c>
      <c r="AW3" s="5">
        <f t="shared" si="10"/>
        <v>0.81492017013976203</v>
      </c>
      <c r="AX3" s="5">
        <f t="shared" si="10"/>
        <v>0</v>
      </c>
      <c r="AY3" s="5">
        <f t="shared" si="10"/>
        <v>4.2565955541088059</v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7.2270469087020173E-3</v>
      </c>
      <c r="BJ3" s="5">
        <f ca="1"/>
        <v>-3.4412192520717451E-4</v>
      </c>
      <c r="BK3" s="5">
        <f ca="1"/>
        <v>-4.0440795493601363E-3</v>
      </c>
      <c r="BL3" s="5">
        <f ca="1"/>
        <v>-1.9715950664796189E-5</v>
      </c>
      <c r="BM3" s="5">
        <f ca="1"/>
        <v>4.2570202939501041E-2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16327776.0560707</v>
      </c>
      <c r="BY3" s="5">
        <f t="shared" ref="BY3:CE6" si="12">D17</f>
        <v>953144.02942701301</v>
      </c>
      <c r="BZ3" s="5">
        <f t="shared" si="12"/>
        <v>0</v>
      </c>
      <c r="CA3" s="5">
        <f t="shared" si="12"/>
        <v>222577.767377907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5.8375618709728201</v>
      </c>
      <c r="CM3" s="5">
        <f t="shared" si="15"/>
        <v>0</v>
      </c>
      <c r="CN3" s="5">
        <f t="shared" si="15"/>
        <v>1.3631848367687045</v>
      </c>
      <c r="CO3" s="5">
        <f t="shared" si="15"/>
        <v>0</v>
      </c>
      <c r="CP3" s="5">
        <f t="shared" si="15"/>
        <v>0</v>
      </c>
      <c r="CQ3" s="5">
        <f t="shared" si="15"/>
        <v>0</v>
      </c>
      <c r="CR3" s="5">
        <f t="shared" si="15"/>
        <v>0</v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4.7527055248443792</v>
      </c>
      <c r="DA3" s="5">
        <f t="shared" si="16"/>
        <v>6.4166749419921975E-5</v>
      </c>
      <c r="DB3" s="5">
        <f t="shared" si="16"/>
        <v>1.2209631715148197</v>
      </c>
      <c r="DC3" s="5">
        <f t="shared" si="16"/>
        <v>1.236797825048387E-2</v>
      </c>
      <c r="DD3" s="5">
        <f t="shared" si="16"/>
        <v>0</v>
      </c>
      <c r="DE3" s="5">
        <f t="shared" si="16"/>
        <v>0</v>
      </c>
      <c r="DF3" s="5">
        <f t="shared" si="16"/>
        <v>0</v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9305267.8499821108</v>
      </c>
      <c r="D4">
        <v>336554.587670826</v>
      </c>
      <c r="E4">
        <v>0</v>
      </c>
      <c r="F4">
        <v>278520.415999597</v>
      </c>
      <c r="G4">
        <v>0</v>
      </c>
      <c r="H4">
        <v>195428.45914450201</v>
      </c>
      <c r="I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93.395289732775097</v>
      </c>
      <c r="S4" s="5">
        <f t="shared" ca="1" si="8"/>
        <v>0.49534043716871851</v>
      </c>
      <c r="T4" s="6">
        <f t="shared" ca="1" si="8"/>
        <v>-2.360200104563881E-2</v>
      </c>
      <c r="U4" s="6">
        <f t="shared" ca="1" si="8"/>
        <v>-0.7842624230187395</v>
      </c>
      <c r="V4" s="6">
        <f t="shared" ca="1" si="8"/>
        <v>1.9674665220150326E-2</v>
      </c>
      <c r="W4" s="6">
        <f t="shared" ca="1" si="8"/>
        <v>6.8975595889004149</v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9859517.6831282694</v>
      </c>
      <c r="AG4" s="5">
        <f t="shared" si="1"/>
        <v>520885.74859004002</v>
      </c>
      <c r="AH4" s="5">
        <f t="shared" si="1"/>
        <v>0</v>
      </c>
      <c r="AI4" s="5">
        <f t="shared" si="1"/>
        <v>37469.983655035699</v>
      </c>
      <c r="AJ4" s="5">
        <f t="shared" si="1"/>
        <v>0</v>
      </c>
      <c r="AK4" s="5">
        <f t="shared" si="1"/>
        <v>728233.59927728702</v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5.2830753524727303</v>
      </c>
      <c r="AV4" s="5">
        <f t="shared" si="10"/>
        <v>0</v>
      </c>
      <c r="AW4" s="5">
        <f t="shared" si="10"/>
        <v>0.38003870837571302</v>
      </c>
      <c r="AX4" s="5">
        <f t="shared" si="10"/>
        <v>0</v>
      </c>
      <c r="AY4" s="5">
        <f t="shared" si="10"/>
        <v>7.3860976031662222</v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5.3036982762835125E-3</v>
      </c>
      <c r="BJ4" s="5">
        <f ca="1"/>
        <v>-2.5271082849220167E-4</v>
      </c>
      <c r="BK4" s="5">
        <f ca="1"/>
        <v>-8.397237433094222E-3</v>
      </c>
      <c r="BL4" s="5">
        <f ca="1"/>
        <v>2.1066014438676686E-4</v>
      </c>
      <c r="BM4" s="5">
        <f ca="1"/>
        <v>7.3853398909472651E-2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18465669.9147438</v>
      </c>
      <c r="BY4" s="5">
        <f t="shared" si="12"/>
        <v>712547.91047211096</v>
      </c>
      <c r="BZ4" s="5">
        <f t="shared" si="12"/>
        <v>47.3952805716143</v>
      </c>
      <c r="CA4" s="5">
        <f t="shared" si="12"/>
        <v>207834.84063276701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3.8587709720901135</v>
      </c>
      <c r="CM4" s="5">
        <f t="shared" si="15"/>
        <v>2.566669976796879E-4</v>
      </c>
      <c r="CN4" s="5">
        <f t="shared" si="15"/>
        <v>1.1255201765890039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>
        <f t="shared" si="15"/>
        <v>0</v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16584187.137619199</v>
      </c>
      <c r="D5">
        <v>877018.580853972</v>
      </c>
      <c r="E5">
        <v>0</v>
      </c>
      <c r="F5">
        <v>129470.798829098</v>
      </c>
      <c r="G5">
        <v>0</v>
      </c>
      <c r="H5">
        <v>93933.258068634794</v>
      </c>
      <c r="I5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97.362782472515121</v>
      </c>
      <c r="S5" s="5">
        <f t="shared" ca="1" si="8"/>
        <v>-1.105931855592265</v>
      </c>
      <c r="T5" s="6">
        <f t="shared" ca="1" si="8"/>
        <v>5.2499209869090152E-2</v>
      </c>
      <c r="U5" s="6">
        <f t="shared" ca="1" si="8"/>
        <v>1.7229538004502225</v>
      </c>
      <c r="V5" s="6">
        <f t="shared" ca="1" si="8"/>
        <v>-8.0425741252984934E-2</v>
      </c>
      <c r="W5" s="6">
        <f t="shared" ca="1" si="8"/>
        <v>2.0481221140108143</v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9305267.8499821108</v>
      </c>
      <c r="AG5" s="5">
        <f t="shared" si="1"/>
        <v>336554.587670826</v>
      </c>
      <c r="AH5" s="5">
        <f t="shared" si="1"/>
        <v>0</v>
      </c>
      <c r="AI5" s="5">
        <f t="shared" si="1"/>
        <v>278520.415999597</v>
      </c>
      <c r="AJ5" s="5">
        <f t="shared" si="1"/>
        <v>0</v>
      </c>
      <c r="AK5" s="5">
        <f t="shared" si="1"/>
        <v>195428.45914450201</v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3.6168178401385087</v>
      </c>
      <c r="AV5" s="5">
        <f t="shared" si="10"/>
        <v>0</v>
      </c>
      <c r="AW5" s="5">
        <f t="shared" si="10"/>
        <v>2.993147757698694</v>
      </c>
      <c r="AX5" s="5">
        <f t="shared" si="10"/>
        <v>0</v>
      </c>
      <c r="AY5" s="5">
        <f t="shared" si="10"/>
        <v>2.1001916580496682</v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-1.1358876847058705E-2</v>
      </c>
      <c r="BJ5" s="5">
        <f ca="1"/>
        <v>5.3921229997622904E-4</v>
      </c>
      <c r="BK5" s="5">
        <f ca="1"/>
        <v>1.7696225977689176E-2</v>
      </c>
      <c r="BL5" s="5">
        <f ca="1"/>
        <v>-8.260419352301132E-4</v>
      </c>
      <c r="BM5" s="5">
        <f ca="1"/>
        <v>2.1035985845915872E-2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19616936.1980718</v>
      </c>
      <c r="BY5" s="5">
        <f t="shared" si="12"/>
        <v>1010627.5821773499</v>
      </c>
      <c r="BZ5" s="5">
        <f t="shared" si="12"/>
        <v>0</v>
      </c>
      <c r="CA5" s="5">
        <f t="shared" si="12"/>
        <v>241035.42402756499</v>
      </c>
      <c r="CB5" s="5">
        <f t="shared" si="12"/>
        <v>9704.8736095552704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5.1518115365878954</v>
      </c>
      <c r="CM5" s="5">
        <f t="shared" si="15"/>
        <v>0</v>
      </c>
      <c r="CN5" s="5">
        <f t="shared" si="15"/>
        <v>1.228710852672585</v>
      </c>
      <c r="CO5" s="5">
        <f t="shared" si="15"/>
        <v>4.9471913001935479E-2</v>
      </c>
      <c r="CP5" s="5">
        <f t="shared" si="15"/>
        <v>0</v>
      </c>
      <c r="CQ5" s="5">
        <f t="shared" si="15"/>
        <v>0</v>
      </c>
      <c r="CR5" s="5">
        <f t="shared" si="15"/>
        <v>0</v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4.7527055248443792</v>
      </c>
      <c r="DA5" s="5">
        <f t="shared" si="21"/>
        <v>6.4166749419921975E-5</v>
      </c>
      <c r="DB5" s="5">
        <f t="shared" si="21"/>
        <v>1.2209631715148197</v>
      </c>
      <c r="DC5" s="5">
        <f t="shared" si="21"/>
        <v>1.236797825048387E-2</v>
      </c>
      <c r="DD5" s="5">
        <f t="shared" si="21"/>
        <v>0</v>
      </c>
      <c r="DE5" s="5">
        <f t="shared" si="21"/>
        <v>0</v>
      </c>
      <c r="DF5" s="5">
        <f>DF3</f>
        <v>0</v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11636755.861738</v>
      </c>
      <c r="D6">
        <v>893863.21456719097</v>
      </c>
      <c r="E6">
        <v>0</v>
      </c>
      <c r="F6">
        <v>94245.157346519001</v>
      </c>
      <c r="G6">
        <v>0</v>
      </c>
      <c r="H6">
        <v>660087.71162446297</v>
      </c>
      <c r="I6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99.364553092910995</v>
      </c>
      <c r="S6" s="5">
        <f t="shared" ca="1" si="8"/>
        <v>0.53217315668305876</v>
      </c>
      <c r="T6" s="6">
        <f t="shared" ca="1" si="8"/>
        <v>-2.5356382023209806E-2</v>
      </c>
      <c r="U6" s="6">
        <f t="shared" ca="1" si="8"/>
        <v>-0.43627244451328351</v>
      </c>
      <c r="V6" s="6">
        <f t="shared" ca="1" si="8"/>
        <v>1.9477362771128384E-3</v>
      </c>
      <c r="W6" s="6">
        <f t="shared" ca="1" si="8"/>
        <v>0.56295484066530488</v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16584187.137619199</v>
      </c>
      <c r="AG6" s="5">
        <f t="shared" si="1"/>
        <v>877018.580853972</v>
      </c>
      <c r="AH6" s="5">
        <f t="shared" si="1"/>
        <v>0</v>
      </c>
      <c r="AI6" s="5">
        <f t="shared" si="1"/>
        <v>129470.798829098</v>
      </c>
      <c r="AJ6" s="5">
        <f t="shared" si="1"/>
        <v>0</v>
      </c>
      <c r="AK6" s="5">
        <f t="shared" si="1"/>
        <v>93933.258068634794</v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5.2882819855822936</v>
      </c>
      <c r="AV6" s="5">
        <f t="shared" si="10"/>
        <v>0</v>
      </c>
      <c r="AW6" s="5">
        <f t="shared" si="10"/>
        <v>0.78068824088103383</v>
      </c>
      <c r="AX6" s="5">
        <f t="shared" si="10"/>
        <v>0</v>
      </c>
      <c r="AY6" s="5">
        <f t="shared" si="10"/>
        <v>0.56640254532318135</v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5.3557646073791459E-3</v>
      </c>
      <c r="BJ6" s="5">
        <f ca="1"/>
        <v>-2.5518538788676763E-4</v>
      </c>
      <c r="BK6" s="5">
        <f ca="1"/>
        <v>-4.3906245329292251E-3</v>
      </c>
      <c r="BL6" s="5">
        <f ca="1"/>
        <v>1.9601922581905082E-5</v>
      </c>
      <c r="BM6" s="5">
        <f ca="1"/>
        <v>5.6655499686987269E-3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19726890.656247199</v>
      </c>
      <c r="BY6" s="5">
        <f t="shared" si="12"/>
        <v>821166.88214244798</v>
      </c>
      <c r="BZ6" s="5">
        <f t="shared" si="12"/>
        <v>0</v>
      </c>
      <c r="CA6" s="5">
        <f t="shared" si="12"/>
        <v>230101.71606132499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4.1626777197266884</v>
      </c>
      <c r="CM6" s="5">
        <f t="shared" si="15"/>
        <v>0</v>
      </c>
      <c r="CN6" s="5">
        <f t="shared" si="15"/>
        <v>1.1664368200289859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>
        <f t="shared" si="15"/>
        <v>0</v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4.7527055248443792</v>
      </c>
      <c r="DB6" s="5">
        <f t="shared" si="22"/>
        <v>6.4166749419921975E-5</v>
      </c>
      <c r="DC6" s="5">
        <f t="shared" si="22"/>
        <v>1.2209631715148197</v>
      </c>
      <c r="DD6" s="5">
        <f t="shared" si="22"/>
        <v>1.236797825048387E-2</v>
      </c>
      <c r="DE6" s="5">
        <f t="shared" si="22"/>
        <v>0</v>
      </c>
      <c r="DF6" s="5">
        <f t="shared" si="22"/>
        <v>0</v>
      </c>
      <c r="DG6" s="5">
        <f t="shared" si="22"/>
        <v>0</v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10042408.1372851</v>
      </c>
      <c r="D7">
        <v>362332.74130337598</v>
      </c>
      <c r="E7">
        <v>0</v>
      </c>
      <c r="F7">
        <v>191789.09958598699</v>
      </c>
      <c r="G7">
        <v>0</v>
      </c>
      <c r="H7">
        <v>15417.378179584601</v>
      </c>
      <c r="I7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92.565843826904086</v>
      </c>
      <c r="S7" s="5">
        <f t="shared" ca="1" si="8"/>
        <v>2.710950468224667</v>
      </c>
      <c r="T7" s="6">
        <f t="shared" ca="1" si="8"/>
        <v>-0.12890288917216514</v>
      </c>
      <c r="U7" s="6">
        <f t="shared" ca="1" si="8"/>
        <v>-0.37438684304940895</v>
      </c>
      <c r="V7" s="6">
        <f t="shared" ca="1" si="8"/>
        <v>-2.6754643360226499E-2</v>
      </c>
      <c r="W7" s="6">
        <f t="shared" ca="1" si="8"/>
        <v>5.2532500804530198</v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11636755.861738</v>
      </c>
      <c r="AG7" s="5">
        <f t="shared" si="1"/>
        <v>893863.21456719097</v>
      </c>
      <c r="AH7" s="5">
        <f t="shared" si="1"/>
        <v>0</v>
      </c>
      <c r="AI7" s="5">
        <f t="shared" si="1"/>
        <v>94245.157346519001</v>
      </c>
      <c r="AJ7" s="5">
        <f t="shared" si="1"/>
        <v>0</v>
      </c>
      <c r="AK7" s="5">
        <f t="shared" si="1"/>
        <v>660087.71162446297</v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7.681378084988788</v>
      </c>
      <c r="AV7" s="5">
        <f t="shared" si="10"/>
        <v>0</v>
      </c>
      <c r="AW7" s="5">
        <f t="shared" si="10"/>
        <v>0.80989202202307853</v>
      </c>
      <c r="AX7" s="5">
        <f t="shared" si="10"/>
        <v>0</v>
      </c>
      <c r="AY7" s="5">
        <f t="shared" si="10"/>
        <v>5.6724375716676416</v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2.9286725601444089E-2</v>
      </c>
      <c r="BJ7" s="5">
        <f ca="1"/>
        <v>-1.3925534932000454E-3</v>
      </c>
      <c r="BK7" s="5">
        <f ca="1"/>
        <v>-4.0445463204495102E-3</v>
      </c>
      <c r="BL7" s="5">
        <f ca="1"/>
        <v>-2.8903364625786857E-4</v>
      </c>
      <c r="BM7" s="5">
        <f ca="1"/>
        <v>5.6751495619447631E-2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4.7527055248443792</v>
      </c>
      <c r="DC7" s="5">
        <f t="shared" si="23"/>
        <v>6.4166749419921975E-5</v>
      </c>
      <c r="DD7" s="5">
        <f t="shared" si="23"/>
        <v>1.2209631715148197</v>
      </c>
      <c r="DE7" s="5">
        <f t="shared" si="23"/>
        <v>1.236797825048387E-2</v>
      </c>
      <c r="DF7" s="5">
        <f t="shared" si="23"/>
        <v>0</v>
      </c>
      <c r="DG7" s="5">
        <f t="shared" si="23"/>
        <v>0</v>
      </c>
      <c r="DH7" s="5">
        <f t="shared" si="23"/>
        <v>0</v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8198862.8971118201</v>
      </c>
      <c r="D8">
        <v>251245.36071827199</v>
      </c>
      <c r="E8">
        <v>0</v>
      </c>
      <c r="F8">
        <v>166458.53257437801</v>
      </c>
      <c r="G8">
        <v>0</v>
      </c>
      <c r="H8">
        <v>0</v>
      </c>
      <c r="I8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100.28141595943596</v>
      </c>
      <c r="S8" s="5">
        <f t="shared" ca="1" si="8"/>
        <v>-1.1479003895063424</v>
      </c>
      <c r="T8" s="6">
        <f t="shared" ca="1" si="8"/>
        <v>5.4491977906884662E-2</v>
      </c>
      <c r="U8" s="6">
        <f t="shared" ca="1" si="8"/>
        <v>0.68817811990354816</v>
      </c>
      <c r="V8" s="6">
        <f t="shared" ca="1" si="8"/>
        <v>-3.1094457204749716E-2</v>
      </c>
      <c r="W8" s="6">
        <f t="shared" ca="1" si="8"/>
        <v>0.15490878946470785</v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10042408.1372851</v>
      </c>
      <c r="AG8" s="5">
        <f t="shared" si="1"/>
        <v>362332.74130337598</v>
      </c>
      <c r="AH8" s="5">
        <f t="shared" si="1"/>
        <v>0</v>
      </c>
      <c r="AI8" s="5">
        <f t="shared" si="1"/>
        <v>191789.09958598699</v>
      </c>
      <c r="AJ8" s="5">
        <f t="shared" si="1"/>
        <v>0</v>
      </c>
      <c r="AK8" s="5">
        <f t="shared" si="1"/>
        <v>15417.378179584601</v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3.6080264449531754</v>
      </c>
      <c r="AV8" s="5">
        <f t="shared" si="10"/>
        <v>0</v>
      </c>
      <c r="AW8" s="5">
        <f t="shared" si="10"/>
        <v>1.9097919240497621</v>
      </c>
      <c r="AX8" s="5">
        <f t="shared" si="10"/>
        <v>0</v>
      </c>
      <c r="AY8" s="5">
        <f t="shared" si="10"/>
        <v>0.15352272053496313</v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-1.1446790798912039E-2</v>
      </c>
      <c r="BJ8" s="5">
        <f ca="1"/>
        <v>5.4339059122307152E-4</v>
      </c>
      <c r="BK8" s="5">
        <f ca="1"/>
        <v>6.8624691157324474E-3</v>
      </c>
      <c r="BL8" s="5">
        <f ca="1"/>
        <v>-3.1007198001000997E-4</v>
      </c>
      <c r="BM8" s="5">
        <f ca="1"/>
        <v>1.5447407476512774E-3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4.7527055248443792</v>
      </c>
      <c r="DD8" s="5">
        <f t="shared" si="24"/>
        <v>6.4166749419921975E-5</v>
      </c>
      <c r="DE8" s="5">
        <f t="shared" si="24"/>
        <v>1.2209631715148197</v>
      </c>
      <c r="DF8" s="5">
        <f t="shared" si="24"/>
        <v>1.236797825048387E-2</v>
      </c>
      <c r="DG8" s="5">
        <f t="shared" si="24"/>
        <v>0</v>
      </c>
      <c r="DH8" s="5">
        <f t="shared" si="24"/>
        <v>0</v>
      </c>
      <c r="DI8" s="5">
        <f t="shared" si="24"/>
        <v>0</v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19898632.195518699</v>
      </c>
      <c r="D9">
        <v>1356095.7753791399</v>
      </c>
      <c r="E9">
        <v>0</v>
      </c>
      <c r="F9">
        <v>561735.64262479695</v>
      </c>
      <c r="G9">
        <v>21742.677307013699</v>
      </c>
      <c r="H9">
        <v>1878209.3786862199</v>
      </c>
      <c r="I9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100.8390061672867</v>
      </c>
      <c r="S9" s="5">
        <f t="shared" ca="1" si="8"/>
        <v>-1.7024778167929837</v>
      </c>
      <c r="T9" s="6">
        <f t="shared" ca="1" si="8"/>
        <v>8.0849052145565231E-2</v>
      </c>
      <c r="U9" s="6">
        <f t="shared" ca="1" si="8"/>
        <v>0.81224912783863212</v>
      </c>
      <c r="V9" s="6">
        <f t="shared" ca="1" si="8"/>
        <v>-3.0288980257017879E-2</v>
      </c>
      <c r="W9" s="6">
        <f t="shared" ca="1" si="8"/>
        <v>6.624497791158921E-4</v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8198862.8971118201</v>
      </c>
      <c r="AG9" s="5">
        <f t="shared" si="1"/>
        <v>251245.36071827199</v>
      </c>
      <c r="AH9" s="5">
        <f t="shared" si="1"/>
        <v>0</v>
      </c>
      <c r="AI9" s="5">
        <f t="shared" si="1"/>
        <v>166458.53257437801</v>
      </c>
      <c r="AJ9" s="5">
        <f t="shared" si="1"/>
        <v>0</v>
      </c>
      <c r="AK9" s="5">
        <f t="shared" si="1"/>
        <v>0</v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3.0643927563025497</v>
      </c>
      <c r="AV9" s="5">
        <f t="shared" si="10"/>
        <v>0</v>
      </c>
      <c r="AW9" s="5">
        <f t="shared" si="10"/>
        <v>2.0302636434256716</v>
      </c>
      <c r="AX9" s="5">
        <f t="shared" si="10"/>
        <v>0</v>
      </c>
      <c r="AY9" s="5">
        <f t="shared" si="10"/>
        <v>0</v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-1.6883127685418293E-2</v>
      </c>
      <c r="BJ9" s="5">
        <f ca="1"/>
        <v>8.0176367477720724E-4</v>
      </c>
      <c r="BK9" s="5">
        <f ca="1"/>
        <v>8.0549100859954228E-3</v>
      </c>
      <c r="BL9" s="5">
        <f ca="1"/>
        <v>-3.0036968241009868E-4</v>
      </c>
      <c r="BM9" s="5">
        <f ca="1"/>
        <v>6.5693802854118008E-6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4.7527055248443792</v>
      </c>
      <c r="DE9" s="5">
        <f t="shared" si="26"/>
        <v>6.4166749419921975E-5</v>
      </c>
      <c r="DF9" s="5">
        <f t="shared" si="26"/>
        <v>1.2209631715148197</v>
      </c>
      <c r="DG9" s="5">
        <f t="shared" si="26"/>
        <v>1.236797825048387E-2</v>
      </c>
      <c r="DH9" s="5">
        <f t="shared" si="26"/>
        <v>0</v>
      </c>
      <c r="DI9" s="5">
        <f t="shared" si="26"/>
        <v>0</v>
      </c>
      <c r="DJ9" s="5">
        <f t="shared" si="26"/>
        <v>0</v>
      </c>
    </row>
    <row r="10" spans="1:116" ht="14.25" customHeight="1" x14ac:dyDescent="0.2">
      <c r="A10" t="s">
        <v>34</v>
      </c>
      <c r="B10" t="s">
        <v>33</v>
      </c>
      <c r="C10">
        <v>10061065.360261001</v>
      </c>
      <c r="D10">
        <v>805860.44449611299</v>
      </c>
      <c r="E10">
        <v>0</v>
      </c>
      <c r="F10">
        <v>638178.01030098205</v>
      </c>
      <c r="G10">
        <v>38800.569441686399</v>
      </c>
      <c r="H10">
        <v>2491647.7485870402</v>
      </c>
      <c r="I10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88.490622144519136</v>
      </c>
      <c r="S10" s="5">
        <f t="shared" ca="1" si="8"/>
        <v>1.8249549609079645</v>
      </c>
      <c r="T10" s="6">
        <f t="shared" ca="1" si="8"/>
        <v>-8.6791516808765998E-2</v>
      </c>
      <c r="U10" s="6">
        <f t="shared" ca="1" si="8"/>
        <v>1.4217639268166815</v>
      </c>
      <c r="V10" s="6">
        <f t="shared" ca="1" si="8"/>
        <v>-4.1075049405224452E-3</v>
      </c>
      <c r="W10" s="6">
        <f t="shared" ca="1" si="8"/>
        <v>8.3535579895055001</v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19898632.195518699</v>
      </c>
      <c r="AG10" s="5">
        <f t="shared" si="1"/>
        <v>1356095.7753791399</v>
      </c>
      <c r="AH10" s="5">
        <f t="shared" si="1"/>
        <v>0</v>
      </c>
      <c r="AI10" s="5">
        <f t="shared" si="1"/>
        <v>561735.64262479695</v>
      </c>
      <c r="AJ10" s="5">
        <f t="shared" si="1"/>
        <v>21742.677307013699</v>
      </c>
      <c r="AK10" s="5">
        <f t="shared" si="1"/>
        <v>1878209.3786862199</v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6.8150200579341398</v>
      </c>
      <c r="AV10" s="5">
        <f t="shared" si="10"/>
        <v>0</v>
      </c>
      <c r="AW10" s="5">
        <f t="shared" si="10"/>
        <v>2.8229862088274764</v>
      </c>
      <c r="AX10" s="5">
        <f t="shared" si="10"/>
        <v>0.10926719531963755</v>
      </c>
      <c r="AY10" s="5">
        <f t="shared" si="10"/>
        <v>9.4388868552945304</v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2.062314533089761E-2</v>
      </c>
      <c r="BJ10" s="5">
        <f ca="1"/>
        <v>-9.8079903503245532E-4</v>
      </c>
      <c r="BK10" s="5">
        <f ca="1"/>
        <v>1.6066831629850186E-2</v>
      </c>
      <c r="BL10" s="5">
        <f ca="1"/>
        <v>-4.641740379917594E-5</v>
      </c>
      <c r="BM10" s="5">
        <f ca="1"/>
        <v>9.4400488854771786E-2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4.7527055248443792</v>
      </c>
      <c r="DF10" s="5">
        <f t="shared" si="27"/>
        <v>6.4166749419921975E-5</v>
      </c>
      <c r="DG10" s="5">
        <f t="shared" si="27"/>
        <v>1.2209631715148197</v>
      </c>
      <c r="DH10" s="5">
        <f t="shared" si="27"/>
        <v>1.236797825048387E-2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5311714.6214902597</v>
      </c>
      <c r="D11">
        <v>182167.880733878</v>
      </c>
      <c r="E11">
        <v>93857.314907360298</v>
      </c>
      <c r="F11">
        <v>306963.11641601298</v>
      </c>
      <c r="G11">
        <v>0</v>
      </c>
      <c r="H11">
        <v>1234729.41165369</v>
      </c>
      <c r="I11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75.140645012526605</v>
      </c>
      <c r="S11" s="5">
        <f t="shared" ca="1" si="8"/>
        <v>2.4473213714900415</v>
      </c>
      <c r="T11" s="6">
        <f t="shared" ca="1" si="8"/>
        <v>-0.11636219334290213</v>
      </c>
      <c r="U11" s="6">
        <f t="shared" ca="1" si="8"/>
        <v>3.8542949052944357</v>
      </c>
      <c r="V11" s="6">
        <f t="shared" ca="1" si="8"/>
        <v>6.7422943345107983E-2</v>
      </c>
      <c r="W11" s="6">
        <f t="shared" ca="1" si="8"/>
        <v>18.606677960686721</v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10061065.360261001</v>
      </c>
      <c r="AG11" s="5">
        <f t="shared" si="1"/>
        <v>805860.44449611299</v>
      </c>
      <c r="AH11" s="5">
        <f t="shared" si="1"/>
        <v>0</v>
      </c>
      <c r="AI11" s="5">
        <f t="shared" si="1"/>
        <v>638178.01030098205</v>
      </c>
      <c r="AJ11" s="5">
        <f t="shared" si="1"/>
        <v>38800.569441686399</v>
      </c>
      <c r="AK11" s="5">
        <f t="shared" si="1"/>
        <v>2491647.7485870402</v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8.0096929663043923</v>
      </c>
      <c r="AV11" s="5">
        <f t="shared" si="10"/>
        <v>0</v>
      </c>
      <c r="AW11" s="5">
        <f t="shared" si="10"/>
        <v>6.3430460637065842</v>
      </c>
      <c r="AX11" s="5">
        <f t="shared" si="10"/>
        <v>0.38565070449636607</v>
      </c>
      <c r="AY11" s="5">
        <f t="shared" si="10"/>
        <v>24.765247609149839</v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3.2569874414600131E-2</v>
      </c>
      <c r="BJ11" s="5">
        <f ca="1"/>
        <v>-1.5485918882317757E-3</v>
      </c>
      <c r="BK11" s="5">
        <f ca="1"/>
        <v>5.1294408035117221E-2</v>
      </c>
      <c r="BL11" s="5">
        <f ca="1"/>
        <v>8.9728991990776748E-4</v>
      </c>
      <c r="BM11" s="5">
        <f ca="1"/>
        <v>0.24762467713159536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4.7527055248443792</v>
      </c>
      <c r="DG11" s="5">
        <f t="shared" si="28"/>
        <v>6.4166749419921975E-5</v>
      </c>
      <c r="DH11" s="5">
        <f t="shared" si="28"/>
        <v>1.2209631715148197</v>
      </c>
      <c r="DI11" s="5">
        <f t="shared" si="28"/>
        <v>1.236797825048387E-2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8378986.8646678701</v>
      </c>
      <c r="D12">
        <v>283770.54307216202</v>
      </c>
      <c r="E12">
        <v>0</v>
      </c>
      <c r="F12">
        <v>160192.683962421</v>
      </c>
      <c r="G12">
        <v>0</v>
      </c>
      <c r="H12">
        <v>458586.78661900101</v>
      </c>
      <c r="I12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78.123694337275936</v>
      </c>
      <c r="S12" s="5">
        <f t="shared" ca="1" si="8"/>
        <v>-1.0336983906468198</v>
      </c>
      <c r="T12" s="6">
        <f t="shared" ca="1" si="8"/>
        <v>1.4295141526171049</v>
      </c>
      <c r="U12" s="6">
        <f t="shared" ca="1" si="8"/>
        <v>3.4929540061086666</v>
      </c>
      <c r="V12" s="6">
        <f t="shared" ca="1" si="8"/>
        <v>-0.16305198017113362</v>
      </c>
      <c r="W12" s="6">
        <f t="shared" ca="1" si="8"/>
        <v>18.150587874816239</v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5311714.6214902597</v>
      </c>
      <c r="AG12" s="5">
        <f t="shared" si="1"/>
        <v>182167.880733878</v>
      </c>
      <c r="AH12" s="5">
        <f t="shared" si="1"/>
        <v>93857.314907360298</v>
      </c>
      <c r="AI12" s="5">
        <f t="shared" si="1"/>
        <v>306963.11641601298</v>
      </c>
      <c r="AJ12" s="5">
        <f t="shared" si="1"/>
        <v>0</v>
      </c>
      <c r="AK12" s="5">
        <f t="shared" si="1"/>
        <v>1234729.41165369</v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3.4295494715935777</v>
      </c>
      <c r="AV12" s="5">
        <f t="shared" si="10"/>
        <v>1.7669871519006342</v>
      </c>
      <c r="AW12" s="5">
        <f t="shared" si="10"/>
        <v>5.778983591740686</v>
      </c>
      <c r="AX12" s="5">
        <f t="shared" si="10"/>
        <v>0</v>
      </c>
      <c r="AY12" s="5">
        <f t="shared" si="10"/>
        <v>23.245401902018472</v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-1.3231560532508013E-2</v>
      </c>
      <c r="BJ12" s="5">
        <f ca="1"/>
        <v>1.829808695996378E-2</v>
      </c>
      <c r="BK12" s="5">
        <f ca="1"/>
        <v>4.4710558502633932E-2</v>
      </c>
      <c r="BL12" s="5">
        <f ca="1"/>
        <v>-2.0871002268172951E-3</v>
      </c>
      <c r="BM12" s="5">
        <f ca="1"/>
        <v>0.23233140763231763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4.7527055248443792</v>
      </c>
      <c r="DH12" s="5">
        <f t="shared" si="29"/>
        <v>6.4166749419921975E-5</v>
      </c>
      <c r="DI12" s="5">
        <f t="shared" si="29"/>
        <v>1.2209631715148197</v>
      </c>
      <c r="DJ12" s="5">
        <f t="shared" si="29"/>
        <v>1.236797825048387E-2</v>
      </c>
    </row>
    <row r="13" spans="1:116" ht="14.25" customHeight="1" x14ac:dyDescent="0.2">
      <c r="A13" t="s">
        <v>37</v>
      </c>
      <c r="B13" t="s">
        <v>38</v>
      </c>
      <c r="C13">
        <v>20841810.471647199</v>
      </c>
      <c r="D13">
        <v>1533294.84666875</v>
      </c>
      <c r="E13">
        <v>0</v>
      </c>
      <c r="F13">
        <v>501134.00466646597</v>
      </c>
      <c r="G13">
        <v>0</v>
      </c>
      <c r="H13">
        <v>892075.81050041202</v>
      </c>
      <c r="I13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95.390680423747028</v>
      </c>
      <c r="S13" s="5">
        <f t="shared" ca="1" si="8"/>
        <v>-1.3030488532423437</v>
      </c>
      <c r="T13" s="6">
        <f t="shared" ca="1" si="8"/>
        <v>6.1868865740592763E-2</v>
      </c>
      <c r="U13" s="6">
        <f t="shared" ca="1" si="8"/>
        <v>0.65609092182517692</v>
      </c>
      <c r="V13" s="6">
        <f t="shared" ca="1" si="8"/>
        <v>-2.7070261191690044E-2</v>
      </c>
      <c r="W13" s="6">
        <f t="shared" ca="1" si="8"/>
        <v>5.2214789031212367</v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8378986.8646678701</v>
      </c>
      <c r="AG13" s="5">
        <f t="shared" si="1"/>
        <v>283770.54307216202</v>
      </c>
      <c r="AH13" s="5">
        <f t="shared" si="1"/>
        <v>0</v>
      </c>
      <c r="AI13" s="5">
        <f t="shared" si="1"/>
        <v>160192.683962421</v>
      </c>
      <c r="AJ13" s="5">
        <f t="shared" si="1"/>
        <v>0</v>
      </c>
      <c r="AK13" s="5">
        <f t="shared" si="1"/>
        <v>458586.78661900101</v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3.38669277867892</v>
      </c>
      <c r="AV13" s="5">
        <f t="shared" si="10"/>
        <v>0</v>
      </c>
      <c r="AW13" s="5">
        <f t="shared" si="10"/>
        <v>1.9118383469237099</v>
      </c>
      <c r="AX13" s="5">
        <f t="shared" si="10"/>
        <v>0</v>
      </c>
      <c r="AY13" s="5">
        <f t="shared" si="10"/>
        <v>5.4730577100287485</v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-1.3660127461654591E-2</v>
      </c>
      <c r="BJ13" s="5">
        <f ca="1"/>
        <v>6.4858396507664305E-4</v>
      </c>
      <c r="BK13" s="5">
        <f ca="1"/>
        <v>6.8779352334072084E-3</v>
      </c>
      <c r="BL13" s="5">
        <f ca="1"/>
        <v>-2.837830810246641E-4</v>
      </c>
      <c r="BM13" s="5">
        <f ca="1"/>
        <v>5.4737830571353965E-2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4.7527055248443792</v>
      </c>
      <c r="DI13" s="5">
        <f t="shared" si="30"/>
        <v>6.4166749419921975E-5</v>
      </c>
      <c r="DJ13" s="5">
        <f t="shared" si="30"/>
        <v>1.2209631715148197</v>
      </c>
    </row>
    <row r="14" spans="1:116" ht="14.25" customHeight="1" x14ac:dyDescent="0.2">
      <c r="A14" t="s">
        <v>39</v>
      </c>
      <c r="B14" t="s">
        <v>38</v>
      </c>
      <c r="C14">
        <v>5042330.6856258903</v>
      </c>
      <c r="D14">
        <v>117690.49384382</v>
      </c>
      <c r="E14">
        <v>0</v>
      </c>
      <c r="F14">
        <v>277260.58812378801</v>
      </c>
      <c r="G14">
        <v>0</v>
      </c>
      <c r="H14">
        <v>0</v>
      </c>
      <c r="I1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92.71692162418303</v>
      </c>
      <c r="S14" s="5">
        <f t="shared" ca="1" si="8"/>
        <v>2.4144564030249565</v>
      </c>
      <c r="T14" s="6">
        <f t="shared" ca="1" si="8"/>
        <v>-0.11481149629629442</v>
      </c>
      <c r="U14" s="6">
        <f t="shared" ca="1" si="8"/>
        <v>1.1027614168003497</v>
      </c>
      <c r="V14" s="6">
        <f t="shared" ca="1" si="8"/>
        <v>-9.3357761285530499E-2</v>
      </c>
      <c r="W14" s="6">
        <f t="shared" ca="1" si="8"/>
        <v>3.9740298135734995</v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20841810.471647199</v>
      </c>
      <c r="AG14" s="5">
        <f t="shared" si="1"/>
        <v>1533294.84666875</v>
      </c>
      <c r="AH14" s="5">
        <f t="shared" si="1"/>
        <v>0</v>
      </c>
      <c r="AI14" s="5">
        <f t="shared" si="1"/>
        <v>501134.00466646597</v>
      </c>
      <c r="AJ14" s="5">
        <f t="shared" si="1"/>
        <v>0</v>
      </c>
      <c r="AK14" s="5">
        <f t="shared" si="1"/>
        <v>892075.81050041202</v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7.356821753823235</v>
      </c>
      <c r="AV14" s="5">
        <f t="shared" si="10"/>
        <v>0</v>
      </c>
      <c r="AW14" s="5">
        <f t="shared" si="10"/>
        <v>2.4044648393103807</v>
      </c>
      <c r="AX14" s="5">
        <f t="shared" si="10"/>
        <v>0</v>
      </c>
      <c r="AY14" s="5">
        <f t="shared" si="10"/>
        <v>4.2802222566699513</v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2.6041162289788561E-2</v>
      </c>
      <c r="BJ14" s="5">
        <f ca="1"/>
        <v>-1.2383014263746711E-3</v>
      </c>
      <c r="BK14" s="5">
        <f ca="1"/>
        <v>1.1893852788493793E-2</v>
      </c>
      <c r="BL14" s="5">
        <f ca="1"/>
        <v>-1.0069117875153907E-3</v>
      </c>
      <c r="BM14" s="5">
        <f ca="1"/>
        <v>4.2861968926036553E-2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4.7527055248443792</v>
      </c>
      <c r="DJ14" s="5">
        <f t="shared" si="31"/>
        <v>6.4166749419921975E-5</v>
      </c>
    </row>
    <row r="15" spans="1:116" ht="15" customHeight="1" x14ac:dyDescent="0.2">
      <c r="A15" t="s">
        <v>40</v>
      </c>
      <c r="B15" t="s">
        <v>38</v>
      </c>
      <c r="C15">
        <v>6638541.6796722803</v>
      </c>
      <c r="D15">
        <v>225316.855178281</v>
      </c>
      <c r="E15">
        <v>0</v>
      </c>
      <c r="F15">
        <v>144514.97147899901</v>
      </c>
      <c r="G15">
        <v>0</v>
      </c>
      <c r="H15">
        <v>61662.317958277301</v>
      </c>
      <c r="I15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98.241175422232985</v>
      </c>
      <c r="S15" s="5">
        <f t="shared" ca="1" si="8"/>
        <v>-2.3761161143139176</v>
      </c>
      <c r="T15" s="6">
        <f t="shared" ca="1" si="8"/>
        <v>0.11286676367285478</v>
      </c>
      <c r="U15" s="6">
        <f t="shared" ca="1" si="8"/>
        <v>4.1970963146960996</v>
      </c>
      <c r="V15" s="6">
        <f t="shared" ca="1" si="8"/>
        <v>-0.18261464539557432</v>
      </c>
      <c r="W15" s="6">
        <f t="shared" ca="1" si="8"/>
        <v>7.5922591075136339E-3</v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5042330.6856258903</v>
      </c>
      <c r="AG15" s="5">
        <f t="shared" si="1"/>
        <v>117690.49384382</v>
      </c>
      <c r="AH15" s="5">
        <f t="shared" si="1"/>
        <v>0</v>
      </c>
      <c r="AI15" s="5">
        <f t="shared" si="1"/>
        <v>277260.58812378801</v>
      </c>
      <c r="AJ15" s="5">
        <f t="shared" si="1"/>
        <v>0</v>
      </c>
      <c r="AK15" s="5">
        <f t="shared" si="1"/>
        <v>0</v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2.3340494938048955</v>
      </c>
      <c r="AV15" s="5">
        <f t="shared" si="10"/>
        <v>0</v>
      </c>
      <c r="AW15" s="5">
        <f t="shared" si="10"/>
        <v>5.4986593583433816</v>
      </c>
      <c r="AX15" s="5">
        <f t="shared" si="10"/>
        <v>0</v>
      </c>
      <c r="AY15" s="5">
        <f t="shared" si="10"/>
        <v>0</v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-2.4186560310394838E-2</v>
      </c>
      <c r="BJ15" s="5">
        <f ca="1"/>
        <v>1.1488743206477543E-3</v>
      </c>
      <c r="BK15" s="5">
        <f ca="1"/>
        <v>4.2722374774704225E-2</v>
      </c>
      <c r="BL15" s="5">
        <f ca="1"/>
        <v>-1.8588401921160926E-3</v>
      </c>
      <c r="BM15" s="5">
        <f ca="1"/>
        <v>7.7281843126191131E-5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4.7527055248443792</v>
      </c>
    </row>
    <row r="16" spans="1:116" ht="15" customHeight="1" thickBot="1" x14ac:dyDescent="0.25">
      <c r="A16" t="s">
        <v>41</v>
      </c>
      <c r="B16" t="s">
        <v>38</v>
      </c>
      <c r="C16">
        <v>12946803.2545431</v>
      </c>
      <c r="D16">
        <v>705687.64264055295</v>
      </c>
      <c r="E16">
        <v>0</v>
      </c>
      <c r="F16">
        <v>64985.926070535999</v>
      </c>
      <c r="G16">
        <v>0</v>
      </c>
      <c r="H16">
        <v>90045.196025507394</v>
      </c>
      <c r="I16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99.455113511522057</v>
      </c>
      <c r="S16" s="5">
        <f t="shared" ca="1" si="8"/>
        <v>-1.3512309514959546</v>
      </c>
      <c r="T16" s="6">
        <f t="shared" ca="1" si="8"/>
        <v>6.4156210971683281E-2</v>
      </c>
      <c r="U16" s="6">
        <f t="shared" ca="1" si="8"/>
        <v>0.94768812360588284</v>
      </c>
      <c r="V16" s="6">
        <f t="shared" ca="1" si="8"/>
        <v>-4.0843421504090177E-2</v>
      </c>
      <c r="W16" s="6">
        <f t="shared" ca="1" si="8"/>
        <v>0.92511652690040724</v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6638541.6796722803</v>
      </c>
      <c r="AG16" s="5">
        <f t="shared" si="1"/>
        <v>225316.855178281</v>
      </c>
      <c r="AH16" s="5">
        <f t="shared" si="1"/>
        <v>0</v>
      </c>
      <c r="AI16" s="5">
        <f t="shared" si="1"/>
        <v>144514.97147899901</v>
      </c>
      <c r="AJ16" s="5">
        <f t="shared" si="1"/>
        <v>0</v>
      </c>
      <c r="AK16" s="5">
        <f t="shared" si="1"/>
        <v>61662.317958277301</v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3.3940715604485598</v>
      </c>
      <c r="AV16" s="5">
        <f t="shared" si="10"/>
        <v>0</v>
      </c>
      <c r="AW16" s="5">
        <f t="shared" si="10"/>
        <v>2.1769084002517429</v>
      </c>
      <c r="AX16" s="5">
        <f t="shared" si="10"/>
        <v>0</v>
      </c>
      <c r="AY16" s="5">
        <f t="shared" si="10"/>
        <v>0.92885336770712779</v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-1.3586339643958195E-2</v>
      </c>
      <c r="BJ16" s="5">
        <f ca="1"/>
        <v>6.4507704738832414E-4</v>
      </c>
      <c r="BK16" s="5">
        <f ca="1"/>
        <v>9.5288023928110175E-3</v>
      </c>
      <c r="BL16" s="5">
        <f ca="1"/>
        <v>-4.1067191079479683E-4</v>
      </c>
      <c r="BM16" s="5">
        <f ca="1"/>
        <v>9.301849791697547E-3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16327776.0560707</v>
      </c>
      <c r="D17">
        <v>953144.02942701301</v>
      </c>
      <c r="E17">
        <v>0</v>
      </c>
      <c r="F17">
        <v>222577.767377907</v>
      </c>
      <c r="G17">
        <v>0</v>
      </c>
      <c r="H17">
        <v>0</v>
      </c>
      <c r="I17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99.348579104565573</v>
      </c>
      <c r="S17" s="5">
        <f t="shared" ca="1" si="8"/>
        <v>0.69341872249248004</v>
      </c>
      <c r="T17" s="6">
        <f t="shared" ca="1" si="8"/>
        <v>-3.3019898688011674E-2</v>
      </c>
      <c r="U17" s="6">
        <f t="shared" ca="1" si="8"/>
        <v>-0.71276471833901422</v>
      </c>
      <c r="V17" s="6">
        <f t="shared" ca="1" si="8"/>
        <v>1.3121831453596303E-2</v>
      </c>
      <c r="W17" s="6">
        <f t="shared" ca="1" si="8"/>
        <v>0.69066495851540732</v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12946803.2545431</v>
      </c>
      <c r="AG17" s="5">
        <f t="shared" si="1"/>
        <v>705687.64264055295</v>
      </c>
      <c r="AH17" s="5">
        <f t="shared" si="1"/>
        <v>0</v>
      </c>
      <c r="AI17" s="5">
        <f t="shared" si="1"/>
        <v>64985.926070535999</v>
      </c>
      <c r="AJ17" s="5">
        <f t="shared" si="1"/>
        <v>0</v>
      </c>
      <c r="AK17" s="5">
        <f t="shared" si="1"/>
        <v>90045.196025507394</v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5.4506709398933939</v>
      </c>
      <c r="AV17" s="5">
        <f t="shared" si="10"/>
        <v>0</v>
      </c>
      <c r="AW17" s="5">
        <f t="shared" si="10"/>
        <v>0.50194572971310203</v>
      </c>
      <c r="AX17" s="5">
        <f t="shared" si="10"/>
        <v>0</v>
      </c>
      <c r="AY17" s="5">
        <f t="shared" si="10"/>
        <v>0.6955013855942398</v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6.9796541504901499E-3</v>
      </c>
      <c r="BJ17" s="5">
        <f ca="1"/>
        <v>-3.3236407591957437E-4</v>
      </c>
      <c r="BK17" s="5">
        <f ca="1"/>
        <v>-7.1743826108355392E-3</v>
      </c>
      <c r="BL17" s="5">
        <f ca="1"/>
        <v>1.3207870280444996E-4</v>
      </c>
      <c r="BM17" s="5">
        <f ca="1"/>
        <v>6.9519359485602124E-3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18465669.9147438</v>
      </c>
      <c r="D18">
        <v>712547.91047211096</v>
      </c>
      <c r="E18">
        <v>47.3952805716143</v>
      </c>
      <c r="F18">
        <v>207834.84063276701</v>
      </c>
      <c r="G18">
        <v>0</v>
      </c>
      <c r="H18">
        <v>0</v>
      </c>
      <c r="I18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-4.7527055248443794E-4</v>
      </c>
      <c r="DA18" s="5">
        <v>2.2581793130944296E-5</v>
      </c>
    </row>
    <row r="19" spans="1:107" ht="15" customHeight="1" x14ac:dyDescent="0.2">
      <c r="A19" t="s">
        <v>45</v>
      </c>
      <c r="B19" t="s">
        <v>43</v>
      </c>
      <c r="C19">
        <v>19616936.1980718</v>
      </c>
      <c r="D19">
        <v>1010627.5821773499</v>
      </c>
      <c r="E19">
        <v>0</v>
      </c>
      <c r="F19">
        <v>241035.42402756499</v>
      </c>
      <c r="G19">
        <v>9704.8736095552704</v>
      </c>
      <c r="H19">
        <v>0</v>
      </c>
      <c r="I19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-4.7527055248443794E-4</v>
      </c>
    </row>
    <row r="20" spans="1:107" ht="15" customHeight="1" thickBot="1" x14ac:dyDescent="0.25">
      <c r="A20" t="s">
        <v>46</v>
      </c>
      <c r="B20" t="s">
        <v>43</v>
      </c>
      <c r="C20">
        <v>19726890.656247199</v>
      </c>
      <c r="D20">
        <v>821166.88214244798</v>
      </c>
      <c r="E20">
        <v>0</v>
      </c>
      <c r="F20">
        <v>230101.71606132499</v>
      </c>
      <c r="G20">
        <v>0</v>
      </c>
      <c r="H20">
        <v>0</v>
      </c>
      <c r="I20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-4.7527055248443794E-4</v>
      </c>
      <c r="DA22" s="5">
        <v>2.2581793130944296E-5</v>
      </c>
      <c r="DB22" s="5">
        <v>-1.2316925831556082E-4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-4.7527055248443794E-4</v>
      </c>
      <c r="DB23" s="5">
        <v>2.2581793130944296E-5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-4.7527055248443794E-4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95.47207101715334</v>
      </c>
      <c r="S25" s="5">
        <f t="shared" ref="S25:W25" ca="1" si="42">AVERAGE(S3:S5)</f>
        <v>2.6911484223649085E-2</v>
      </c>
      <c r="T25" s="5">
        <f t="shared" ca="1" si="42"/>
        <v>-1.3402849220905584E-3</v>
      </c>
      <c r="U25" s="5">
        <f t="shared" ca="1" si="42"/>
        <v>0.18394741543522533</v>
      </c>
      <c r="V25" s="5">
        <f t="shared" ca="1" si="42"/>
        <v>-2.0879022406147935E-2</v>
      </c>
      <c r="W25" s="5">
        <f t="shared" ca="1" si="42"/>
        <v>4.3392893905160177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98.262704761634438</v>
      </c>
      <c r="S26" s="5">
        <f t="shared" ref="S26:W26" ca="1" si="43">AVERAGE(S6:S9)</f>
        <v>9.8186354652099961E-2</v>
      </c>
      <c r="T26" s="5">
        <f t="shared" ca="1" si="43"/>
        <v>-4.7295602857312623E-3</v>
      </c>
      <c r="U26" s="5">
        <f t="shared" ca="1" si="43"/>
        <v>0.17244199004487196</v>
      </c>
      <c r="V26" s="5">
        <f t="shared" ca="1" si="43"/>
        <v>-2.1547586136220313E-2</v>
      </c>
      <c r="W26" s="5">
        <f t="shared" ca="1" si="43"/>
        <v>1.4929440400905372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84.286410479517173</v>
      </c>
      <c r="S27" s="5">
        <f t="shared" ref="S27:W27" ca="1" si="44">AVERAGE(S10:S13)</f>
        <v>0.48388227212721052</v>
      </c>
      <c r="T27" s="5">
        <f t="shared" ca="1" si="44"/>
        <v>0.32205732705150741</v>
      </c>
      <c r="U27" s="5">
        <f t="shared" ca="1" si="44"/>
        <v>2.3562759400112401</v>
      </c>
      <c r="V27" s="5">
        <f t="shared" ca="1" si="44"/>
        <v>-3.1701700739559531E-2</v>
      </c>
      <c r="W27" s="5">
        <f t="shared" ca="1" si="44"/>
        <v>12.583075682032424</v>
      </c>
      <c r="CW27" s="27"/>
      <c r="CX27" s="23" t="s">
        <v>14</v>
      </c>
      <c r="CY27" s="5">
        <f t="array" ref="CY27:DC31">MINVERSE(CY5:DC9)</f>
        <v>0.01</v>
      </c>
      <c r="CZ27" s="5">
        <v>-4.7527055248443794E-4</v>
      </c>
      <c r="DA27" s="5">
        <v>2.2581793130944296E-5</v>
      </c>
      <c r="DB27" s="5">
        <v>-1.2316925831556082E-4</v>
      </c>
      <c r="DC27" s="5">
        <v>1.0419938240712504E-5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97.440447415625925</v>
      </c>
      <c r="S28" s="5">
        <f t="shared" ref="S28:W28" ca="1" si="45">AVERAGE(S14:S17)</f>
        <v>-0.15486798507310892</v>
      </c>
      <c r="T28" s="5">
        <f t="shared" ca="1" si="45"/>
        <v>7.2978949150579921E-3</v>
      </c>
      <c r="U28" s="5">
        <f t="shared" ca="1" si="45"/>
        <v>1.3836952841908297</v>
      </c>
      <c r="V28" s="5">
        <f t="shared" ca="1" si="45"/>
        <v>-7.5923499182899659E-2</v>
      </c>
      <c r="W28" s="5">
        <f t="shared" ca="1" si="45"/>
        <v>1.3993508895242068</v>
      </c>
      <c r="CW28" s="27"/>
      <c r="CX28" s="24"/>
      <c r="CY28" s="5">
        <v>0</v>
      </c>
      <c r="CZ28" s="5">
        <v>0.01</v>
      </c>
      <c r="DA28" s="5">
        <v>-4.7527055248443794E-4</v>
      </c>
      <c r="DB28" s="5">
        <v>2.2581793130944296E-5</v>
      </c>
      <c r="DC28" s="5">
        <v>-1.2316925831556082E-4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-4.7527055248443794E-4</v>
      </c>
      <c r="DC29" s="5">
        <v>2.2581793130944296E-5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-4.7527055248443794E-4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6">IFERROR(BH48/SUMIF($AV48:$BF48,"&lt;&gt;#N/A")*100,"")</f>
        <v/>
      </c>
      <c r="S33" s="5" t="str">
        <f t="shared" si="46"/>
        <v/>
      </c>
      <c r="T33" s="5" t="str">
        <f t="shared" si="46"/>
        <v/>
      </c>
      <c r="U33" s="5" t="str">
        <f t="shared" si="46"/>
        <v/>
      </c>
      <c r="V33" s="5" t="str">
        <f t="shared" si="46"/>
        <v/>
      </c>
      <c r="W33" s="5" t="str">
        <f t="shared" si="46"/>
        <v/>
      </c>
      <c r="X33" s="5" t="str">
        <f t="shared" si="46"/>
        <v/>
      </c>
      <c r="CW33" s="27"/>
      <c r="CX33" s="23" t="s">
        <v>15</v>
      </c>
      <c r="CY33" s="5">
        <f t="array" ref="CY33:DD38">MINVERSE(CY5:DD10)</f>
        <v>0.01</v>
      </c>
      <c r="CZ33" s="5">
        <v>-4.7527055248443794E-4</v>
      </c>
      <c r="DA33" s="5">
        <v>2.2581793130944296E-5</v>
      </c>
      <c r="DB33" s="5">
        <v>-1.2316925831556082E-4</v>
      </c>
      <c r="DC33" s="5">
        <v>1.0419938240712504E-5</v>
      </c>
      <c r="DD33" s="5">
        <v>-7.1208396577663296E-7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-4.7527055248443794E-4</v>
      </c>
      <c r="DB34" s="5">
        <v>2.2581793130944296E-5</v>
      </c>
      <c r="DC34" s="5">
        <v>-1.2316925831556082E-4</v>
      </c>
      <c r="DD34" s="5">
        <v>1.0419938240712504E-5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-4.7527055248443794E-4</v>
      </c>
      <c r="DC35" s="5">
        <v>2.2581793130944296E-5</v>
      </c>
      <c r="DD35" s="5">
        <v>-1.2316925831556082E-4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-4.7527055248443794E-4</v>
      </c>
      <c r="DD36" s="5">
        <v>2.2581793130944296E-5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-4.7527055248443794E-4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7">IF(B38=ISBLANK(TRUE),"",B38)</f>
        <v/>
      </c>
      <c r="AF39" s="5" t="str">
        <f t="shared" si="47"/>
        <v/>
      </c>
      <c r="AG39" s="5" t="str">
        <f t="shared" si="47"/>
        <v/>
      </c>
      <c r="AH39" s="5" t="str">
        <f t="shared" si="47"/>
        <v/>
      </c>
      <c r="AI39" s="5" t="str">
        <f t="shared" si="47"/>
        <v/>
      </c>
      <c r="AJ39" s="5" t="str">
        <f t="shared" si="47"/>
        <v/>
      </c>
      <c r="AK39" s="5" t="str">
        <f t="shared" si="47"/>
        <v/>
      </c>
      <c r="AL39" s="5" t="str">
        <f t="shared" si="47"/>
        <v/>
      </c>
      <c r="AM39" s="5" t="str">
        <f t="shared" si="47"/>
        <v/>
      </c>
      <c r="AN39" s="5" t="str">
        <f t="shared" si="47"/>
        <v/>
      </c>
      <c r="AO39" s="5" t="str">
        <f t="shared" si="47"/>
        <v/>
      </c>
      <c r="AP39" s="5" t="str">
        <f t="shared" si="47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7"/>
        <v/>
      </c>
      <c r="AF40" s="5" t="str">
        <f t="shared" si="47"/>
        <v/>
      </c>
      <c r="AG40" s="5" t="str">
        <f t="shared" si="47"/>
        <v/>
      </c>
      <c r="AH40" s="5" t="str">
        <f t="shared" si="47"/>
        <v/>
      </c>
      <c r="AI40" s="5" t="str">
        <f t="shared" si="47"/>
        <v/>
      </c>
      <c r="AJ40" s="5" t="str">
        <f t="shared" si="47"/>
        <v/>
      </c>
      <c r="AK40" s="5" t="str">
        <f t="shared" si="47"/>
        <v/>
      </c>
      <c r="AL40" s="5" t="str">
        <f t="shared" si="47"/>
        <v/>
      </c>
      <c r="AM40" s="5" t="str">
        <f t="shared" si="47"/>
        <v/>
      </c>
      <c r="AN40" s="5" t="str">
        <f t="shared" si="47"/>
        <v/>
      </c>
      <c r="AO40" s="5" t="str">
        <f t="shared" si="47"/>
        <v/>
      </c>
      <c r="AP40" s="5" t="str">
        <f t="shared" si="47"/>
        <v/>
      </c>
      <c r="CW40" s="27"/>
      <c r="CX40" s="23" t="s">
        <v>16</v>
      </c>
      <c r="CY40" s="5">
        <f t="array" ref="CY40:DE46">MINVERSE(CY5:DE11)</f>
        <v>0.01</v>
      </c>
      <c r="CZ40" s="5">
        <v>-4.7527055248443794E-4</v>
      </c>
      <c r="DA40" s="5">
        <v>2.2581793130944296E-5</v>
      </c>
      <c r="DB40" s="5">
        <v>-1.2316925831556082E-4</v>
      </c>
      <c r="DC40" s="5">
        <v>1.0419938240712504E-5</v>
      </c>
      <c r="DD40" s="5">
        <v>-7.1208396577663296E-7</v>
      </c>
      <c r="DE40" s="5">
        <v>1.5348949392452843E-6</v>
      </c>
    </row>
    <row r="41" spans="2:110" ht="14.25" customHeight="1" x14ac:dyDescent="0.15">
      <c r="AD41" s="5" t="str">
        <f>IF(A40=ISBLANK(TRUE),"",A40)</f>
        <v/>
      </c>
      <c r="AE41" s="5" t="str">
        <f t="shared" si="47"/>
        <v/>
      </c>
      <c r="AF41" s="5" t="str">
        <f t="shared" si="47"/>
        <v/>
      </c>
      <c r="AG41" s="5" t="str">
        <f t="shared" si="47"/>
        <v/>
      </c>
      <c r="AH41" s="5" t="str">
        <f t="shared" si="47"/>
        <v/>
      </c>
      <c r="AI41" s="5" t="str">
        <f t="shared" si="47"/>
        <v/>
      </c>
      <c r="AJ41" s="5" t="str">
        <f t="shared" si="47"/>
        <v/>
      </c>
      <c r="AK41" s="5" t="str">
        <f t="shared" si="47"/>
        <v/>
      </c>
      <c r="AL41" s="5" t="str">
        <f t="shared" si="47"/>
        <v/>
      </c>
      <c r="AM41" s="5" t="str">
        <f t="shared" si="47"/>
        <v/>
      </c>
      <c r="AN41" s="5" t="str">
        <f t="shared" si="47"/>
        <v/>
      </c>
      <c r="AO41" s="5" t="str">
        <f t="shared" si="47"/>
        <v/>
      </c>
      <c r="AP41" s="5" t="str">
        <f t="shared" si="47"/>
        <v/>
      </c>
      <c r="CW41" s="27"/>
      <c r="CX41" s="24"/>
      <c r="CY41" s="5">
        <v>0</v>
      </c>
      <c r="CZ41" s="5">
        <v>0.01</v>
      </c>
      <c r="DA41" s="5">
        <v>-4.7527055248443794E-4</v>
      </c>
      <c r="DB41" s="5">
        <v>2.2581793130944296E-5</v>
      </c>
      <c r="DC41" s="5">
        <v>-1.2316925831556082E-4</v>
      </c>
      <c r="DD41" s="5">
        <v>1.0419938240712504E-5</v>
      </c>
      <c r="DE41" s="5">
        <v>-7.1208396577663296E-7</v>
      </c>
    </row>
    <row r="42" spans="2:110" ht="14.25" customHeight="1" x14ac:dyDescent="0.15">
      <c r="AD42" s="5" t="str">
        <f>IF(A41=ISBLANK(TRUE),"",A41)</f>
        <v/>
      </c>
      <c r="AE42" s="5" t="str">
        <f t="shared" si="47"/>
        <v/>
      </c>
      <c r="AF42" s="5" t="str">
        <f t="shared" si="47"/>
        <v/>
      </c>
      <c r="AG42" s="5" t="str">
        <f t="shared" si="47"/>
        <v/>
      </c>
      <c r="AH42" s="5" t="str">
        <f t="shared" si="47"/>
        <v/>
      </c>
      <c r="AI42" s="5" t="str">
        <f t="shared" si="47"/>
        <v/>
      </c>
      <c r="AJ42" s="5" t="str">
        <f t="shared" si="47"/>
        <v/>
      </c>
      <c r="AK42" s="5" t="str">
        <f t="shared" si="47"/>
        <v/>
      </c>
      <c r="AL42" s="5" t="str">
        <f t="shared" si="47"/>
        <v/>
      </c>
      <c r="AM42" s="5" t="str">
        <f t="shared" si="47"/>
        <v/>
      </c>
      <c r="AN42" s="5" t="str">
        <f t="shared" si="47"/>
        <v/>
      </c>
      <c r="AO42" s="5" t="str">
        <f t="shared" si="47"/>
        <v/>
      </c>
      <c r="AP42" s="5" t="str">
        <f t="shared" si="47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-4.7527055248443794E-4</v>
      </c>
      <c r="DC42" s="5">
        <v>2.2581793130944296E-5</v>
      </c>
      <c r="DD42" s="5">
        <v>-1.2316925831556082E-4</v>
      </c>
      <c r="DE42" s="5">
        <v>1.0419938240712504E-5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-4.7527055248443794E-4</v>
      </c>
      <c r="DD43" s="5">
        <v>2.2581793130944296E-5</v>
      </c>
      <c r="DE43" s="5">
        <v>-1.2316925831556082E-4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-4.7527055248443794E-4</v>
      </c>
      <c r="DE44" s="5">
        <v>2.2581793130944296E-5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-4.7527055248443794E-4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-4.7527055248443794E-4</v>
      </c>
      <c r="DA48" s="5">
        <v>2.2581793130944296E-5</v>
      </c>
      <c r="DB48" s="5">
        <v>-1.2316925831556082E-4</v>
      </c>
      <c r="DC48" s="5">
        <v>1.0419938240712504E-5</v>
      </c>
      <c r="DD48" s="5">
        <v>-7.1208396577663296E-7</v>
      </c>
      <c r="DE48" s="5">
        <v>1.5348949392452843E-6</v>
      </c>
      <c r="DF48" s="5">
        <v>-1.8493864099087148E-7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-4.7527055248443794E-4</v>
      </c>
      <c r="DB49" s="5">
        <v>2.2581793130944296E-5</v>
      </c>
      <c r="DC49" s="5">
        <v>-1.2316925831556082E-4</v>
      </c>
      <c r="DD49" s="5">
        <v>1.0419938240712504E-5</v>
      </c>
      <c r="DE49" s="5">
        <v>-7.1208396577663296E-7</v>
      </c>
      <c r="DF49" s="5">
        <v>1.5348949392452843E-6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-4.7527055248443794E-4</v>
      </c>
      <c r="DC50" s="5">
        <v>2.2581793130944296E-5</v>
      </c>
      <c r="DD50" s="5">
        <v>-1.2316925831556082E-4</v>
      </c>
      <c r="DE50" s="5">
        <v>1.0419938240712504E-5</v>
      </c>
      <c r="DF50" s="5">
        <v>-7.1208396577663296E-7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-4.7527055248443794E-4</v>
      </c>
      <c r="DD51" s="5">
        <v>2.2581793130944296E-5</v>
      </c>
      <c r="DE51" s="5">
        <v>-1.2316925831556082E-4</v>
      </c>
      <c r="DF51" s="5">
        <v>1.0419938240712504E-5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-4.7527055248443794E-4</v>
      </c>
      <c r="DE52" s="5">
        <v>2.2581793130944296E-5</v>
      </c>
      <c r="DF52" s="5">
        <v>-1.2316925831556082E-4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-4.7527055248443794E-4</v>
      </c>
      <c r="DF53" s="5">
        <v>2.2581793130944296E-5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-4.7527055248443794E-4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85567-EB38-284B-9C74-913E754155E6}">
  <dimension ref="A1:DL101"/>
  <sheetViews>
    <sheetView zoomScaleNormal="100" workbookViewId="0">
      <selection sqref="A1:H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346.05579999999998</v>
      </c>
      <c r="D1" s="1">
        <v>347.05919999999998</v>
      </c>
      <c r="E1" s="1">
        <v>348.0625</v>
      </c>
      <c r="F1" s="1">
        <v>349.0659</v>
      </c>
      <c r="G1" s="1">
        <v>350.06920000000002</v>
      </c>
      <c r="H1" s="1">
        <v>351.07260000000002</v>
      </c>
      <c r="I1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6</v>
      </c>
    </row>
    <row r="2" spans="1:116" ht="15" x14ac:dyDescent="0.2">
      <c r="A2" t="s">
        <v>22</v>
      </c>
      <c r="B2" t="s">
        <v>23</v>
      </c>
      <c r="C2">
        <v>1309240655.30407</v>
      </c>
      <c r="D2">
        <v>52399835.306065902</v>
      </c>
      <c r="E2">
        <v>2008742.6658397401</v>
      </c>
      <c r="F2">
        <v>0</v>
      </c>
      <c r="G2">
        <v>0</v>
      </c>
      <c r="H2">
        <v>0</v>
      </c>
      <c r="I2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AMP</v>
      </c>
      <c r="S2" s="5" t="str">
        <f t="shared" ref="S2:AB2" ca="1" si="0">IF(AG2=ISBLANK(TRUE),"",AG2)</f>
        <v>AMP m+1</v>
      </c>
      <c r="T2" s="5" t="str">
        <f t="shared" ca="1" si="0"/>
        <v>AMP m+2</v>
      </c>
      <c r="U2" s="5" t="str">
        <f t="shared" ca="1" si="0"/>
        <v>AMP m+3</v>
      </c>
      <c r="V2" s="5" t="str">
        <f t="shared" ca="1" si="0"/>
        <v>AMP m+4</v>
      </c>
      <c r="W2" s="5" t="str">
        <f t="shared" ca="1" si="0"/>
        <v>AMP m+5</v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AMP</v>
      </c>
      <c r="AG2" s="3" t="str">
        <f ca="1">IF(D1=ISBLANK(TRUE),"",$AF$2&amp;" m+1")</f>
        <v>AMP m+1</v>
      </c>
      <c r="AH2" s="3" t="str">
        <f ca="1">IF(E1=ISBLANK(TRUE),"",$AF$2&amp;" m+2")</f>
        <v>AMP m+2</v>
      </c>
      <c r="AI2" s="3" t="str">
        <f ca="1">IF(F1=ISBLANK(TRUE),"",$AF$2&amp;" m+3")</f>
        <v>AMP m+3</v>
      </c>
      <c r="AJ2" s="3" t="str">
        <f ca="1">IF(G1=ISBLANK(TRUE),"",$AF$2&amp;" m+4")</f>
        <v>AMP m+4</v>
      </c>
      <c r="AK2" s="3" t="str">
        <f ca="1">IF(H1=ISBLANK(TRUE),"",$AF$2&amp;" m+5")</f>
        <v>AMP m+5</v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AMP</v>
      </c>
      <c r="AU2" s="5" t="str">
        <f t="shared" ca="1" si="2"/>
        <v>AMP m+1</v>
      </c>
      <c r="AV2" s="5" t="str">
        <f t="shared" ca="1" si="2"/>
        <v>AMP m+2</v>
      </c>
      <c r="AW2" s="5" t="str">
        <f t="shared" ca="1" si="2"/>
        <v>AMP m+3</v>
      </c>
      <c r="AX2" s="5" t="str">
        <f t="shared" ca="1" si="2"/>
        <v>AMP m+4</v>
      </c>
      <c r="AY2" s="5" t="str">
        <f t="shared" ca="1" si="2"/>
        <v>AMP m+5</v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AMP</v>
      </c>
      <c r="BI2" s="5" t="str">
        <f t="shared" ca="1" si="3"/>
        <v>AMP m+1</v>
      </c>
      <c r="BJ2" s="5" t="str">
        <f t="shared" ca="1" si="3"/>
        <v>AMP m+2</v>
      </c>
      <c r="BK2" s="5" t="str">
        <f t="shared" ca="1" si="3"/>
        <v>AMP m+3</v>
      </c>
      <c r="BL2" s="5" t="str">
        <f t="shared" ca="1" si="3"/>
        <v>AMP m+4</v>
      </c>
      <c r="BM2" s="5" t="str">
        <f t="shared" ca="1" si="3"/>
        <v>AMP m+5</v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AMP</v>
      </c>
      <c r="BY2" s="3" t="str">
        <f t="shared" ca="1" si="4"/>
        <v>AMP m+1</v>
      </c>
      <c r="BZ2" s="3" t="str">
        <f t="shared" ca="1" si="4"/>
        <v>AMP m+2</v>
      </c>
      <c r="CA2" s="3" t="str">
        <f t="shared" ca="1" si="4"/>
        <v>AMP m+3</v>
      </c>
      <c r="CB2" s="3" t="str">
        <f t="shared" ca="1" si="4"/>
        <v>AMP m+4</v>
      </c>
      <c r="CC2" s="3" t="str">
        <f t="shared" ca="1" si="4"/>
        <v>AMP m+5</v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AMP</v>
      </c>
      <c r="CL2" s="5" t="str">
        <f t="shared" ca="1" si="5"/>
        <v>AMP m+1</v>
      </c>
      <c r="CM2" s="5" t="str">
        <f t="shared" ca="1" si="5"/>
        <v>AMP m+2</v>
      </c>
      <c r="CN2" s="5" t="str">
        <f t="shared" ca="1" si="5"/>
        <v>AMP m+3</v>
      </c>
      <c r="CO2" s="5" t="str">
        <f t="shared" ca="1" si="5"/>
        <v>AMP m+4</v>
      </c>
      <c r="CP2" s="5" t="str">
        <f t="shared" ca="1" si="5"/>
        <v>AMP m+5</v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AMP</v>
      </c>
      <c r="CZ2" s="5" t="str">
        <f t="shared" ca="1" si="6"/>
        <v>AMP m+1</v>
      </c>
      <c r="DA2" s="5" t="str">
        <f t="shared" ca="1" si="6"/>
        <v>AMP m+2</v>
      </c>
      <c r="DB2" s="5" t="str">
        <f t="shared" ca="1" si="6"/>
        <v>AMP m+3</v>
      </c>
      <c r="DC2" s="5" t="str">
        <f t="shared" ca="1" si="6"/>
        <v>AMP m+4</v>
      </c>
      <c r="DD2" s="5" t="str">
        <f t="shared" ca="1" si="6"/>
        <v>AMP m+5</v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1281431264.7455001</v>
      </c>
      <c r="D3">
        <v>54685460.733187199</v>
      </c>
      <c r="E3">
        <v>2440476.5173055502</v>
      </c>
      <c r="F3">
        <v>3622.2339210289101</v>
      </c>
      <c r="G3">
        <v>0</v>
      </c>
      <c r="H3">
        <v>8498.8857973900595</v>
      </c>
      <c r="I3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99.908473967974317</v>
      </c>
      <c r="S3" s="5">
        <f t="shared" ref="S3:AB17" ca="1" si="8">IFERROR(BI3/SUMIF($BH3:$BR3,"&lt;&gt;#N/A")*100,"")</f>
        <v>8.2170890373353053E-2</v>
      </c>
      <c r="T3" s="6">
        <f t="shared" ca="1" si="8"/>
        <v>1.1375428660337979E-2</v>
      </c>
      <c r="U3" s="6">
        <f t="shared" ca="1" si="8"/>
        <v>-5.5999185136717503E-4</v>
      </c>
      <c r="V3" s="6">
        <f t="shared" ca="1" si="8"/>
        <v>6.1608671275898327E-6</v>
      </c>
      <c r="W3" s="6">
        <f t="shared" ca="1" si="8"/>
        <v>-1.4664560237728115E-3</v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1309240655.30407</v>
      </c>
      <c r="AG3" s="5">
        <f t="shared" si="1"/>
        <v>52399835.306065902</v>
      </c>
      <c r="AH3" s="5">
        <f t="shared" si="1"/>
        <v>2008742.6658397401</v>
      </c>
      <c r="AI3" s="5">
        <f t="shared" si="1"/>
        <v>0</v>
      </c>
      <c r="AJ3" s="5">
        <f t="shared" si="1"/>
        <v>0</v>
      </c>
      <c r="AK3" s="5">
        <f t="shared" si="1"/>
        <v>0</v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4.0023073751781784</v>
      </c>
      <c r="AV3" s="5">
        <f t="shared" si="10"/>
        <v>0.15342806975186782</v>
      </c>
      <c r="AW3" s="5">
        <f t="shared" si="10"/>
        <v>0</v>
      </c>
      <c r="AX3" s="5">
        <f t="shared" si="10"/>
        <v>0</v>
      </c>
      <c r="AY3" s="5">
        <f t="shared" si="10"/>
        <v>0</v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8.2246167026525652E-4</v>
      </c>
      <c r="BJ3" s="5">
        <f ca="1"/>
        <v>1.1385849676759526E-4</v>
      </c>
      <c r="BK3" s="5">
        <f ca="1"/>
        <v>-5.6050485922413398E-6</v>
      </c>
      <c r="BL3" s="5">
        <f ca="1"/>
        <v>6.1665110905053955E-8</v>
      </c>
      <c r="BM3" s="5">
        <f ca="1"/>
        <v>-1.4677994423604991E-5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959119385.60999894</v>
      </c>
      <c r="BY3" s="5">
        <f t="shared" ref="BY3:CD6" si="12">D17</f>
        <v>39892147.131534196</v>
      </c>
      <c r="BZ3" s="5">
        <f t="shared" si="12"/>
        <v>839298.08292682702</v>
      </c>
      <c r="CA3" s="5">
        <f t="shared" si="12"/>
        <v>0</v>
      </c>
      <c r="CB3" s="5">
        <f t="shared" si="12"/>
        <v>0</v>
      </c>
      <c r="CC3" s="5">
        <f t="shared" si="12"/>
        <v>17688.745649455901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4.1592472980996869</v>
      </c>
      <c r="CM3" s="5">
        <f t="shared" si="15"/>
        <v>8.7507154533534359E-2</v>
      </c>
      <c r="CN3" s="5">
        <f t="shared" si="15"/>
        <v>0</v>
      </c>
      <c r="CO3" s="5">
        <f t="shared" si="15"/>
        <v>0</v>
      </c>
      <c r="CP3" s="5">
        <f t="shared" si="15"/>
        <v>1.844269432444625E-3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3.9200612081516524</v>
      </c>
      <c r="DA3" s="5">
        <f t="shared" si="16"/>
        <v>0.13881811998630983</v>
      </c>
      <c r="DB3" s="5">
        <f t="shared" si="16"/>
        <v>0</v>
      </c>
      <c r="DC3" s="5">
        <f t="shared" si="16"/>
        <v>0</v>
      </c>
      <c r="DD3" s="5">
        <f t="shared" si="16"/>
        <v>1.4683357936593506E-3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1134279427.4309199</v>
      </c>
      <c r="D4">
        <v>45944931.126391299</v>
      </c>
      <c r="E4">
        <v>738516.68625778402</v>
      </c>
      <c r="F4">
        <v>0</v>
      </c>
      <c r="G4">
        <v>0</v>
      </c>
      <c r="H4">
        <v>0</v>
      </c>
      <c r="I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99.618462064038454</v>
      </c>
      <c r="S4" s="5">
        <f t="shared" ca="1" si="8"/>
        <v>0.34614283965272008</v>
      </c>
      <c r="T4" s="6">
        <f t="shared" ca="1" si="8"/>
        <v>3.7865148587888087E-2</v>
      </c>
      <c r="U4" s="6">
        <f t="shared" ca="1" si="8"/>
        <v>-1.6832535312545566E-3</v>
      </c>
      <c r="V4" s="6">
        <f t="shared" ca="1" si="8"/>
        <v>1.3420881313823696E-5</v>
      </c>
      <c r="W4" s="6">
        <f t="shared" ca="1" si="8"/>
        <v>-8.0021962910778715E-4</v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1281431264.7455001</v>
      </c>
      <c r="AG4" s="5">
        <f t="shared" si="1"/>
        <v>54685460.733187199</v>
      </c>
      <c r="AH4" s="5">
        <f t="shared" si="1"/>
        <v>2440476.5173055502</v>
      </c>
      <c r="AI4" s="5">
        <f t="shared" si="1"/>
        <v>3622.2339210289101</v>
      </c>
      <c r="AJ4" s="5">
        <f t="shared" si="1"/>
        <v>0</v>
      </c>
      <c r="AK4" s="5">
        <f t="shared" si="1"/>
        <v>8498.8857973900595</v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4.2675297721917262</v>
      </c>
      <c r="AV4" s="5">
        <f t="shared" si="10"/>
        <v>0.19044927218864474</v>
      </c>
      <c r="AW4" s="5">
        <f t="shared" si="10"/>
        <v>2.8267094932698611E-4</v>
      </c>
      <c r="AX4" s="5">
        <f t="shared" si="10"/>
        <v>0</v>
      </c>
      <c r="AY4" s="5">
        <f t="shared" si="10"/>
        <v>6.6323384103461754E-4</v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3.4746856404007376E-3</v>
      </c>
      <c r="BJ4" s="5">
        <f ca="1"/>
        <v>3.8010171812878375E-4</v>
      </c>
      <c r="BK4" s="5">
        <f ca="1"/>
        <v>-1.6897003792053108E-5</v>
      </c>
      <c r="BL4" s="5">
        <f ca="1"/>
        <v>1.3472283185014694E-7</v>
      </c>
      <c r="BM4" s="5">
        <f ca="1"/>
        <v>-8.032844640719068E-6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998834179.56214404</v>
      </c>
      <c r="BY4" s="5">
        <f t="shared" si="12"/>
        <v>39277764.830154203</v>
      </c>
      <c r="BZ4" s="5">
        <f t="shared" si="12"/>
        <v>1383553.45101596</v>
      </c>
      <c r="CA4" s="5">
        <f t="shared" si="12"/>
        <v>0</v>
      </c>
      <c r="CB4" s="5">
        <f t="shared" si="12"/>
        <v>0</v>
      </c>
      <c r="CC4" s="5">
        <f t="shared" si="12"/>
        <v>3628.8524098832199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3.9323609097330126</v>
      </c>
      <c r="CM4" s="5">
        <f t="shared" si="15"/>
        <v>0.13851683085399263</v>
      </c>
      <c r="CN4" s="5">
        <f t="shared" si="15"/>
        <v>0</v>
      </c>
      <c r="CO4" s="5">
        <f t="shared" si="15"/>
        <v>0</v>
      </c>
      <c r="CP4" s="5">
        <f t="shared" si="15"/>
        <v>3.6330879380539312E-4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1319199027.3994801</v>
      </c>
      <c r="D5">
        <v>54532573.538615398</v>
      </c>
      <c r="E5">
        <v>5484799.9355066</v>
      </c>
      <c r="F5">
        <v>0</v>
      </c>
      <c r="G5">
        <v>0</v>
      </c>
      <c r="H5">
        <v>0</v>
      </c>
      <c r="I5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99.946900030530401</v>
      </c>
      <c r="S5" s="5">
        <f t="shared" ca="1" si="8"/>
        <v>0.13045261402637442</v>
      </c>
      <c r="T5" s="6">
        <f t="shared" ca="1" si="8"/>
        <v>-7.8783917874666654E-2</v>
      </c>
      <c r="U5" s="6">
        <f t="shared" ca="1" si="8"/>
        <v>2.9072859366024531E-3</v>
      </c>
      <c r="V5" s="6">
        <f t="shared" ca="1" si="8"/>
        <v>-4.601034565630663E-6</v>
      </c>
      <c r="W5" s="6">
        <f t="shared" ca="1" si="8"/>
        <v>-1.4714115841098433E-3</v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1134279427.4309199</v>
      </c>
      <c r="AG5" s="5">
        <f t="shared" si="1"/>
        <v>45944931.126391299</v>
      </c>
      <c r="AH5" s="5">
        <f t="shared" si="1"/>
        <v>738516.68625778402</v>
      </c>
      <c r="AI5" s="5">
        <f t="shared" si="1"/>
        <v>0</v>
      </c>
      <c r="AJ5" s="5">
        <f t="shared" si="1"/>
        <v>0</v>
      </c>
      <c r="AK5" s="5">
        <f t="shared" si="1"/>
        <v>0</v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4.0505831292782961</v>
      </c>
      <c r="AV5" s="5">
        <f t="shared" si="10"/>
        <v>6.5108884847756038E-2</v>
      </c>
      <c r="AW5" s="5">
        <f t="shared" si="10"/>
        <v>0</v>
      </c>
      <c r="AX5" s="5">
        <f t="shared" si="10"/>
        <v>0</v>
      </c>
      <c r="AY5" s="5">
        <f t="shared" si="10"/>
        <v>0</v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1.3052192112664382E-3</v>
      </c>
      <c r="BJ5" s="5">
        <f ca="1"/>
        <v>-7.8825774336773651E-4</v>
      </c>
      <c r="BK5" s="5">
        <f ca="1"/>
        <v>2.9088305247230036E-5</v>
      </c>
      <c r="BL5" s="5">
        <f ca="1"/>
        <v>-4.603479011580352E-8</v>
      </c>
      <c r="BM5" s="5">
        <f ca="1"/>
        <v>-1.4721933183124008E-5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995856705.86971998</v>
      </c>
      <c r="BY5" s="5">
        <f t="shared" si="12"/>
        <v>37762020.261968598</v>
      </c>
      <c r="BZ5" s="5">
        <f t="shared" si="12"/>
        <v>1004974.74236001</v>
      </c>
      <c r="CA5" s="5">
        <f t="shared" si="12"/>
        <v>0</v>
      </c>
      <c r="CB5" s="5">
        <f t="shared" si="12"/>
        <v>0</v>
      </c>
      <c r="CC5" s="5">
        <f t="shared" si="12"/>
        <v>19038.687077038201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3.7919130372265326</v>
      </c>
      <c r="CM5" s="5">
        <f t="shared" si="15"/>
        <v>0.10091559723768963</v>
      </c>
      <c r="CN5" s="5">
        <f t="shared" si="15"/>
        <v>0</v>
      </c>
      <c r="CO5" s="5">
        <f t="shared" si="15"/>
        <v>0</v>
      </c>
      <c r="CP5" s="5">
        <f t="shared" si="15"/>
        <v>1.911789815223565E-3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3.9200612081516524</v>
      </c>
      <c r="DA5" s="5">
        <f t="shared" si="21"/>
        <v>0.13881811998630983</v>
      </c>
      <c r="DB5" s="5">
        <f t="shared" si="21"/>
        <v>0</v>
      </c>
      <c r="DC5" s="5">
        <f t="shared" si="21"/>
        <v>0</v>
      </c>
      <c r="DD5" s="5">
        <f t="shared" si="21"/>
        <v>1.4683357936593506E-3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1242335682.82359</v>
      </c>
      <c r="D6">
        <v>52524600.556663498</v>
      </c>
      <c r="E6">
        <v>1163254.50604866</v>
      </c>
      <c r="F6">
        <v>0</v>
      </c>
      <c r="G6">
        <v>0</v>
      </c>
      <c r="H6">
        <v>0</v>
      </c>
      <c r="I6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99.532153001141253</v>
      </c>
      <c r="S6" s="5">
        <f t="shared" ca="1" si="8"/>
        <v>0.21270291849816736</v>
      </c>
      <c r="T6" s="6">
        <f t="shared" ca="1" si="8"/>
        <v>0.2673155296036574</v>
      </c>
      <c r="U6" s="6">
        <f t="shared" ca="1" si="8"/>
        <v>-1.0774202571973292E-2</v>
      </c>
      <c r="V6" s="6">
        <f t="shared" ca="1" si="8"/>
        <v>5.1272942884357844E-5</v>
      </c>
      <c r="W6" s="6">
        <f t="shared" ca="1" si="8"/>
        <v>-1.4485196140059044E-3</v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1319199027.3994801</v>
      </c>
      <c r="AG6" s="5">
        <f t="shared" si="1"/>
        <v>54532573.538615398</v>
      </c>
      <c r="AH6" s="5">
        <f t="shared" si="1"/>
        <v>5484799.9355066</v>
      </c>
      <c r="AI6" s="5">
        <f t="shared" si="1"/>
        <v>0</v>
      </c>
      <c r="AJ6" s="5">
        <f t="shared" si="1"/>
        <v>0</v>
      </c>
      <c r="AK6" s="5">
        <f t="shared" si="1"/>
        <v>0</v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4.1337639284130425</v>
      </c>
      <c r="AV6" s="5">
        <f t="shared" si="10"/>
        <v>0.41576743323702375</v>
      </c>
      <c r="AW6" s="5">
        <f t="shared" si="10"/>
        <v>0</v>
      </c>
      <c r="AX6" s="5">
        <f t="shared" si="10"/>
        <v>0</v>
      </c>
      <c r="AY6" s="5">
        <f t="shared" si="10"/>
        <v>0</v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2.1370272026138976E-3</v>
      </c>
      <c r="BJ6" s="5">
        <f ca="1"/>
        <v>2.6857203581298231E-3</v>
      </c>
      <c r="BK6" s="5">
        <f ca="1"/>
        <v>-1.0824846290474348E-4</v>
      </c>
      <c r="BL6" s="5">
        <f ca="1"/>
        <v>5.1513949350387243E-7</v>
      </c>
      <c r="BM6" s="5">
        <f ca="1"/>
        <v>-1.4553283238927779E-5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1049402422.28694</v>
      </c>
      <c r="BY6" s="5">
        <f t="shared" si="12"/>
        <v>39842909.2952618</v>
      </c>
      <c r="BZ6" s="5">
        <f t="shared" si="12"/>
        <v>2396130.9553542701</v>
      </c>
      <c r="CA6" s="5">
        <f t="shared" si="12"/>
        <v>0</v>
      </c>
      <c r="CB6" s="5">
        <f t="shared" si="12"/>
        <v>0</v>
      </c>
      <c r="CC6" s="5">
        <f t="shared" si="12"/>
        <v>18406.257533731699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3.7967235875473784</v>
      </c>
      <c r="CM6" s="5">
        <f t="shared" si="15"/>
        <v>0.22833289732002274</v>
      </c>
      <c r="CN6" s="5">
        <f t="shared" si="15"/>
        <v>0</v>
      </c>
      <c r="CO6" s="5">
        <f t="shared" si="15"/>
        <v>0</v>
      </c>
      <c r="CP6" s="5">
        <f t="shared" si="15"/>
        <v>1.753975133163819E-3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3.9200612081516524</v>
      </c>
      <c r="DB6" s="5">
        <f t="shared" si="22"/>
        <v>0.13881811998630983</v>
      </c>
      <c r="DC6" s="5">
        <f t="shared" si="22"/>
        <v>0</v>
      </c>
      <c r="DD6" s="5">
        <f t="shared" si="22"/>
        <v>0</v>
      </c>
      <c r="DE6" s="5">
        <f t="shared" si="22"/>
        <v>1.4683357936593506E-3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999503699.84880495</v>
      </c>
      <c r="D7">
        <v>21898770.373569399</v>
      </c>
      <c r="E7">
        <v>336633.19612157898</v>
      </c>
      <c r="F7">
        <v>0</v>
      </c>
      <c r="G7">
        <v>0</v>
      </c>
      <c r="H7">
        <v>0</v>
      </c>
      <c r="I7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99.749694900679074</v>
      </c>
      <c r="S7" s="5">
        <f t="shared" ca="1" si="8"/>
        <v>0.30705944139793201</v>
      </c>
      <c r="T7" s="6">
        <f t="shared" ca="1" si="8"/>
        <v>-5.7107465127710533E-2</v>
      </c>
      <c r="U7" s="6">
        <f t="shared" ca="1" si="8"/>
        <v>1.8123934436410395E-3</v>
      </c>
      <c r="V7" s="6">
        <f t="shared" ca="1" si="8"/>
        <v>8.2285771388689882E-6</v>
      </c>
      <c r="W7" s="6">
        <f t="shared" ca="1" si="8"/>
        <v>-1.4674989700582883E-3</v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1242335682.82359</v>
      </c>
      <c r="AG7" s="5">
        <f t="shared" si="1"/>
        <v>52524600.556663498</v>
      </c>
      <c r="AH7" s="5">
        <f t="shared" si="1"/>
        <v>1163254.50604866</v>
      </c>
      <c r="AI7" s="5">
        <f t="shared" si="1"/>
        <v>0</v>
      </c>
      <c r="AJ7" s="5">
        <f t="shared" si="1"/>
        <v>0</v>
      </c>
      <c r="AK7" s="5">
        <f t="shared" si="1"/>
        <v>0</v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4.2278911636253724</v>
      </c>
      <c r="AV7" s="5">
        <f t="shared" si="10"/>
        <v>9.3634475941704112E-2</v>
      </c>
      <c r="AW7" s="5">
        <f t="shared" si="10"/>
        <v>0</v>
      </c>
      <c r="AX7" s="5">
        <f t="shared" si="10"/>
        <v>0</v>
      </c>
      <c r="AY7" s="5">
        <f t="shared" si="10"/>
        <v>0</v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3.0782995547372002E-3</v>
      </c>
      <c r="BJ7" s="5">
        <f ca="1"/>
        <v>-5.7250766716201518E-4</v>
      </c>
      <c r="BK7" s="5">
        <f ca="1"/>
        <v>1.8169413404679008E-5</v>
      </c>
      <c r="BL7" s="5">
        <f ca="1"/>
        <v>8.2492253706261405E-8</v>
      </c>
      <c r="BM7" s="5">
        <f ca="1"/>
        <v>-1.4711814121531693E-5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3.9200612081516524</v>
      </c>
      <c r="DC7" s="5">
        <f t="shared" si="23"/>
        <v>0.13881811998630983</v>
      </c>
      <c r="DD7" s="5">
        <f t="shared" si="23"/>
        <v>0</v>
      </c>
      <c r="DE7" s="5">
        <f t="shared" si="23"/>
        <v>0</v>
      </c>
      <c r="DF7" s="5">
        <f t="shared" si="23"/>
        <v>1.4683357936593506E-3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1387471403.69906</v>
      </c>
      <c r="D8">
        <v>55344544.3752281</v>
      </c>
      <c r="E8">
        <v>1010101.2977014401</v>
      </c>
      <c r="F8">
        <v>0</v>
      </c>
      <c r="G8">
        <v>0</v>
      </c>
      <c r="H8">
        <v>0</v>
      </c>
      <c r="I8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101.79583941210133</v>
      </c>
      <c r="S8" s="5">
        <f t="shared" ca="1" si="8"/>
        <v>-1.7601485965399652</v>
      </c>
      <c r="T8" s="6">
        <f t="shared" ca="1" si="8"/>
        <v>-3.8027293795869194E-2</v>
      </c>
      <c r="U8" s="6">
        <f t="shared" ca="1" si="8"/>
        <v>3.9340983832839259E-3</v>
      </c>
      <c r="V8" s="6">
        <f t="shared" ca="1" si="8"/>
        <v>-1.0143029028453824E-4</v>
      </c>
      <c r="W8" s="6">
        <f t="shared" ca="1" si="8"/>
        <v>-1.4961898584952029E-3</v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999503699.84880495</v>
      </c>
      <c r="AG8" s="5">
        <f t="shared" si="1"/>
        <v>21898770.373569399</v>
      </c>
      <c r="AH8" s="5">
        <f t="shared" si="1"/>
        <v>336633.19612157898</v>
      </c>
      <c r="AI8" s="5">
        <f t="shared" si="1"/>
        <v>0</v>
      </c>
      <c r="AJ8" s="5">
        <f t="shared" si="1"/>
        <v>0</v>
      </c>
      <c r="AK8" s="5">
        <f t="shared" si="1"/>
        <v>0</v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2.1909644133265371</v>
      </c>
      <c r="AV8" s="5">
        <f t="shared" si="10"/>
        <v>3.3680035018629893E-2</v>
      </c>
      <c r="AW8" s="5">
        <f t="shared" si="10"/>
        <v>0</v>
      </c>
      <c r="AX8" s="5">
        <f t="shared" si="10"/>
        <v>0</v>
      </c>
      <c r="AY8" s="5">
        <f t="shared" si="10"/>
        <v>0</v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-1.7290967948251152E-2</v>
      </c>
      <c r="BJ8" s="5">
        <f ca="1"/>
        <v>-3.7356432262347031E-4</v>
      </c>
      <c r="BK8" s="5">
        <f ca="1"/>
        <v>3.8646946731854806E-5</v>
      </c>
      <c r="BL8" s="5">
        <f ca="1"/>
        <v>-9.9640899736497848E-7</v>
      </c>
      <c r="BM8" s="5">
        <f ca="1"/>
        <v>-1.4697947058898542E-5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3.9200612081516524</v>
      </c>
      <c r="DD8" s="5">
        <f t="shared" si="24"/>
        <v>0.13881811998630983</v>
      </c>
      <c r="DE8" s="5">
        <f t="shared" si="24"/>
        <v>0</v>
      </c>
      <c r="DF8" s="5">
        <f t="shared" si="24"/>
        <v>0</v>
      </c>
      <c r="DG8" s="5">
        <f t="shared" si="24"/>
        <v>1.4683357936593506E-3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608745390.59923804</v>
      </c>
      <c r="D9">
        <v>24136938.112458698</v>
      </c>
      <c r="E9">
        <v>596669.93505237799</v>
      </c>
      <c r="F9">
        <v>0</v>
      </c>
      <c r="G9">
        <v>0</v>
      </c>
      <c r="H9">
        <v>2962.0578463035899</v>
      </c>
      <c r="I9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99.998777256682672</v>
      </c>
      <c r="S9" s="5">
        <f t="shared" ca="1" si="8"/>
        <v>6.881615196741149E-2</v>
      </c>
      <c r="T9" s="6">
        <f t="shared" ca="1" si="8"/>
        <v>-6.8713354086869335E-2</v>
      </c>
      <c r="U9" s="6">
        <f t="shared" ca="1" si="8"/>
        <v>2.5980762499711696E-3</v>
      </c>
      <c r="V9" s="6">
        <f t="shared" ca="1" si="8"/>
        <v>-6.4595929103927928E-6</v>
      </c>
      <c r="W9" s="6">
        <f t="shared" ca="1" si="8"/>
        <v>-1.4716712202916939E-3</v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1387471403.69906</v>
      </c>
      <c r="AG9" s="5">
        <f t="shared" si="1"/>
        <v>55344544.3752281</v>
      </c>
      <c r="AH9" s="5">
        <f t="shared" si="1"/>
        <v>1010101.2977014401</v>
      </c>
      <c r="AI9" s="5">
        <f t="shared" si="1"/>
        <v>0</v>
      </c>
      <c r="AJ9" s="5">
        <f t="shared" si="1"/>
        <v>0</v>
      </c>
      <c r="AK9" s="5">
        <f t="shared" si="1"/>
        <v>0</v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3.9888782015742521</v>
      </c>
      <c r="AV9" s="5">
        <f t="shared" si="10"/>
        <v>7.2801593964997441E-2</v>
      </c>
      <c r="AW9" s="5">
        <f t="shared" si="10"/>
        <v>0</v>
      </c>
      <c r="AX9" s="5">
        <f t="shared" si="10"/>
        <v>0</v>
      </c>
      <c r="AY9" s="5">
        <f t="shared" si="10"/>
        <v>0</v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6.8816993422599754E-4</v>
      </c>
      <c r="BJ9" s="5">
        <f ca="1"/>
        <v>-6.8714194285088011E-4</v>
      </c>
      <c r="BK9" s="5">
        <f ca="1"/>
        <v>2.5981080181633388E-5</v>
      </c>
      <c r="BL9" s="5">
        <f ca="1"/>
        <v>-6.4596718955992171E-8</v>
      </c>
      <c r="BM9" s="5">
        <f ca="1"/>
        <v>-1.4716892152732254E-5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3.9200612081516524</v>
      </c>
      <c r="DE9" s="5">
        <f t="shared" si="26"/>
        <v>0.13881811998630983</v>
      </c>
      <c r="DF9" s="5">
        <f t="shared" si="26"/>
        <v>0</v>
      </c>
      <c r="DG9" s="5">
        <f t="shared" si="26"/>
        <v>0</v>
      </c>
      <c r="DH9" s="5">
        <f t="shared" si="26"/>
        <v>1.4683357936593506E-3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935199874.22342896</v>
      </c>
      <c r="D10">
        <v>37807030.448811397</v>
      </c>
      <c r="E10">
        <v>733670.40715251595</v>
      </c>
      <c r="F10">
        <v>3440.1680679447099</v>
      </c>
      <c r="G10">
        <v>0</v>
      </c>
      <c r="H10">
        <v>6183.3451271583999</v>
      </c>
      <c r="I10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99.996977338285205</v>
      </c>
      <c r="S10" s="5">
        <f t="shared" ca="1" si="8"/>
        <v>4.4967556054213563E-2</v>
      </c>
      <c r="T10" s="6">
        <f t="shared" ca="1" si="8"/>
        <v>-4.2563305156133796E-2</v>
      </c>
      <c r="U10" s="6">
        <f t="shared" ca="1" si="8"/>
        <v>1.6060844984145638E-3</v>
      </c>
      <c r="V10" s="6">
        <f t="shared" ca="1" si="8"/>
        <v>-3.8739153707053378E-6</v>
      </c>
      <c r="W10" s="6">
        <f t="shared" ca="1" si="8"/>
        <v>-9.8379976634412687E-4</v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608745390.59923804</v>
      </c>
      <c r="AG10" s="5">
        <f t="shared" si="1"/>
        <v>24136938.112458698</v>
      </c>
      <c r="AH10" s="5">
        <f t="shared" si="1"/>
        <v>596669.93505237799</v>
      </c>
      <c r="AI10" s="5">
        <f t="shared" si="1"/>
        <v>0</v>
      </c>
      <c r="AJ10" s="5">
        <f t="shared" si="1"/>
        <v>0</v>
      </c>
      <c r="AK10" s="5">
        <f t="shared" si="1"/>
        <v>2962.0578463035899</v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3.9650301234640528</v>
      </c>
      <c r="AV10" s="5">
        <f t="shared" si="10"/>
        <v>9.8016337251445443E-2</v>
      </c>
      <c r="AW10" s="5">
        <f t="shared" si="10"/>
        <v>0</v>
      </c>
      <c r="AX10" s="5">
        <f t="shared" si="10"/>
        <v>0</v>
      </c>
      <c r="AY10" s="5">
        <f t="shared" si="10"/>
        <v>4.865840287328982E-4</v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4.4968915312400271E-4</v>
      </c>
      <c r="BJ10" s="5">
        <f ca="1"/>
        <v>-4.2564591739752372E-4</v>
      </c>
      <c r="BK10" s="5">
        <f ca="1"/>
        <v>1.6061330463832454E-5</v>
      </c>
      <c r="BL10" s="5">
        <f ca="1"/>
        <v>-3.8740324696016157E-8</v>
      </c>
      <c r="BM10" s="5">
        <f ca="1"/>
        <v>-9.8382950418188873E-6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3.9200612081516524</v>
      </c>
      <c r="DF10" s="5">
        <f t="shared" si="27"/>
        <v>0.13881811998630983</v>
      </c>
      <c r="DG10" s="5">
        <f t="shared" si="27"/>
        <v>0</v>
      </c>
      <c r="DH10" s="5">
        <f t="shared" si="27"/>
        <v>0</v>
      </c>
      <c r="DI10" s="5">
        <f t="shared" si="27"/>
        <v>1.4683357936593506E-3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761075117.49598503</v>
      </c>
      <c r="D11">
        <v>29056598.298288502</v>
      </c>
      <c r="E11">
        <v>545772.54827993899</v>
      </c>
      <c r="F11">
        <v>0</v>
      </c>
      <c r="G11">
        <v>0</v>
      </c>
      <c r="H11">
        <v>0</v>
      </c>
      <c r="I11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99.94067691594563</v>
      </c>
      <c r="S11" s="5">
        <f t="shared" ca="1" si="8"/>
        <v>0.12253452766388834</v>
      </c>
      <c r="T11" s="6">
        <f t="shared" ca="1" si="8"/>
        <v>-6.5135083738844274E-2</v>
      </c>
      <c r="U11" s="6">
        <f t="shared" ca="1" si="8"/>
        <v>2.750870578568257E-3</v>
      </c>
      <c r="V11" s="6">
        <f t="shared" ca="1" si="8"/>
        <v>-1.7416511739138939E-5</v>
      </c>
      <c r="W11" s="6">
        <f t="shared" ca="1" si="8"/>
        <v>-8.0981393751747136E-4</v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935199874.22342896</v>
      </c>
      <c r="AG11" s="5">
        <f t="shared" si="1"/>
        <v>37807030.448811397</v>
      </c>
      <c r="AH11" s="5">
        <f t="shared" si="1"/>
        <v>733670.40715251595</v>
      </c>
      <c r="AI11" s="5">
        <f t="shared" si="1"/>
        <v>3440.1680679447099</v>
      </c>
      <c r="AJ11" s="5">
        <f t="shared" si="1"/>
        <v>0</v>
      </c>
      <c r="AK11" s="5">
        <f t="shared" si="1"/>
        <v>6183.3451271583999</v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4.0426684702246769</v>
      </c>
      <c r="AV11" s="5">
        <f t="shared" si="10"/>
        <v>7.8450652889762315E-2</v>
      </c>
      <c r="AW11" s="5">
        <f t="shared" si="10"/>
        <v>3.6785377786768375E-4</v>
      </c>
      <c r="AX11" s="5">
        <f t="shared" si="10"/>
        <v>0</v>
      </c>
      <c r="AY11" s="5">
        <f t="shared" si="10"/>
        <v>6.6117899473552909E-4</v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1.2260726207302466E-3</v>
      </c>
      <c r="BJ11" s="5">
        <f ca="1"/>
        <v>-6.5173746815448978E-4</v>
      </c>
      <c r="BK11" s="5">
        <f ca="1"/>
        <v>2.7525034485026114E-5</v>
      </c>
      <c r="BL11" s="5">
        <f ca="1"/>
        <v>-1.7426849883943619E-7</v>
      </c>
      <c r="BM11" s="5">
        <f ca="1"/>
        <v>-8.102946292814881E-6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3.9200612081516524</v>
      </c>
      <c r="DG11" s="5">
        <f t="shared" si="28"/>
        <v>0.13881811998630983</v>
      </c>
      <c r="DH11" s="5">
        <f t="shared" si="28"/>
        <v>0</v>
      </c>
      <c r="DI11" s="5">
        <f t="shared" si="28"/>
        <v>0</v>
      </c>
      <c r="DJ11" s="5">
        <f t="shared" si="28"/>
        <v>1.4683357936593506E-3</v>
      </c>
    </row>
    <row r="12" spans="1:116" ht="14.25" customHeight="1" x14ac:dyDescent="0.2">
      <c r="A12" t="s">
        <v>36</v>
      </c>
      <c r="B12" t="s">
        <v>33</v>
      </c>
      <c r="C12">
        <v>1584239794.8737299</v>
      </c>
      <c r="D12">
        <v>58742792.023507804</v>
      </c>
      <c r="E12">
        <v>2292952.8202432902</v>
      </c>
      <c r="F12">
        <v>0</v>
      </c>
      <c r="G12">
        <v>0</v>
      </c>
      <c r="H12">
        <v>0</v>
      </c>
      <c r="I12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100.16446638960403</v>
      </c>
      <c r="S12" s="5">
        <f t="shared" ca="1" si="8"/>
        <v>-0.10239353490098968</v>
      </c>
      <c r="T12" s="6">
        <f t="shared" ca="1" si="8"/>
        <v>-6.3203866467375705E-2</v>
      </c>
      <c r="U12" s="6">
        <f t="shared" ca="1" si="8"/>
        <v>2.6197710315766444E-3</v>
      </c>
      <c r="V12" s="6">
        <f t="shared" ca="1" si="8"/>
        <v>-1.4958208762561789E-5</v>
      </c>
      <c r="W12" s="6">
        <f t="shared" ca="1" si="8"/>
        <v>-1.4738010584812911E-3</v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761075117.49598503</v>
      </c>
      <c r="AG12" s="5">
        <f t="shared" si="1"/>
        <v>29056598.298288502</v>
      </c>
      <c r="AH12" s="5">
        <f t="shared" si="1"/>
        <v>545772.54827993899</v>
      </c>
      <c r="AI12" s="5">
        <f t="shared" si="1"/>
        <v>0</v>
      </c>
      <c r="AJ12" s="5">
        <f t="shared" si="1"/>
        <v>0</v>
      </c>
      <c r="AK12" s="5">
        <f t="shared" si="1"/>
        <v>0</v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3.8178357996892189</v>
      </c>
      <c r="AV12" s="5">
        <f t="shared" si="10"/>
        <v>7.1710733373544847E-2</v>
      </c>
      <c r="AW12" s="5">
        <f t="shared" si="10"/>
        <v>0</v>
      </c>
      <c r="AX12" s="5">
        <f t="shared" si="10"/>
        <v>0</v>
      </c>
      <c r="AY12" s="5">
        <f t="shared" si="10"/>
        <v>0</v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-1.0222540846243355E-3</v>
      </c>
      <c r="BJ12" s="5">
        <f ca="1"/>
        <v>-6.3100088030754555E-4</v>
      </c>
      <c r="BK12" s="5">
        <f ca="1"/>
        <v>2.6154694633790291E-5</v>
      </c>
      <c r="BL12" s="5">
        <f ca="1"/>
        <v>-1.4933647930973541E-7</v>
      </c>
      <c r="BM12" s="5">
        <f ca="1"/>
        <v>-1.4713811310577256E-5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3.9200612081516524</v>
      </c>
      <c r="DH12" s="5">
        <f t="shared" si="29"/>
        <v>0.13881811998630983</v>
      </c>
      <c r="DI12" s="5">
        <f t="shared" si="29"/>
        <v>0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767776344.78315699</v>
      </c>
      <c r="D13">
        <v>29485590.0086804</v>
      </c>
      <c r="E13">
        <v>650833.775161386</v>
      </c>
      <c r="F13">
        <v>0</v>
      </c>
      <c r="G13">
        <v>0</v>
      </c>
      <c r="H13">
        <v>0</v>
      </c>
      <c r="I13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100.20002065946886</v>
      </c>
      <c r="S13" s="5">
        <f t="shared" ca="1" si="8"/>
        <v>-0.21253721057941316</v>
      </c>
      <c r="T13" s="6">
        <f t="shared" ca="1" si="8"/>
        <v>1.4260515819914653E-2</v>
      </c>
      <c r="U13" s="6">
        <f t="shared" ca="1" si="8"/>
        <v>-2.6398078874111824E-4</v>
      </c>
      <c r="V13" s="6">
        <f t="shared" ca="1" si="8"/>
        <v>-9.4479714651424821E-6</v>
      </c>
      <c r="W13" s="6">
        <f t="shared" ca="1" si="8"/>
        <v>-1.4705359491646278E-3</v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1584239794.8737299</v>
      </c>
      <c r="AG13" s="5">
        <f t="shared" si="1"/>
        <v>58742792.023507804</v>
      </c>
      <c r="AH13" s="5">
        <f t="shared" si="1"/>
        <v>2292952.8202432902</v>
      </c>
      <c r="AI13" s="5">
        <f t="shared" si="1"/>
        <v>0</v>
      </c>
      <c r="AJ13" s="5">
        <f t="shared" si="1"/>
        <v>0</v>
      </c>
      <c r="AK13" s="5">
        <f t="shared" si="1"/>
        <v>0</v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3.7079482672753987</v>
      </c>
      <c r="AV13" s="5">
        <f t="shared" si="10"/>
        <v>0.14473521165563497</v>
      </c>
      <c r="AW13" s="5">
        <f t="shared" si="10"/>
        <v>0</v>
      </c>
      <c r="AX13" s="5">
        <f t="shared" si="10"/>
        <v>0</v>
      </c>
      <c r="AY13" s="5">
        <f t="shared" si="10"/>
        <v>0</v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-2.1211294087625371E-3</v>
      </c>
      <c r="BJ13" s="5">
        <f ca="1"/>
        <v>1.4232048782084799E-4</v>
      </c>
      <c r="BK13" s="5">
        <f ca="1"/>
        <v>-2.6345382665963769E-6</v>
      </c>
      <c r="BL13" s="5">
        <f ca="1"/>
        <v>-9.4291112945490723E-8</v>
      </c>
      <c r="BM13" s="5">
        <f ca="1"/>
        <v>-1.4676004450760188E-5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3.9200612081516524</v>
      </c>
      <c r="DI13" s="5">
        <f t="shared" si="30"/>
        <v>0.13881811998630983</v>
      </c>
      <c r="DJ13" s="5">
        <f t="shared" si="30"/>
        <v>0</v>
      </c>
    </row>
    <row r="14" spans="1:116" ht="14.25" customHeight="1" x14ac:dyDescent="0.2">
      <c r="A14" t="s">
        <v>39</v>
      </c>
      <c r="B14" t="s">
        <v>38</v>
      </c>
      <c r="C14">
        <v>524174339.05908501</v>
      </c>
      <c r="D14">
        <v>22310605.051453501</v>
      </c>
      <c r="E14">
        <v>376367.91776097898</v>
      </c>
      <c r="F14">
        <v>0</v>
      </c>
      <c r="G14">
        <v>0</v>
      </c>
      <c r="H14">
        <v>0</v>
      </c>
      <c r="I1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100.13014440642411</v>
      </c>
      <c r="S14" s="5">
        <f t="shared" ca="1" si="8"/>
        <v>-7.977697704365487E-2</v>
      </c>
      <c r="T14" s="6">
        <f t="shared" ca="1" si="8"/>
        <v>-5.0992488715897802E-2</v>
      </c>
      <c r="U14" s="6">
        <f t="shared" ca="1" si="8"/>
        <v>2.1096816689369297E-3</v>
      </c>
      <c r="V14" s="6">
        <f t="shared" ca="1" si="8"/>
        <v>-1.1913998549842428E-5</v>
      </c>
      <c r="W14" s="6">
        <f t="shared" ca="1" si="8"/>
        <v>-1.4727083349573434E-3</v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767776344.78315699</v>
      </c>
      <c r="AG14" s="5">
        <f t="shared" si="1"/>
        <v>29485590.0086804</v>
      </c>
      <c r="AH14" s="5">
        <f t="shared" si="1"/>
        <v>650833.775161386</v>
      </c>
      <c r="AI14" s="5">
        <f t="shared" si="1"/>
        <v>0</v>
      </c>
      <c r="AJ14" s="5">
        <f t="shared" si="1"/>
        <v>0</v>
      </c>
      <c r="AK14" s="5">
        <f t="shared" si="1"/>
        <v>0</v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3.840387921434075</v>
      </c>
      <c r="AV14" s="5">
        <f t="shared" si="10"/>
        <v>8.4768667279688195E-2</v>
      </c>
      <c r="AW14" s="5">
        <f t="shared" si="10"/>
        <v>0</v>
      </c>
      <c r="AX14" s="5">
        <f t="shared" si="10"/>
        <v>0</v>
      </c>
      <c r="AY14" s="5">
        <f t="shared" si="10"/>
        <v>0</v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-7.9673286717577702E-4</v>
      </c>
      <c r="BJ14" s="5">
        <f ca="1"/>
        <v>-5.0926211100746452E-4</v>
      </c>
      <c r="BK14" s="5">
        <f ca="1"/>
        <v>2.1069396048944255E-5</v>
      </c>
      <c r="BL14" s="5">
        <f ca="1"/>
        <v>-1.1898513300334415E-7</v>
      </c>
      <c r="BM14" s="5">
        <f ca="1"/>
        <v>-1.470794178603879E-5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3.9200612081516524</v>
      </c>
      <c r="DJ14" s="5">
        <f t="shared" si="31"/>
        <v>0.13881811998630983</v>
      </c>
    </row>
    <row r="15" spans="1:116" ht="15" customHeight="1" x14ac:dyDescent="0.2">
      <c r="A15" t="s">
        <v>40</v>
      </c>
      <c r="B15" t="s">
        <v>38</v>
      </c>
      <c r="C15">
        <v>1011139861.2282701</v>
      </c>
      <c r="D15">
        <v>41272311.641914301</v>
      </c>
      <c r="E15">
        <v>1567527.1222652199</v>
      </c>
      <c r="F15">
        <v>299486.613722626</v>
      </c>
      <c r="G15">
        <v>0</v>
      </c>
      <c r="H15">
        <v>0</v>
      </c>
      <c r="I15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99.743375556492481</v>
      </c>
      <c r="S15" s="5">
        <f t="shared" ca="1" si="8"/>
        <v>0.3354087754467337</v>
      </c>
      <c r="T15" s="6">
        <f t="shared" ca="1" si="8"/>
        <v>-7.9992320284509477E-2</v>
      </c>
      <c r="U15" s="6">
        <f t="shared" ca="1" si="8"/>
        <v>2.6701397606292221E-3</v>
      </c>
      <c r="V15" s="6">
        <f t="shared" ca="1" si="8"/>
        <v>6.3727221925240669E-6</v>
      </c>
      <c r="W15" s="6">
        <f t="shared" ca="1" si="8"/>
        <v>-1.4685241375273358E-3</v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524174339.05908501</v>
      </c>
      <c r="AG15" s="5">
        <f t="shared" si="1"/>
        <v>22310605.051453501</v>
      </c>
      <c r="AH15" s="5">
        <f t="shared" si="1"/>
        <v>376367.91776097898</v>
      </c>
      <c r="AI15" s="5">
        <f t="shared" si="1"/>
        <v>0</v>
      </c>
      <c r="AJ15" s="5">
        <f t="shared" si="1"/>
        <v>0</v>
      </c>
      <c r="AK15" s="5">
        <f t="shared" si="1"/>
        <v>0</v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4.2563329390564935</v>
      </c>
      <c r="AV15" s="5">
        <f t="shared" si="10"/>
        <v>7.1802049378566532E-2</v>
      </c>
      <c r="AW15" s="5">
        <f t="shared" si="10"/>
        <v>0</v>
      </c>
      <c r="AX15" s="5">
        <f t="shared" si="10"/>
        <v>0</v>
      </c>
      <c r="AY15" s="5">
        <f t="shared" si="10"/>
        <v>0</v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3.362717309048413E-3</v>
      </c>
      <c r="BJ15" s="5">
        <f ca="1"/>
        <v>-8.01981282849241E-4</v>
      </c>
      <c r="BK15" s="5">
        <f ca="1"/>
        <v>2.6770096216734842E-5</v>
      </c>
      <c r="BL15" s="5">
        <f ca="1"/>
        <v>6.3891182316310264E-8</v>
      </c>
      <c r="BM15" s="5">
        <f ca="1"/>
        <v>-1.4723024254333516E-5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3.9200612081516524</v>
      </c>
    </row>
    <row r="16" spans="1:116" ht="15" customHeight="1" thickBot="1" x14ac:dyDescent="0.25">
      <c r="A16" t="s">
        <v>41</v>
      </c>
      <c r="B16" t="s">
        <v>38</v>
      </c>
      <c r="C16">
        <v>1074842500.0227799</v>
      </c>
      <c r="D16">
        <v>38045883.084631003</v>
      </c>
      <c r="E16">
        <v>1047825.317663</v>
      </c>
      <c r="F16">
        <v>0</v>
      </c>
      <c r="G16">
        <v>0</v>
      </c>
      <c r="H16">
        <v>11611.222777831699</v>
      </c>
      <c r="I16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99.802429428764853</v>
      </c>
      <c r="S16" s="5">
        <f t="shared" ca="1" si="8"/>
        <v>0.16138023485775993</v>
      </c>
      <c r="T16" s="6">
        <f t="shared" ca="1" si="8"/>
        <v>9.8494014473274674E-3</v>
      </c>
      <c r="U16" s="6">
        <f t="shared" ca="1" si="8"/>
        <v>2.8950067585529891E-2</v>
      </c>
      <c r="V16" s="6">
        <f t="shared" ca="1" si="8"/>
        <v>-1.1485331230731274E-3</v>
      </c>
      <c r="W16" s="6">
        <f t="shared" ca="1" si="8"/>
        <v>-1.4605995323808043E-3</v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1011139861.2282701</v>
      </c>
      <c r="AG16" s="5">
        <f t="shared" si="1"/>
        <v>41272311.641914301</v>
      </c>
      <c r="AH16" s="5">
        <f t="shared" si="1"/>
        <v>1567527.1222652199</v>
      </c>
      <c r="AI16" s="5">
        <f t="shared" si="1"/>
        <v>299486.613722626</v>
      </c>
      <c r="AJ16" s="5">
        <f t="shared" si="1"/>
        <v>0</v>
      </c>
      <c r="AK16" s="5">
        <f t="shared" si="1"/>
        <v>0</v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4.0817609140420252</v>
      </c>
      <c r="AV16" s="5">
        <f t="shared" si="10"/>
        <v>0.15502574691903501</v>
      </c>
      <c r="AW16" s="5">
        <f t="shared" si="10"/>
        <v>2.9618713019465795E-2</v>
      </c>
      <c r="AX16" s="5">
        <f t="shared" si="10"/>
        <v>0</v>
      </c>
      <c r="AY16" s="5">
        <f t="shared" si="10"/>
        <v>0</v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1.6169970589037311E-3</v>
      </c>
      <c r="BJ16" s="5">
        <f ca="1"/>
        <v>9.8688994884213628E-5</v>
      </c>
      <c r="BK16" s="5">
        <f ca="1"/>
        <v>2.9007377627208303E-4</v>
      </c>
      <c r="BL16" s="5">
        <f ca="1"/>
        <v>-1.1508067785994192E-5</v>
      </c>
      <c r="BM16" s="5">
        <f ca="1"/>
        <v>-1.4634909598301154E-5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959119385.60999894</v>
      </c>
      <c r="D17">
        <v>39892147.131534196</v>
      </c>
      <c r="E17">
        <v>839298.08292682702</v>
      </c>
      <c r="F17">
        <v>0</v>
      </c>
      <c r="G17">
        <v>0</v>
      </c>
      <c r="H17">
        <v>17688.745649455901</v>
      </c>
      <c r="I17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100.40731332332867</v>
      </c>
      <c r="S17" s="5">
        <f t="shared" ca="1" si="8"/>
        <v>-0.38194007245052514</v>
      </c>
      <c r="T17" s="6">
        <f t="shared" ca="1" si="8"/>
        <v>-2.6527779484603557E-2</v>
      </c>
      <c r="U17" s="6">
        <f t="shared" ca="1" si="8"/>
        <v>1.5701072210101241E-3</v>
      </c>
      <c r="V17" s="6">
        <f t="shared" ca="1" si="8"/>
        <v>-2.4723799342565175E-5</v>
      </c>
      <c r="W17" s="6">
        <f t="shared" ca="1" si="8"/>
        <v>-3.9085481521038758E-4</v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1074842500.0227799</v>
      </c>
      <c r="AG17" s="5">
        <f t="shared" si="1"/>
        <v>38045883.084631003</v>
      </c>
      <c r="AH17" s="5">
        <f t="shared" si="1"/>
        <v>1047825.317663</v>
      </c>
      <c r="AI17" s="5">
        <f t="shared" si="1"/>
        <v>0</v>
      </c>
      <c r="AJ17" s="5">
        <f t="shared" si="1"/>
        <v>0</v>
      </c>
      <c r="AK17" s="5">
        <f t="shared" si="1"/>
        <v>11611.222777831699</v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3.5396705176641849</v>
      </c>
      <c r="AV17" s="5">
        <f t="shared" si="10"/>
        <v>9.7486405463199741E-2</v>
      </c>
      <c r="AW17" s="5">
        <f t="shared" si="10"/>
        <v>0</v>
      </c>
      <c r="AX17" s="5">
        <f t="shared" si="10"/>
        <v>0</v>
      </c>
      <c r="AY17" s="5">
        <f t="shared" si="10"/>
        <v>1.0802720191642602E-3</v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-3.8039069048746779E-3</v>
      </c>
      <c r="BJ17" s="5">
        <f ca="1"/>
        <v>-2.642016662589067E-4</v>
      </c>
      <c r="BK17" s="5">
        <f ca="1"/>
        <v>1.5637379081682141E-5</v>
      </c>
      <c r="BL17" s="5">
        <f ca="1"/>
        <v>-2.4623504527952388E-7</v>
      </c>
      <c r="BM17" s="5">
        <f ca="1"/>
        <v>-3.8926926961163525E-6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998834179.56214404</v>
      </c>
      <c r="D18">
        <v>39277764.830154203</v>
      </c>
      <c r="E18">
        <v>1383553.45101596</v>
      </c>
      <c r="F18">
        <v>0</v>
      </c>
      <c r="G18">
        <v>0</v>
      </c>
      <c r="H18">
        <v>3628.8524098832199</v>
      </c>
      <c r="I18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-3.9200612081516525E-4</v>
      </c>
      <c r="DA18" s="5">
        <v>1.485067877024409E-6</v>
      </c>
    </row>
    <row r="19" spans="1:107" ht="15" customHeight="1" x14ac:dyDescent="0.2">
      <c r="A19" t="s">
        <v>45</v>
      </c>
      <c r="B19" t="s">
        <v>43</v>
      </c>
      <c r="C19">
        <v>995856705.86971998</v>
      </c>
      <c r="D19">
        <v>37762020.261968598</v>
      </c>
      <c r="E19">
        <v>1004974.74236001</v>
      </c>
      <c r="F19">
        <v>0</v>
      </c>
      <c r="G19">
        <v>0</v>
      </c>
      <c r="H19">
        <v>19038.687077038201</v>
      </c>
      <c r="I19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-3.9200612081516525E-4</v>
      </c>
    </row>
    <row r="20" spans="1:107" ht="15" customHeight="1" thickBot="1" x14ac:dyDescent="0.25">
      <c r="A20" t="s">
        <v>46</v>
      </c>
      <c r="B20" t="s">
        <v>43</v>
      </c>
      <c r="C20">
        <v>1049402422.28694</v>
      </c>
      <c r="D20">
        <v>39842909.2952618</v>
      </c>
      <c r="E20">
        <v>2396130.9553542701</v>
      </c>
      <c r="F20">
        <v>0</v>
      </c>
      <c r="G20">
        <v>0</v>
      </c>
      <c r="H20">
        <v>18406.257533731699</v>
      </c>
      <c r="I20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-3.9200612081516525E-4</v>
      </c>
      <c r="DA22" s="5">
        <v>1.485067877024409E-6</v>
      </c>
      <c r="DB22" s="5">
        <v>4.8595995738491961E-7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-3.9200612081516525E-4</v>
      </c>
      <c r="DB23" s="5">
        <v>1.485067877024409E-6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-3.9200612081516525E-4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99.824612020847724</v>
      </c>
      <c r="S25" s="5">
        <f t="shared" ref="S25:W25" ca="1" si="42">AVERAGE(S3:S5)</f>
        <v>0.18625544801748251</v>
      </c>
      <c r="T25" s="5">
        <f t="shared" ca="1" si="42"/>
        <v>-9.8477802088135294E-3</v>
      </c>
      <c r="U25" s="5">
        <f t="shared" ca="1" si="42"/>
        <v>2.2134685132690714E-4</v>
      </c>
      <c r="V25" s="5">
        <f t="shared" ca="1" si="42"/>
        <v>4.9935712919276214E-6</v>
      </c>
      <c r="W25" s="5">
        <f t="shared" ca="1" si="42"/>
        <v>-1.2460290789968141E-3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100.26911614265109</v>
      </c>
      <c r="S26" s="5">
        <f t="shared" ref="S26:W26" ca="1" si="43">AVERAGE(S6:S9)</f>
        <v>-0.29289252116911357</v>
      </c>
      <c r="T26" s="5">
        <f t="shared" ca="1" si="43"/>
        <v>2.5866854148302084E-2</v>
      </c>
      <c r="U26" s="5">
        <f t="shared" ca="1" si="43"/>
        <v>-6.0740862376928919E-4</v>
      </c>
      <c r="V26" s="5">
        <f t="shared" ca="1" si="43"/>
        <v>-1.209709079292605E-5</v>
      </c>
      <c r="W26" s="5">
        <f t="shared" ca="1" si="43"/>
        <v>-1.4709699157127722E-3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100.07553532582592</v>
      </c>
      <c r="S27" s="5">
        <f t="shared" ref="S27:W27" ca="1" si="44">AVERAGE(S10:S13)</f>
        <v>-3.6857165440575233E-2</v>
      </c>
      <c r="T27" s="5">
        <f t="shared" ca="1" si="44"/>
        <v>-3.9160434885609774E-2</v>
      </c>
      <c r="U27" s="5">
        <f t="shared" ca="1" si="44"/>
        <v>1.6781863299545866E-3</v>
      </c>
      <c r="V27" s="5">
        <f t="shared" ca="1" si="44"/>
        <v>-1.1424151834387137E-5</v>
      </c>
      <c r="W27" s="5">
        <f t="shared" ca="1" si="44"/>
        <v>-1.1844876778768793E-3</v>
      </c>
      <c r="CW27" s="27"/>
      <c r="CX27" s="23" t="s">
        <v>14</v>
      </c>
      <c r="CY27" s="5">
        <f t="array" ref="CY27:DC31">MINVERSE(CY5:DC9)</f>
        <v>0.01</v>
      </c>
      <c r="CZ27" s="5">
        <v>-3.9200612081516525E-4</v>
      </c>
      <c r="DA27" s="5">
        <v>1.485067877024409E-6</v>
      </c>
      <c r="DB27" s="5">
        <v>4.8595995738491961E-7</v>
      </c>
      <c r="DC27" s="5">
        <v>-2.1111471084002422E-8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100.02081567875253</v>
      </c>
      <c r="S28" s="5">
        <f t="shared" ref="S28:W28" ca="1" si="45">AVERAGE(S14:S17)</f>
        <v>8.7679902025784018E-3</v>
      </c>
      <c r="T28" s="5">
        <f t="shared" ca="1" si="45"/>
        <v>-3.6915796759420839E-2</v>
      </c>
      <c r="U28" s="5">
        <f t="shared" ca="1" si="45"/>
        <v>8.8249990590265406E-3</v>
      </c>
      <c r="V28" s="5">
        <f t="shared" ca="1" si="45"/>
        <v>-2.9469954969325271E-4</v>
      </c>
      <c r="W28" s="5">
        <f t="shared" ca="1" si="45"/>
        <v>-1.1981717050189677E-3</v>
      </c>
      <c r="CW28" s="27"/>
      <c r="CX28" s="24"/>
      <c r="CY28" s="5">
        <v>0</v>
      </c>
      <c r="CZ28" s="5">
        <v>0.01</v>
      </c>
      <c r="DA28" s="5">
        <v>-3.9200612081516525E-4</v>
      </c>
      <c r="DB28" s="5">
        <v>1.485067877024409E-6</v>
      </c>
      <c r="DC28" s="5">
        <v>4.8595995738491961E-7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-3.9200612081516525E-4</v>
      </c>
      <c r="DC29" s="5">
        <v>1.485067877024409E-6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-3.9200612081516525E-4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6">IFERROR(BH48/SUMIF($AV48:$BF48,"&lt;&gt;#N/A")*100,"")</f>
        <v/>
      </c>
      <c r="S33" s="5" t="str">
        <f t="shared" si="46"/>
        <v/>
      </c>
      <c r="T33" s="5" t="str">
        <f t="shared" si="46"/>
        <v/>
      </c>
      <c r="U33" s="5" t="str">
        <f t="shared" si="46"/>
        <v/>
      </c>
      <c r="V33" s="5" t="str">
        <f t="shared" si="46"/>
        <v/>
      </c>
      <c r="W33" s="5" t="str">
        <f t="shared" si="46"/>
        <v/>
      </c>
      <c r="X33" s="5" t="str">
        <f t="shared" si="46"/>
        <v/>
      </c>
      <c r="CW33" s="27"/>
      <c r="CX33" s="23" t="s">
        <v>15</v>
      </c>
      <c r="CY33" s="5">
        <f t="array" ref="CY33:DD38">MINVERSE(CY5:DD10)</f>
        <v>0.01</v>
      </c>
      <c r="CZ33" s="5">
        <v>-3.9200612081516525E-4</v>
      </c>
      <c r="DA33" s="5">
        <v>1.485067877024409E-6</v>
      </c>
      <c r="DB33" s="5">
        <v>4.8595995738491961E-7</v>
      </c>
      <c r="DC33" s="5">
        <v>-2.1111471084002422E-8</v>
      </c>
      <c r="DD33" s="5">
        <v>-1.4668059725422895E-7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-3.9200612081516525E-4</v>
      </c>
      <c r="DB34" s="5">
        <v>1.485067877024409E-6</v>
      </c>
      <c r="DC34" s="5">
        <v>4.8595995738491961E-7</v>
      </c>
      <c r="DD34" s="5">
        <v>-2.1111471084002422E-8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-3.9200612081516525E-4</v>
      </c>
      <c r="DC35" s="5">
        <v>1.485067877024409E-6</v>
      </c>
      <c r="DD35" s="5">
        <v>4.8595995738491961E-7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-3.9200612081516525E-4</v>
      </c>
      <c r="DD36" s="5">
        <v>1.485067877024409E-6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-3.9200612081516525E-4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7">IF(B38=ISBLANK(TRUE),"",B38)</f>
        <v/>
      </c>
      <c r="AF39" s="5" t="str">
        <f t="shared" si="47"/>
        <v/>
      </c>
      <c r="AG39" s="5" t="str">
        <f t="shared" si="47"/>
        <v/>
      </c>
      <c r="AH39" s="5" t="str">
        <f t="shared" si="47"/>
        <v/>
      </c>
      <c r="AI39" s="5" t="str">
        <f t="shared" si="47"/>
        <v/>
      </c>
      <c r="AJ39" s="5" t="str">
        <f t="shared" si="47"/>
        <v/>
      </c>
      <c r="AK39" s="5" t="str">
        <f t="shared" si="47"/>
        <v/>
      </c>
      <c r="AL39" s="5" t="str">
        <f t="shared" si="47"/>
        <v/>
      </c>
      <c r="AM39" s="5" t="str">
        <f t="shared" si="47"/>
        <v/>
      </c>
      <c r="AN39" s="5" t="str">
        <f t="shared" si="47"/>
        <v/>
      </c>
      <c r="AO39" s="5" t="str">
        <f t="shared" si="47"/>
        <v/>
      </c>
      <c r="AP39" s="5" t="str">
        <f t="shared" si="47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7"/>
        <v/>
      </c>
      <c r="AF40" s="5" t="str">
        <f t="shared" si="47"/>
        <v/>
      </c>
      <c r="AG40" s="5" t="str">
        <f t="shared" si="47"/>
        <v/>
      </c>
      <c r="AH40" s="5" t="str">
        <f t="shared" si="47"/>
        <v/>
      </c>
      <c r="AI40" s="5" t="str">
        <f t="shared" si="47"/>
        <v/>
      </c>
      <c r="AJ40" s="5" t="str">
        <f t="shared" si="47"/>
        <v/>
      </c>
      <c r="AK40" s="5" t="str">
        <f t="shared" si="47"/>
        <v/>
      </c>
      <c r="AL40" s="5" t="str">
        <f t="shared" si="47"/>
        <v/>
      </c>
      <c r="AM40" s="5" t="str">
        <f t="shared" si="47"/>
        <v/>
      </c>
      <c r="AN40" s="5" t="str">
        <f t="shared" si="47"/>
        <v/>
      </c>
      <c r="AO40" s="5" t="str">
        <f t="shared" si="47"/>
        <v/>
      </c>
      <c r="AP40" s="5" t="str">
        <f t="shared" si="47"/>
        <v/>
      </c>
      <c r="CW40" s="27"/>
      <c r="CX40" s="23" t="s">
        <v>16</v>
      </c>
      <c r="CY40" s="5">
        <f t="array" ref="CY40:DE46">MINVERSE(CY5:DE11)</f>
        <v>0.01</v>
      </c>
      <c r="CZ40" s="5">
        <v>-3.9200612081516525E-4</v>
      </c>
      <c r="DA40" s="5">
        <v>1.485067877024409E-6</v>
      </c>
      <c r="DB40" s="5">
        <v>4.8595995738491961E-7</v>
      </c>
      <c r="DC40" s="5">
        <v>-2.1111471084002422E-8</v>
      </c>
      <c r="DD40" s="5">
        <v>-1.4668059725422895E-7</v>
      </c>
      <c r="DE40" s="5">
        <v>1.153524192537304E-8</v>
      </c>
    </row>
    <row r="41" spans="2:110" ht="14.25" customHeight="1" x14ac:dyDescent="0.15">
      <c r="AD41" s="5" t="str">
        <f>IF(A40=ISBLANK(TRUE),"",A40)</f>
        <v/>
      </c>
      <c r="AE41" s="5" t="str">
        <f t="shared" si="47"/>
        <v/>
      </c>
      <c r="AF41" s="5" t="str">
        <f t="shared" si="47"/>
        <v/>
      </c>
      <c r="AG41" s="5" t="str">
        <f t="shared" si="47"/>
        <v/>
      </c>
      <c r="AH41" s="5" t="str">
        <f t="shared" si="47"/>
        <v/>
      </c>
      <c r="AI41" s="5" t="str">
        <f t="shared" si="47"/>
        <v/>
      </c>
      <c r="AJ41" s="5" t="str">
        <f t="shared" si="47"/>
        <v/>
      </c>
      <c r="AK41" s="5" t="str">
        <f t="shared" si="47"/>
        <v/>
      </c>
      <c r="AL41" s="5" t="str">
        <f t="shared" si="47"/>
        <v/>
      </c>
      <c r="AM41" s="5" t="str">
        <f t="shared" si="47"/>
        <v/>
      </c>
      <c r="AN41" s="5" t="str">
        <f t="shared" si="47"/>
        <v/>
      </c>
      <c r="AO41" s="5" t="str">
        <f t="shared" si="47"/>
        <v/>
      </c>
      <c r="AP41" s="5" t="str">
        <f t="shared" si="47"/>
        <v/>
      </c>
      <c r="CW41" s="27"/>
      <c r="CX41" s="24"/>
      <c r="CY41" s="5">
        <v>0</v>
      </c>
      <c r="CZ41" s="5">
        <v>0.01</v>
      </c>
      <c r="DA41" s="5">
        <v>-3.9200612081516525E-4</v>
      </c>
      <c r="DB41" s="5">
        <v>1.485067877024409E-6</v>
      </c>
      <c r="DC41" s="5">
        <v>4.8595995738491961E-7</v>
      </c>
      <c r="DD41" s="5">
        <v>-2.1111471084002422E-8</v>
      </c>
      <c r="DE41" s="5">
        <v>-1.4668059725422895E-7</v>
      </c>
    </row>
    <row r="42" spans="2:110" ht="14.25" customHeight="1" x14ac:dyDescent="0.15">
      <c r="AD42" s="5" t="str">
        <f>IF(A41=ISBLANK(TRUE),"",A41)</f>
        <v/>
      </c>
      <c r="AE42" s="5" t="str">
        <f t="shared" si="47"/>
        <v/>
      </c>
      <c r="AF42" s="5" t="str">
        <f t="shared" si="47"/>
        <v/>
      </c>
      <c r="AG42" s="5" t="str">
        <f t="shared" si="47"/>
        <v/>
      </c>
      <c r="AH42" s="5" t="str">
        <f t="shared" si="47"/>
        <v/>
      </c>
      <c r="AI42" s="5" t="str">
        <f t="shared" si="47"/>
        <v/>
      </c>
      <c r="AJ42" s="5" t="str">
        <f t="shared" si="47"/>
        <v/>
      </c>
      <c r="AK42" s="5" t="str">
        <f t="shared" si="47"/>
        <v/>
      </c>
      <c r="AL42" s="5" t="str">
        <f t="shared" si="47"/>
        <v/>
      </c>
      <c r="AM42" s="5" t="str">
        <f t="shared" si="47"/>
        <v/>
      </c>
      <c r="AN42" s="5" t="str">
        <f t="shared" si="47"/>
        <v/>
      </c>
      <c r="AO42" s="5" t="str">
        <f t="shared" si="47"/>
        <v/>
      </c>
      <c r="AP42" s="5" t="str">
        <f t="shared" si="47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-3.9200612081516525E-4</v>
      </c>
      <c r="DC42" s="5">
        <v>1.485067877024409E-6</v>
      </c>
      <c r="DD42" s="5">
        <v>4.8595995738491961E-7</v>
      </c>
      <c r="DE42" s="5">
        <v>-2.1111471084002422E-8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-3.9200612081516525E-4</v>
      </c>
      <c r="DD43" s="5">
        <v>1.485067877024409E-6</v>
      </c>
      <c r="DE43" s="5">
        <v>4.8595995738491961E-7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-3.9200612081516525E-4</v>
      </c>
      <c r="DE44" s="5">
        <v>1.485067877024409E-6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-3.9200612081516525E-4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96890-C334-DB4A-9CD9-4E84DD32AC8D}">
  <dimension ref="A1:DL101"/>
  <sheetViews>
    <sheetView zoomScaleNormal="100" workbookViewId="0">
      <selection activeCell="R61" sqref="R6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132.03020000000001</v>
      </c>
      <c r="D1" s="1">
        <v>133.03360000000001</v>
      </c>
      <c r="E1" s="1">
        <v>134.0369</v>
      </c>
      <c r="F1" s="1">
        <v>135.0403</v>
      </c>
      <c r="G1" s="1">
        <v>136.0437</v>
      </c>
      <c r="H1"/>
      <c r="I1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5</v>
      </c>
    </row>
    <row r="2" spans="1:116" ht="15" x14ac:dyDescent="0.2">
      <c r="A2" t="s">
        <v>22</v>
      </c>
      <c r="B2" t="s">
        <v>23</v>
      </c>
      <c r="C2">
        <v>232637342.70209599</v>
      </c>
      <c r="D2">
        <v>13011372.857851399</v>
      </c>
      <c r="E2">
        <v>3242175.2105444102</v>
      </c>
      <c r="F2">
        <v>1090330.29151765</v>
      </c>
      <c r="G2">
        <v>5954462.9702313896</v>
      </c>
      <c r="H2"/>
      <c r="I2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t="shared" ref="R2:AB2" ca="1" si="0">IF(AF2=ISBLANK(TRUE),"",AF2)</f>
        <v>Aspartate</v>
      </c>
      <c r="S2" s="5" t="str">
        <f t="shared" ca="1" si="0"/>
        <v>Aspartate m+1</v>
      </c>
      <c r="T2" s="5" t="str">
        <f t="shared" ca="1" si="0"/>
        <v>Aspartate m+2</v>
      </c>
      <c r="U2" s="5" t="str">
        <f t="shared" ca="1" si="0"/>
        <v>Aspartate m+3</v>
      </c>
      <c r="V2" s="5" t="str">
        <f t="shared" ca="1" si="0"/>
        <v>Aspartate m+4</v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D17" si="1">IF(A1=ISBLANK(TRUE),"",A1)</f>
        <v>Filename</v>
      </c>
      <c r="AE2" s="5" t="str">
        <f t="shared" ref="AE2:AE17" si="2">IF(B1=ISBLANK(TRUE),"",B1)</f>
        <v>Group</v>
      </c>
      <c r="AF2" s="3" t="str">
        <f t="array" aca="1" ref="AF2" ca="1">SUBSTITUTE(RIGHT(CELL("filename",A1),LEN(CELL("filename",A1))-SEARCH("]",CELL("filename",A1))),"_"," ")</f>
        <v>Aspartate</v>
      </c>
      <c r="AG2" s="3" t="str">
        <f ca="1">IF(D1=ISBLANK(TRUE),"",$AF$2&amp;" m+1")</f>
        <v>Aspartate m+1</v>
      </c>
      <c r="AH2" s="3" t="str">
        <f ca="1">IF(E1=ISBLANK(TRUE),"",$AF$2&amp;" m+2")</f>
        <v>Aspartate m+2</v>
      </c>
      <c r="AI2" s="3" t="str">
        <f ca="1">IF(F1=ISBLANK(TRUE),"",$AF$2&amp;" m+3")</f>
        <v>Aspartate m+3</v>
      </c>
      <c r="AJ2" s="3" t="str">
        <f ca="1">IF(G1=ISBLANK(TRUE),"",$AF$2&amp;" m+4")</f>
        <v>Aspartate m+4</v>
      </c>
      <c r="AK2" s="3" t="str">
        <f>IF(H1=ISBLANK(TRUE),"",$AF$2&amp;" m+5")</f>
        <v/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3">IF(AF2=ISBLANK(TRUE),"",AF2)</f>
        <v>Aspartate</v>
      </c>
      <c r="AU2" s="5" t="str">
        <f t="shared" ca="1" si="3"/>
        <v>Aspartate m+1</v>
      </c>
      <c r="AV2" s="5" t="str">
        <f t="shared" ca="1" si="3"/>
        <v>Aspartate m+2</v>
      </c>
      <c r="AW2" s="5" t="str">
        <f t="shared" ca="1" si="3"/>
        <v>Aspartate m+3</v>
      </c>
      <c r="AX2" s="5" t="str">
        <f t="shared" ca="1" si="3"/>
        <v>Aspartate m+4</v>
      </c>
      <c r="AY2" s="5" t="str">
        <f t="shared" si="3"/>
        <v/>
      </c>
      <c r="AZ2" s="5" t="str">
        <f t="shared" si="3"/>
        <v/>
      </c>
      <c r="BA2" s="5" t="str">
        <f t="shared" si="3"/>
        <v/>
      </c>
      <c r="BB2" s="5" t="str">
        <f t="shared" si="3"/>
        <v/>
      </c>
      <c r="BC2" s="5" t="str">
        <f t="shared" si="3"/>
        <v/>
      </c>
      <c r="BD2" s="5" t="str">
        <f t="shared" si="3"/>
        <v/>
      </c>
      <c r="BF2" s="5" t="str">
        <f>AR2</f>
        <v>Filename</v>
      </c>
      <c r="BG2" s="5" t="str">
        <f>AS2</f>
        <v>Group</v>
      </c>
      <c r="BH2" s="5" t="str">
        <f t="shared" ref="BH2:BR2" ca="1" si="4">IF(AF2=ISBLANK(TRUE),"",AF2)</f>
        <v>Aspartate</v>
      </c>
      <c r="BI2" s="5" t="str">
        <f t="shared" ca="1" si="4"/>
        <v>Aspartate m+1</v>
      </c>
      <c r="BJ2" s="5" t="str">
        <f t="shared" ca="1" si="4"/>
        <v>Aspartate m+2</v>
      </c>
      <c r="BK2" s="5" t="str">
        <f t="shared" ca="1" si="4"/>
        <v>Aspartate m+3</v>
      </c>
      <c r="BL2" s="5" t="str">
        <f t="shared" ca="1" si="4"/>
        <v>Aspartate m+4</v>
      </c>
      <c r="BM2" s="5" t="str">
        <f t="shared" si="4"/>
        <v/>
      </c>
      <c r="BN2" s="5" t="str">
        <f t="shared" si="4"/>
        <v/>
      </c>
      <c r="BO2" s="5" t="str">
        <f t="shared" si="4"/>
        <v/>
      </c>
      <c r="BP2" s="5" t="str">
        <f t="shared" si="4"/>
        <v/>
      </c>
      <c r="BQ2" s="5" t="str">
        <f t="shared" si="4"/>
        <v/>
      </c>
      <c r="BR2" s="5" t="str">
        <f t="shared" si="4"/>
        <v/>
      </c>
      <c r="BV2" s="3" t="str">
        <f>AD2</f>
        <v>Filename</v>
      </c>
      <c r="BW2" s="3" t="str">
        <f>AE2</f>
        <v>Group</v>
      </c>
      <c r="BX2" s="3" t="str">
        <f t="shared" ref="BX2:CH2" ca="1" si="5">IF(AF2=ISBLANK(TRUE),"",AF2)</f>
        <v>Aspartate</v>
      </c>
      <c r="BY2" s="3" t="str">
        <f t="shared" ca="1" si="5"/>
        <v>Aspartate m+1</v>
      </c>
      <c r="BZ2" s="3" t="str">
        <f t="shared" ca="1" si="5"/>
        <v>Aspartate m+2</v>
      </c>
      <c r="CA2" s="3" t="str">
        <f t="shared" ca="1" si="5"/>
        <v>Aspartate m+3</v>
      </c>
      <c r="CB2" s="3" t="str">
        <f t="shared" ca="1" si="5"/>
        <v>Aspartate m+4</v>
      </c>
      <c r="CC2" s="3" t="str">
        <f t="shared" si="5"/>
        <v/>
      </c>
      <c r="CD2" s="3" t="str">
        <f t="shared" si="5"/>
        <v/>
      </c>
      <c r="CE2" s="3" t="str">
        <f t="shared" si="5"/>
        <v/>
      </c>
      <c r="CF2" s="3" t="str">
        <f t="shared" si="5"/>
        <v/>
      </c>
      <c r="CG2" s="5" t="str">
        <f t="shared" si="5"/>
        <v/>
      </c>
      <c r="CH2" s="5" t="str">
        <f t="shared" si="5"/>
        <v/>
      </c>
      <c r="CJ2" s="5" t="str">
        <f>AD2</f>
        <v>Filename</v>
      </c>
      <c r="CK2" s="5" t="str">
        <f t="shared" ref="CK2:CU2" ca="1" si="6">IF(AF2=ISBLANK(TRUE),"",AF2)</f>
        <v>Aspartate</v>
      </c>
      <c r="CL2" s="5" t="str">
        <f t="shared" ca="1" si="6"/>
        <v>Aspartate m+1</v>
      </c>
      <c r="CM2" s="5" t="str">
        <f t="shared" ca="1" si="6"/>
        <v>Aspartate m+2</v>
      </c>
      <c r="CN2" s="5" t="str">
        <f t="shared" ca="1" si="6"/>
        <v>Aspartate m+3</v>
      </c>
      <c r="CO2" s="5" t="str">
        <f t="shared" ca="1" si="6"/>
        <v>Aspartate m+4</v>
      </c>
      <c r="CP2" s="5" t="str">
        <f t="shared" si="6"/>
        <v/>
      </c>
      <c r="CQ2" s="5" t="str">
        <f t="shared" si="6"/>
        <v/>
      </c>
      <c r="CR2" s="5" t="str">
        <f t="shared" si="6"/>
        <v/>
      </c>
      <c r="CS2" s="5" t="str">
        <f t="shared" si="6"/>
        <v/>
      </c>
      <c r="CT2" s="5" t="str">
        <f t="shared" si="6"/>
        <v/>
      </c>
      <c r="CU2" s="5" t="str">
        <f t="shared" si="6"/>
        <v/>
      </c>
      <c r="CY2" s="5" t="str">
        <f t="shared" ref="CY2:DI2" ca="1" si="7">IF(AF2=ISBLANK(TRUE),"",AF2)</f>
        <v>Aspartate</v>
      </c>
      <c r="CZ2" s="5" t="str">
        <f t="shared" ca="1" si="7"/>
        <v>Aspartate m+1</v>
      </c>
      <c r="DA2" s="5" t="str">
        <f t="shared" ca="1" si="7"/>
        <v>Aspartate m+2</v>
      </c>
      <c r="DB2" s="5" t="str">
        <f t="shared" ca="1" si="7"/>
        <v>Aspartate m+3</v>
      </c>
      <c r="DC2" s="5" t="str">
        <f t="shared" ca="1" si="7"/>
        <v>Aspartate m+4</v>
      </c>
      <c r="DD2" s="5" t="str">
        <f t="shared" si="7"/>
        <v/>
      </c>
      <c r="DE2" s="5" t="str">
        <f t="shared" si="7"/>
        <v/>
      </c>
      <c r="DF2" s="5" t="str">
        <f t="shared" si="7"/>
        <v/>
      </c>
      <c r="DG2" s="5" t="str">
        <f t="shared" si="7"/>
        <v/>
      </c>
      <c r="DH2" s="5" t="str">
        <f t="shared" si="7"/>
        <v/>
      </c>
      <c r="DI2" s="5" t="str">
        <f t="shared" si="7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211030168.517093</v>
      </c>
      <c r="D3">
        <v>9715945.3749890998</v>
      </c>
      <c r="E3">
        <v>2083671.1930994301</v>
      </c>
      <c r="F3">
        <v>403095.249535568</v>
      </c>
      <c r="G3">
        <v>5144856.2736935001</v>
      </c>
      <c r="H3"/>
      <c r="I3"/>
      <c r="J3" s="4"/>
      <c r="K3" s="4"/>
      <c r="L3" s="4"/>
      <c r="M3"/>
      <c r="P3" s="5" t="str">
        <f t="shared" ref="P3:P17" si="8">IF(AD3=ISBLANK(TRUE),"",AD3)</f>
        <v>S1_00765_MH_MD_20221118_LCQE</v>
      </c>
      <c r="Q3" s="5" t="str">
        <f t="shared" ref="Q3:Q17" si="9">IF(AE3=ISBLANK(TRUE),"",AE3)</f>
        <v>RO 15min</v>
      </c>
      <c r="R3" s="5">
        <f t="shared" ref="R3:R15" ca="1" si="10">IFERROR(BH3/SUMIF($BH3:$BR3,"&lt;&gt;#N/A")*100,"")</f>
        <v>94.31747144190787</v>
      </c>
      <c r="S3" s="5">
        <f t="shared" ref="S3:S15" ca="1" si="11">IFERROR(BI3/SUMIF($BH3:$BR3,"&lt;&gt;#N/A")*100,"")</f>
        <v>1.6446629678508289</v>
      </c>
      <c r="T3" s="6">
        <f t="shared" ref="T3:T15" ca="1" si="12">IFERROR(BJ3/SUMIF($BH3:$BR3,"&lt;&gt;#N/A")*100,"")</f>
        <v>1.2468105370068892</v>
      </c>
      <c r="U3" s="6">
        <f t="shared" ref="U3:U15" ca="1" si="13">IFERROR(BK3/SUMIF($BH3:$BR3,"&lt;&gt;#N/A")*100,"")</f>
        <v>0.39398092666229145</v>
      </c>
      <c r="V3" s="6">
        <f t="shared" ref="V3:V15" ca="1" si="14">IFERROR(BL3/SUMIF($BH3:$BR3,"&lt;&gt;#N/A")*100,"")</f>
        <v>2.3970741265721145</v>
      </c>
      <c r="W3" s="6" t="str">
        <f t="shared" ref="W3:W15" ca="1" si="15">IFERROR(BM3/SUMIF($BH3:$BR3,"&lt;&gt;#N/A")*100,"")</f>
        <v/>
      </c>
      <c r="X3" s="6" t="str">
        <f t="shared" ref="X3:X15" ca="1" si="16">IFERROR(BN3/SUMIF($BH3:$BR3,"&lt;&gt;#N/A")*100,"")</f>
        <v/>
      </c>
      <c r="Y3" s="5" t="str">
        <f t="shared" ref="Y3:Y15" ca="1" si="17">IFERROR(BO3/SUMIF($BH3:$BR3,"&lt;&gt;#N/A")*100,"")</f>
        <v/>
      </c>
      <c r="Z3" s="5" t="str">
        <f t="shared" ref="Z3:Z15" ca="1" si="18">IFERROR(BP3/SUMIF($BH3:$BR3,"&lt;&gt;#N/A")*100,"")</f>
        <v/>
      </c>
      <c r="AA3" s="5" t="str">
        <f t="shared" ref="AA3:AA15" ca="1" si="19">IFERROR(BQ3/SUMIF($BH3:$BR3,"&lt;&gt;#N/A")*100,"")</f>
        <v/>
      </c>
      <c r="AB3" s="5" t="str">
        <f t="shared" ref="AB3:AB15" ca="1" si="20">IFERROR(BR3/SUMIF($BH3:$BR3,"&lt;&gt;#N/A")*100,"")</f>
        <v/>
      </c>
      <c r="AD3" s="5" t="str">
        <f t="shared" si="1"/>
        <v>S1_00765_MH_MD_20221118_LCQE</v>
      </c>
      <c r="AE3" s="5" t="str">
        <f t="shared" si="2"/>
        <v>RO 15min</v>
      </c>
      <c r="AF3" s="5">
        <f t="shared" ref="AF3:AF17" si="21">IF(C2=ISBLANK(TRUE),"",C2)</f>
        <v>232637342.70209599</v>
      </c>
      <c r="AG3" s="5">
        <f t="shared" ref="AG3:AG17" si="22">IF(D2=ISBLANK(TRUE),"",D2)</f>
        <v>13011372.857851399</v>
      </c>
      <c r="AH3" s="5">
        <f t="shared" ref="AH3:AH17" si="23">IF(E2=ISBLANK(TRUE),"",E2)</f>
        <v>3242175.2105444102</v>
      </c>
      <c r="AI3" s="5">
        <f t="shared" ref="AI3:AI17" si="24">IF(F2=ISBLANK(TRUE),"",F2)</f>
        <v>1090330.29151765</v>
      </c>
      <c r="AJ3" s="5">
        <f t="shared" ref="AJ3:AJ17" si="25">IF(G2=ISBLANK(TRUE),"",G2)</f>
        <v>5954462.9702313896</v>
      </c>
      <c r="AK3" s="5" t="str">
        <f t="shared" ref="AK3:AK17" si="26">IF(H2=ISBLANK(TRUE),"",H2)</f>
        <v/>
      </c>
      <c r="AL3" s="5" t="str">
        <f t="shared" ref="AL3:AL17" si="27">IF(I2=ISBLANK(TRUE),"",I2)</f>
        <v/>
      </c>
      <c r="AM3" s="5" t="str">
        <f t="shared" ref="AM3:AM17" si="28">IF(J2=ISBLANK(TRUE),"",J2)</f>
        <v/>
      </c>
      <c r="AN3" s="5" t="str">
        <f t="shared" ref="AN3:AN17" si="29">IF(K2=ISBLANK(TRUE),"",K2)</f>
        <v/>
      </c>
      <c r="AO3" s="5" t="str">
        <f t="shared" ref="AO3:AO17" si="30">IF(L2=ISBLANK(TRUE),"",L2)</f>
        <v/>
      </c>
      <c r="AP3" s="5" t="str">
        <f t="shared" ref="AP3:AP17" si="31">IF(M2=ISBLANK(TRUE),"",M2)</f>
        <v/>
      </c>
      <c r="AR3" s="5" t="str">
        <f t="shared" ref="AR3:AR22" si="32">IF(AD3=ISBLANK(TRUE),"",AD3)</f>
        <v>S1_00765_MH_MD_20221118_LCQE</v>
      </c>
      <c r="AS3" s="5" t="str">
        <f t="shared" ref="AS3:AS22" si="33">IF(AE3=ISBLANK(TRUE),"",AE3)</f>
        <v>RO 15min</v>
      </c>
      <c r="AT3" s="5">
        <f t="shared" ref="AT3:AT22" si="34">IFERROR(IF(AF3=ISBLANK(TRUE),"",AF3/$AF3*100),"")</f>
        <v>100</v>
      </c>
      <c r="AU3" s="5">
        <f t="shared" ref="AU3:AU22" si="35">IFERROR(IF(AG3=ISBLANK(TRUE),"",AG3/$AF3*100),"")</f>
        <v>5.5929855055613871</v>
      </c>
      <c r="AV3" s="5">
        <f t="shared" ref="AV3:AV22" si="36">IFERROR(IF(AH3=ISBLANK(TRUE),"",AH3/$AF3*100),"")</f>
        <v>1.3936606964670246</v>
      </c>
      <c r="AW3" s="5">
        <f t="shared" ref="AW3:AW22" si="37">IFERROR(IF(AI3=ISBLANK(TRUE),"",AI3/$AF3*100),"")</f>
        <v>0.46868240448992476</v>
      </c>
      <c r="AX3" s="5">
        <f t="shared" ref="AX3:AX22" si="38">IFERROR(IF(AJ3=ISBLANK(TRUE),"",AJ3/$AF3*100),"")</f>
        <v>2.5595473628910832</v>
      </c>
      <c r="AY3" s="5" t="str">
        <f t="shared" ref="AY3:AY22" si="39">IFERROR(IF(AK3=ISBLANK(TRUE),"",AK3/$AF3*100),"")</f>
        <v/>
      </c>
      <c r="AZ3" s="5" t="str">
        <f t="shared" ref="AZ3:AZ22" si="40">IFERROR(IF(AL3=ISBLANK(TRUE),"",AL3/$AF3*100),"")</f>
        <v/>
      </c>
      <c r="BA3" s="5" t="str">
        <f t="shared" ref="BA3:BA22" si="41">IFERROR(IF(AM3=ISBLANK(TRUE),"",AM3/$AF3*100),"")</f>
        <v/>
      </c>
      <c r="BB3" s="5" t="str">
        <f t="shared" ref="BB3:BB22" si="42">IFERROR(IF(AN3=ISBLANK(TRUE),"",AN3/$AF3*100),"")</f>
        <v/>
      </c>
      <c r="BC3" s="5" t="str">
        <f t="shared" ref="BC3:BC22" si="43">IFERROR(IF(AO3=ISBLANK(TRUE),"",AO3/$AF3*100),"")</f>
        <v/>
      </c>
      <c r="BD3" s="5" t="str">
        <f t="shared" ref="BD3:BD22" si="44">IFERROR(IF(AP3=ISBLANK(TRUE),"",AP3/$AF3*100),"")</f>
        <v/>
      </c>
      <c r="BF3" s="5" t="str">
        <f t="shared" ref="BF3:BF22" si="45">IF(AD3=ISBLANK(TRUE),"",AD3)</f>
        <v>S1_00765_MH_MD_20221118_LCQE</v>
      </c>
      <c r="BG3" s="5" t="str">
        <f t="shared" ref="BG3:BG22" si="46">IF(AE3=ISBLANK(TRUE),"",AE3)</f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1.7437521836702455E-2</v>
      </c>
      <c r="BJ3" s="5">
        <f ca="1"/>
        <v>1.321929561878497E-2</v>
      </c>
      <c r="BK3" s="5">
        <f ca="1"/>
        <v>4.1771786355081905E-3</v>
      </c>
      <c r="BL3" s="5">
        <f ca="1"/>
        <v>2.5414953241706902E-2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 t="shared" ref="BX3:CE6" si="47">C17</f>
        <v>481558215.75836098</v>
      </c>
      <c r="BY3" s="5">
        <f t="shared" si="47"/>
        <v>18575729.301988602</v>
      </c>
      <c r="BZ3" s="5">
        <f t="shared" si="47"/>
        <v>81793.055753009306</v>
      </c>
      <c r="CA3" s="5">
        <f t="shared" si="47"/>
        <v>0</v>
      </c>
      <c r="CB3" s="5">
        <f t="shared" si="47"/>
        <v>0</v>
      </c>
      <c r="CC3" s="5">
        <f t="shared" si="47"/>
        <v>0</v>
      </c>
      <c r="CD3" s="5">
        <f t="shared" si="47"/>
        <v>0</v>
      </c>
      <c r="CE3" s="5">
        <f t="shared" si="47"/>
        <v>0</v>
      </c>
      <c r="CF3" s="5" t="str">
        <f t="shared" ref="CF3:CH6" si="48">AN39</f>
        <v/>
      </c>
      <c r="CG3" s="5" t="str">
        <f t="shared" si="48"/>
        <v/>
      </c>
      <c r="CH3" s="5" t="str">
        <f t="shared" si="48"/>
        <v/>
      </c>
      <c r="CJ3" s="5" t="str">
        <f t="shared" ref="CJ3:CJ21" si="49">IF(BV3=ISBLANK(TRUE),"",BV3)</f>
        <v>Standard1_00765_MH_MD_20221118_LCQE</v>
      </c>
      <c r="CK3" s="5">
        <f t="shared" ref="CK3:CK13" si="50">IFERROR(IF(BX3=ISBLANK(TRUE),"",BX3/$BX3*"100"),"")</f>
        <v>100</v>
      </c>
      <c r="CL3" s="5">
        <f t="shared" ref="CL3:CL13" si="51">IFERROR(IF(BY3=ISBLANK(TRUE),"",BY3/$BX3*"100"),"")</f>
        <v>3.857421323969195</v>
      </c>
      <c r="CM3" s="5">
        <f t="shared" ref="CM3:CM13" si="52">IFERROR(IF(BZ3=ISBLANK(TRUE),"",BZ3/$BX3*"100"),"")</f>
        <v>1.6985081569878539E-2</v>
      </c>
      <c r="CN3" s="5">
        <f t="shared" ref="CN3:CN13" si="53">IFERROR(IF(CA3=ISBLANK(TRUE),"",CA3/$BX3*"100"),"")</f>
        <v>0</v>
      </c>
      <c r="CO3" s="5">
        <f t="shared" ref="CO3:CO13" si="54">IFERROR(IF(CB3=ISBLANK(TRUE),"",CB3/$BX3*"100"),"")</f>
        <v>0</v>
      </c>
      <c r="CP3" s="5">
        <f t="shared" ref="CP3:CP13" si="55">IFERROR(IF(CC3=ISBLANK(TRUE),"",CC3/$BX3*"100"),"")</f>
        <v>0</v>
      </c>
      <c r="CQ3" s="5">
        <f t="shared" ref="CQ3:CQ13" si="56">IFERROR(IF(CD3=ISBLANK(TRUE),"",CD3/$BX3*"100"),"")</f>
        <v>0</v>
      </c>
      <c r="CR3" s="5">
        <f t="shared" ref="CR3:CR13" si="57">IFERROR(IF(CE3=ISBLANK(TRUE),"",CE3/$BX3*"100"),"")</f>
        <v>0</v>
      </c>
      <c r="CS3" s="5" t="str">
        <f t="shared" ref="CS3:CS13" si="58">IFERROR(IF(CF3=ISBLANK(TRUE),"",CF3/$BX3*"100"),"")</f>
        <v/>
      </c>
      <c r="CT3" s="5" t="str">
        <f t="shared" ref="CT3:CT13" si="59">IFERROR(IF(CG3=ISBLANK(TRUE),"",CG3/$BX3*"100"),"")</f>
        <v/>
      </c>
      <c r="CU3" s="5" t="str">
        <f t="shared" ref="CU3:CU13" si="60">IFERROR(IF(CH3=ISBLANK(TRUE),"",CH3/$BX3*"100"),"")</f>
        <v/>
      </c>
      <c r="CV3" s="5" t="str">
        <f t="shared" ref="CV3:CV13" si="61">IFERROR(IF(CI3=ISBLANK(TRUE),"",CI3/$BX3*"100"),"")</f>
        <v/>
      </c>
      <c r="CY3" s="5">
        <f t="shared" ref="CY3:DI3" si="62">IFERROR(AVERAGE(CK3:CK21),"")</f>
        <v>100</v>
      </c>
      <c r="CZ3" s="5">
        <f t="shared" si="62"/>
        <v>3.8492333218911421</v>
      </c>
      <c r="DA3" s="5">
        <f t="shared" si="62"/>
        <v>4.6100444834881781E-3</v>
      </c>
      <c r="DB3" s="5">
        <f t="shared" si="62"/>
        <v>0</v>
      </c>
      <c r="DC3" s="5">
        <f t="shared" si="62"/>
        <v>1.9121619842601852E-3</v>
      </c>
      <c r="DD3" s="5">
        <f t="shared" si="62"/>
        <v>0</v>
      </c>
      <c r="DE3" s="5">
        <f t="shared" si="62"/>
        <v>0</v>
      </c>
      <c r="DF3" s="5">
        <f t="shared" si="62"/>
        <v>0</v>
      </c>
      <c r="DG3" s="5" t="str">
        <f t="shared" si="62"/>
        <v/>
      </c>
      <c r="DH3" s="5" t="str">
        <f t="shared" si="62"/>
        <v/>
      </c>
      <c r="DI3" s="5" t="str">
        <f t="shared" si="62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332681623.92911601</v>
      </c>
      <c r="D4">
        <v>14792325.647549899</v>
      </c>
      <c r="E4">
        <v>2874985.65979718</v>
      </c>
      <c r="F4">
        <v>638535.20298539905</v>
      </c>
      <c r="G4">
        <v>5132290.6350435195</v>
      </c>
      <c r="H4"/>
      <c r="I4"/>
      <c r="J4" s="4"/>
      <c r="K4" s="4"/>
      <c r="L4" s="4"/>
      <c r="M4"/>
      <c r="P4" s="5" t="str">
        <f t="shared" si="8"/>
        <v>S5_00765_MH_MD_20221118_LCQE</v>
      </c>
      <c r="Q4" s="5" t="str">
        <f t="shared" si="9"/>
        <v>RO 15min</v>
      </c>
      <c r="R4" s="5">
        <f t="shared" ca="1" si="10"/>
        <v>95.883819896881505</v>
      </c>
      <c r="S4" s="5">
        <f t="shared" ca="1" si="11"/>
        <v>0.72375201734745387</v>
      </c>
      <c r="T4" s="6">
        <f t="shared" ca="1" si="12"/>
        <v>0.91445915877377482</v>
      </c>
      <c r="U4" s="6">
        <f t="shared" ca="1" si="13"/>
        <v>0.14791761698565342</v>
      </c>
      <c r="V4" s="6">
        <f t="shared" ca="1" si="14"/>
        <v>2.3300513100115947</v>
      </c>
      <c r="W4" s="6" t="str">
        <f t="shared" ca="1" si="15"/>
        <v/>
      </c>
      <c r="X4" s="6" t="str">
        <f t="shared" ca="1" si="16"/>
        <v/>
      </c>
      <c r="Y4" s="5" t="str">
        <f t="shared" ca="1" si="17"/>
        <v/>
      </c>
      <c r="Z4" s="5" t="str">
        <f t="shared" ca="1" si="18"/>
        <v/>
      </c>
      <c r="AA4" s="5" t="str">
        <f t="shared" ca="1" si="19"/>
        <v/>
      </c>
      <c r="AB4" s="5" t="str">
        <f t="shared" ca="1" si="20"/>
        <v/>
      </c>
      <c r="AD4" s="5" t="str">
        <f t="shared" si="1"/>
        <v>S5_00765_MH_MD_20221118_LCQE</v>
      </c>
      <c r="AE4" s="5" t="str">
        <f t="shared" si="2"/>
        <v>RO 15min</v>
      </c>
      <c r="AF4" s="5">
        <f t="shared" si="21"/>
        <v>211030168.517093</v>
      </c>
      <c r="AG4" s="5">
        <f t="shared" si="22"/>
        <v>9715945.3749890998</v>
      </c>
      <c r="AH4" s="5">
        <f t="shared" si="23"/>
        <v>2083671.1930994301</v>
      </c>
      <c r="AI4" s="5">
        <f t="shared" si="24"/>
        <v>403095.249535568</v>
      </c>
      <c r="AJ4" s="5">
        <f t="shared" si="25"/>
        <v>5144856.2736935001</v>
      </c>
      <c r="AK4" s="5" t="str">
        <f t="shared" si="26"/>
        <v/>
      </c>
      <c r="AL4" s="5" t="str">
        <f t="shared" si="27"/>
        <v/>
      </c>
      <c r="AM4" s="5" t="str">
        <f t="shared" si="28"/>
        <v/>
      </c>
      <c r="AN4" s="5" t="str">
        <f t="shared" si="29"/>
        <v/>
      </c>
      <c r="AO4" s="5" t="str">
        <f t="shared" si="30"/>
        <v/>
      </c>
      <c r="AP4" s="5" t="str">
        <f t="shared" si="31"/>
        <v/>
      </c>
      <c r="AR4" s="5" t="str">
        <f t="shared" si="32"/>
        <v>S5_00765_MH_MD_20221118_LCQE</v>
      </c>
      <c r="AS4" s="5" t="str">
        <f t="shared" si="33"/>
        <v>RO 15min</v>
      </c>
      <c r="AT4" s="5">
        <f t="shared" si="34"/>
        <v>100</v>
      </c>
      <c r="AU4" s="5">
        <f t="shared" si="35"/>
        <v>4.6040551657912019</v>
      </c>
      <c r="AV4" s="5">
        <f t="shared" si="36"/>
        <v>0.9873807179994063</v>
      </c>
      <c r="AW4" s="5">
        <f t="shared" si="37"/>
        <v>0.19101309180962822</v>
      </c>
      <c r="AX4" s="5">
        <f t="shared" si="38"/>
        <v>2.4379719306705563</v>
      </c>
      <c r="AY4" s="5" t="str">
        <f t="shared" si="39"/>
        <v/>
      </c>
      <c r="AZ4" s="5" t="str">
        <f t="shared" si="40"/>
        <v/>
      </c>
      <c r="BA4" s="5" t="str">
        <f t="shared" si="41"/>
        <v/>
      </c>
      <c r="BB4" s="5" t="str">
        <f t="shared" si="42"/>
        <v/>
      </c>
      <c r="BC4" s="5" t="str">
        <f t="shared" si="43"/>
        <v/>
      </c>
      <c r="BD4" s="5" t="str">
        <f t="shared" si="44"/>
        <v/>
      </c>
      <c r="BF4" s="5" t="str">
        <f t="shared" si="45"/>
        <v>S5_00765_MH_MD_20221118_LCQE</v>
      </c>
      <c r="BG4" s="5" t="str">
        <f t="shared" si="46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7.5482184390006021E-3</v>
      </c>
      <c r="BJ4" s="5">
        <f ca="1"/>
        <v>9.5371581957960395E-3</v>
      </c>
      <c r="BK4" s="5">
        <f ca="1"/>
        <v>1.5426754706344803E-3</v>
      </c>
      <c r="BL4" s="5">
        <f ca="1"/>
        <v>2.4300776841363371E-2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si="47"/>
        <v>511652713.27489501</v>
      </c>
      <c r="BY4" s="5">
        <f t="shared" si="47"/>
        <v>18671592.754275698</v>
      </c>
      <c r="BZ4" s="5">
        <f t="shared" si="47"/>
        <v>0</v>
      </c>
      <c r="CA4" s="5">
        <f t="shared" si="47"/>
        <v>0</v>
      </c>
      <c r="CB4" s="5">
        <f t="shared" si="47"/>
        <v>0</v>
      </c>
      <c r="CC4" s="5">
        <f t="shared" si="47"/>
        <v>0</v>
      </c>
      <c r="CD4" s="5">
        <f t="shared" si="47"/>
        <v>0</v>
      </c>
      <c r="CE4" s="5">
        <f t="shared" si="47"/>
        <v>0</v>
      </c>
      <c r="CF4" s="5" t="str">
        <f t="shared" si="48"/>
        <v/>
      </c>
      <c r="CG4" s="5" t="str">
        <f t="shared" si="48"/>
        <v/>
      </c>
      <c r="CH4" s="5" t="str">
        <f t="shared" si="48"/>
        <v/>
      </c>
      <c r="CJ4" s="5" t="str">
        <f t="shared" si="49"/>
        <v>Standard2_00765_MH_MD_20221118_LCQE</v>
      </c>
      <c r="CK4" s="5">
        <f t="shared" si="50"/>
        <v>100</v>
      </c>
      <c r="CL4" s="5">
        <f t="shared" si="51"/>
        <v>3.6492707396714295</v>
      </c>
      <c r="CM4" s="5">
        <f t="shared" si="52"/>
        <v>0</v>
      </c>
      <c r="CN4" s="5">
        <f t="shared" si="53"/>
        <v>0</v>
      </c>
      <c r="CO4" s="5">
        <f t="shared" si="54"/>
        <v>0</v>
      </c>
      <c r="CP4" s="5">
        <f t="shared" si="55"/>
        <v>0</v>
      </c>
      <c r="CQ4" s="5">
        <f t="shared" si="56"/>
        <v>0</v>
      </c>
      <c r="CR4" s="5">
        <f t="shared" si="57"/>
        <v>0</v>
      </c>
      <c r="CS4" s="5" t="str">
        <f t="shared" si="58"/>
        <v/>
      </c>
      <c r="CT4" s="5" t="str">
        <f t="shared" si="59"/>
        <v/>
      </c>
      <c r="CU4" s="5" t="str">
        <f t="shared" si="60"/>
        <v/>
      </c>
      <c r="CV4" s="5" t="str">
        <f t="shared" si="61"/>
        <v/>
      </c>
    </row>
    <row r="5" spans="1:116" ht="14.25" customHeight="1" x14ac:dyDescent="0.2">
      <c r="A5" t="s">
        <v>27</v>
      </c>
      <c r="B5" t="s">
        <v>28</v>
      </c>
      <c r="C5">
        <v>405207539.65818799</v>
      </c>
      <c r="D5">
        <v>23021687.0045022</v>
      </c>
      <c r="E5">
        <v>4559125.7877390599</v>
      </c>
      <c r="F5">
        <v>1309131.2343760901</v>
      </c>
      <c r="G5">
        <v>6016767.6582160098</v>
      </c>
      <c r="H5"/>
      <c r="I5"/>
      <c r="J5" s="4"/>
      <c r="K5" s="4"/>
      <c r="L5" s="4"/>
      <c r="M5"/>
      <c r="P5" s="5" t="str">
        <f t="shared" si="8"/>
        <v>S9_00765_MH_MD_20221118_LCQE</v>
      </c>
      <c r="Q5" s="5" t="str">
        <f t="shared" si="9"/>
        <v>RO15min</v>
      </c>
      <c r="R5" s="5">
        <f t="shared" ca="1" si="10"/>
        <v>96.966821488121155</v>
      </c>
      <c r="S5" s="5">
        <f t="shared" ca="1" si="11"/>
        <v>0.57904477966070644</v>
      </c>
      <c r="T5" s="6">
        <f t="shared" ca="1" si="12"/>
        <v>0.81121401022141537</v>
      </c>
      <c r="U5" s="6">
        <f t="shared" ca="1" si="13"/>
        <v>0.15486184976734901</v>
      </c>
      <c r="V5" s="6">
        <f t="shared" ca="1" si="14"/>
        <v>1.4880578722293734</v>
      </c>
      <c r="W5" s="6" t="str">
        <f t="shared" ca="1" si="15"/>
        <v/>
      </c>
      <c r="X5" s="6" t="str">
        <f t="shared" ca="1" si="16"/>
        <v/>
      </c>
      <c r="Y5" s="5" t="str">
        <f t="shared" ca="1" si="17"/>
        <v/>
      </c>
      <c r="Z5" s="5" t="str">
        <f t="shared" ca="1" si="18"/>
        <v/>
      </c>
      <c r="AA5" s="5" t="str">
        <f t="shared" ca="1" si="19"/>
        <v/>
      </c>
      <c r="AB5" s="5" t="str">
        <f t="shared" ca="1" si="20"/>
        <v/>
      </c>
      <c r="AD5" s="5" t="str">
        <f t="shared" si="1"/>
        <v>S9_00765_MH_MD_20221118_LCQE</v>
      </c>
      <c r="AE5" s="5" t="str">
        <f t="shared" si="2"/>
        <v>RO15min</v>
      </c>
      <c r="AF5" s="5">
        <f t="shared" si="21"/>
        <v>332681623.92911601</v>
      </c>
      <c r="AG5" s="5">
        <f t="shared" si="22"/>
        <v>14792325.647549899</v>
      </c>
      <c r="AH5" s="5">
        <f t="shared" si="23"/>
        <v>2874985.65979718</v>
      </c>
      <c r="AI5" s="5">
        <f t="shared" si="24"/>
        <v>638535.20298539905</v>
      </c>
      <c r="AJ5" s="5">
        <f t="shared" si="25"/>
        <v>5132290.6350435195</v>
      </c>
      <c r="AK5" s="5" t="str">
        <f t="shared" si="26"/>
        <v/>
      </c>
      <c r="AL5" s="5" t="str">
        <f t="shared" si="27"/>
        <v/>
      </c>
      <c r="AM5" s="5" t="str">
        <f t="shared" si="28"/>
        <v/>
      </c>
      <c r="AN5" s="5" t="str">
        <f t="shared" si="29"/>
        <v/>
      </c>
      <c r="AO5" s="5" t="str">
        <f t="shared" si="30"/>
        <v/>
      </c>
      <c r="AP5" s="5" t="str">
        <f t="shared" si="31"/>
        <v/>
      </c>
      <c r="AR5" s="5" t="str">
        <f t="shared" si="32"/>
        <v>S9_00765_MH_MD_20221118_LCQE</v>
      </c>
      <c r="AS5" s="5" t="str">
        <f t="shared" si="33"/>
        <v>RO15min</v>
      </c>
      <c r="AT5" s="5">
        <f t="shared" si="34"/>
        <v>100</v>
      </c>
      <c r="AU5" s="5">
        <f t="shared" si="35"/>
        <v>4.4463909586727519</v>
      </c>
      <c r="AV5" s="5">
        <f t="shared" si="36"/>
        <v>0.86418529098251273</v>
      </c>
      <c r="AW5" s="5">
        <f t="shared" si="37"/>
        <v>0.19193582003238352</v>
      </c>
      <c r="AX5" s="5">
        <f t="shared" si="38"/>
        <v>1.5427033734021478</v>
      </c>
      <c r="AY5" s="5" t="str">
        <f t="shared" si="39"/>
        <v/>
      </c>
      <c r="AZ5" s="5" t="str">
        <f t="shared" si="40"/>
        <v/>
      </c>
      <c r="BA5" s="5" t="str">
        <f t="shared" si="41"/>
        <v/>
      </c>
      <c r="BB5" s="5" t="str">
        <f t="shared" si="42"/>
        <v/>
      </c>
      <c r="BC5" s="5" t="str">
        <f t="shared" si="43"/>
        <v/>
      </c>
      <c r="BD5" s="5" t="str">
        <f t="shared" si="44"/>
        <v/>
      </c>
      <c r="BF5" s="5" t="str">
        <f t="shared" si="45"/>
        <v>S9_00765_MH_MD_20221118_LCQE</v>
      </c>
      <c r="BG5" s="5" t="str">
        <f t="shared" si="46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5.9715763678160963E-3</v>
      </c>
      <c r="BJ5" s="5">
        <f ca="1"/>
        <v>8.3658925575980907E-3</v>
      </c>
      <c r="BK5" s="5">
        <f ca="1"/>
        <v>1.5970601839962366E-3</v>
      </c>
      <c r="BL5" s="5">
        <f ca="1"/>
        <v>1.5346051870037491E-2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47"/>
        <v>483359535.23525602</v>
      </c>
      <c r="BY5" s="5">
        <f t="shared" si="47"/>
        <v>19029029.0161306</v>
      </c>
      <c r="BZ5" s="5">
        <f t="shared" si="47"/>
        <v>7033.3470226140298</v>
      </c>
      <c r="CA5" s="5">
        <f t="shared" si="47"/>
        <v>0</v>
      </c>
      <c r="CB5" s="5">
        <f t="shared" si="47"/>
        <v>0</v>
      </c>
      <c r="CC5" s="5">
        <f t="shared" si="47"/>
        <v>0</v>
      </c>
      <c r="CD5" s="5">
        <f t="shared" si="47"/>
        <v>0</v>
      </c>
      <c r="CE5" s="5">
        <f t="shared" si="47"/>
        <v>0</v>
      </c>
      <c r="CF5" s="5" t="str">
        <f t="shared" si="48"/>
        <v/>
      </c>
      <c r="CG5" s="5" t="str">
        <f t="shared" si="48"/>
        <v/>
      </c>
      <c r="CH5" s="5" t="str">
        <f t="shared" si="48"/>
        <v/>
      </c>
      <c r="CJ5" s="5" t="str">
        <f t="shared" si="49"/>
        <v>Standard3_00765_MH_MD_20221118_LCQE</v>
      </c>
      <c r="CK5" s="5">
        <f t="shared" si="50"/>
        <v>100</v>
      </c>
      <c r="CL5" s="5">
        <f t="shared" si="51"/>
        <v>3.9368270674269366</v>
      </c>
      <c r="CM5" s="5">
        <f t="shared" si="52"/>
        <v>1.4550963640741726E-3</v>
      </c>
      <c r="CN5" s="5">
        <f t="shared" si="53"/>
        <v>0</v>
      </c>
      <c r="CO5" s="5">
        <f t="shared" si="54"/>
        <v>0</v>
      </c>
      <c r="CP5" s="5">
        <f t="shared" si="55"/>
        <v>0</v>
      </c>
      <c r="CQ5" s="5">
        <f t="shared" si="56"/>
        <v>0</v>
      </c>
      <c r="CR5" s="5">
        <f t="shared" si="57"/>
        <v>0</v>
      </c>
      <c r="CS5" s="5" t="str">
        <f t="shared" si="58"/>
        <v/>
      </c>
      <c r="CT5" s="5" t="str">
        <f t="shared" si="59"/>
        <v/>
      </c>
      <c r="CU5" s="5" t="str">
        <f t="shared" si="60"/>
        <v/>
      </c>
      <c r="CV5" s="5" t="str">
        <f t="shared" si="61"/>
        <v/>
      </c>
      <c r="CX5" s="26" t="s">
        <v>9</v>
      </c>
      <c r="CY5" s="5">
        <f t="shared" ref="CY5:DJ5" si="63">CY3</f>
        <v>100</v>
      </c>
      <c r="CZ5" s="5">
        <f t="shared" si="63"/>
        <v>3.8492333218911421</v>
      </c>
      <c r="DA5" s="5">
        <f t="shared" si="63"/>
        <v>4.6100444834881781E-3</v>
      </c>
      <c r="DB5" s="5">
        <f t="shared" si="63"/>
        <v>0</v>
      </c>
      <c r="DC5" s="5">
        <f t="shared" si="63"/>
        <v>1.9121619842601852E-3</v>
      </c>
      <c r="DD5" s="5">
        <f t="shared" si="63"/>
        <v>0</v>
      </c>
      <c r="DE5" s="5">
        <f t="shared" si="63"/>
        <v>0</v>
      </c>
      <c r="DF5" s="5">
        <f t="shared" si="63"/>
        <v>0</v>
      </c>
      <c r="DG5" s="5" t="str">
        <f t="shared" si="63"/>
        <v/>
      </c>
      <c r="DH5" s="5" t="str">
        <f t="shared" si="63"/>
        <v/>
      </c>
      <c r="DI5" s="5" t="str">
        <f t="shared" si="63"/>
        <v/>
      </c>
      <c r="DJ5" s="5" t="str">
        <f t="shared" si="63"/>
        <v/>
      </c>
    </row>
    <row r="6" spans="1:116" ht="14.25" customHeight="1" x14ac:dyDescent="0.2">
      <c r="A6" t="s">
        <v>29</v>
      </c>
      <c r="B6" t="s">
        <v>28</v>
      </c>
      <c r="C6">
        <v>176784894.72133201</v>
      </c>
      <c r="D6">
        <v>8208405.5177049302</v>
      </c>
      <c r="E6">
        <v>1674427.35616244</v>
      </c>
      <c r="F6">
        <v>287010.70721601899</v>
      </c>
      <c r="G6">
        <v>2705727.0018097302</v>
      </c>
      <c r="H6"/>
      <c r="I6"/>
      <c r="J6" s="4"/>
      <c r="K6" s="4"/>
      <c r="L6" s="4"/>
      <c r="M6"/>
      <c r="P6" s="5" t="str">
        <f t="shared" si="8"/>
        <v>S2_00765_MH_MD_20221118_LCQE</v>
      </c>
      <c r="Q6" s="5" t="str">
        <f t="shared" si="9"/>
        <v>RO 30min</v>
      </c>
      <c r="R6" s="5">
        <f t="shared" ca="1" si="10"/>
        <v>95.568655419049605</v>
      </c>
      <c r="S6" s="5">
        <f t="shared" ca="1" si="11"/>
        <v>1.7510303254237789</v>
      </c>
      <c r="T6" s="6">
        <f t="shared" ca="1" si="12"/>
        <v>1.0034679607538948</v>
      </c>
      <c r="U6" s="6">
        <f t="shared" ca="1" si="13"/>
        <v>0.27005353230745366</v>
      </c>
      <c r="V6" s="6">
        <f t="shared" ca="1" si="14"/>
        <v>1.4067927624652541</v>
      </c>
      <c r="W6" s="6" t="str">
        <f t="shared" ca="1" si="15"/>
        <v/>
      </c>
      <c r="X6" s="6" t="str">
        <f t="shared" ca="1" si="16"/>
        <v/>
      </c>
      <c r="Y6" s="5" t="str">
        <f t="shared" ca="1" si="17"/>
        <v/>
      </c>
      <c r="Z6" s="5" t="str">
        <f t="shared" ca="1" si="18"/>
        <v/>
      </c>
      <c r="AA6" s="5" t="str">
        <f t="shared" ca="1" si="19"/>
        <v/>
      </c>
      <c r="AB6" s="5" t="str">
        <f t="shared" ca="1" si="20"/>
        <v/>
      </c>
      <c r="AD6" s="5" t="str">
        <f t="shared" si="1"/>
        <v>S2_00765_MH_MD_20221118_LCQE</v>
      </c>
      <c r="AE6" s="5" t="str">
        <f t="shared" si="2"/>
        <v>RO 30min</v>
      </c>
      <c r="AF6" s="5">
        <f t="shared" si="21"/>
        <v>405207539.65818799</v>
      </c>
      <c r="AG6" s="5">
        <f t="shared" si="22"/>
        <v>23021687.0045022</v>
      </c>
      <c r="AH6" s="5">
        <f t="shared" si="23"/>
        <v>4559125.7877390599</v>
      </c>
      <c r="AI6" s="5">
        <f t="shared" si="24"/>
        <v>1309131.2343760901</v>
      </c>
      <c r="AJ6" s="5">
        <f t="shared" si="25"/>
        <v>6016767.6582160098</v>
      </c>
      <c r="AK6" s="5" t="str">
        <f t="shared" si="26"/>
        <v/>
      </c>
      <c r="AL6" s="5" t="str">
        <f t="shared" si="27"/>
        <v/>
      </c>
      <c r="AM6" s="5" t="str">
        <f t="shared" si="28"/>
        <v/>
      </c>
      <c r="AN6" s="5" t="str">
        <f t="shared" si="29"/>
        <v/>
      </c>
      <c r="AO6" s="5" t="str">
        <f t="shared" si="30"/>
        <v/>
      </c>
      <c r="AP6" s="5" t="str">
        <f t="shared" si="31"/>
        <v/>
      </c>
      <c r="AR6" s="5" t="str">
        <f t="shared" si="32"/>
        <v>S2_00765_MH_MD_20221118_LCQE</v>
      </c>
      <c r="AS6" s="5" t="str">
        <f t="shared" si="33"/>
        <v>RO 30min</v>
      </c>
      <c r="AT6" s="5">
        <f t="shared" si="34"/>
        <v>100</v>
      </c>
      <c r="AU6" s="5">
        <f t="shared" si="35"/>
        <v>5.6814557359722624</v>
      </c>
      <c r="AV6" s="5">
        <f t="shared" si="36"/>
        <v>1.1251335035831025</v>
      </c>
      <c r="AW6" s="5">
        <f t="shared" si="37"/>
        <v>0.32307672149447297</v>
      </c>
      <c r="AX6" s="5">
        <f t="shared" si="38"/>
        <v>1.4848607366218907</v>
      </c>
      <c r="AY6" s="5" t="str">
        <f t="shared" si="39"/>
        <v/>
      </c>
      <c r="AZ6" s="5" t="str">
        <f t="shared" si="40"/>
        <v/>
      </c>
      <c r="BA6" s="5" t="str">
        <f t="shared" si="41"/>
        <v/>
      </c>
      <c r="BB6" s="5" t="str">
        <f t="shared" si="42"/>
        <v/>
      </c>
      <c r="BC6" s="5" t="str">
        <f t="shared" si="43"/>
        <v/>
      </c>
      <c r="BD6" s="5" t="str">
        <f t="shared" si="44"/>
        <v/>
      </c>
      <c r="BF6" s="5" t="str">
        <f t="shared" si="45"/>
        <v>S2_00765_MH_MD_20221118_LCQE</v>
      </c>
      <c r="BG6" s="5" t="str">
        <f t="shared" si="46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1.8322224140811208E-2</v>
      </c>
      <c r="BJ6" s="5">
        <f ca="1"/>
        <v>1.0499969434056455E-2</v>
      </c>
      <c r="BK6" s="5">
        <f ca="1"/>
        <v>2.8257542300173881E-3</v>
      </c>
      <c r="BL6" s="5">
        <f ca="1"/>
        <v>1.4720231819698065E-2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47"/>
        <v>469024779.97109199</v>
      </c>
      <c r="BY6" s="5">
        <f t="shared" si="47"/>
        <v>18542492.048856098</v>
      </c>
      <c r="BZ6" s="5">
        <f t="shared" si="47"/>
        <v>0</v>
      </c>
      <c r="CA6" s="5">
        <f t="shared" si="47"/>
        <v>0</v>
      </c>
      <c r="CB6" s="5">
        <f t="shared" si="47"/>
        <v>35874.054157468803</v>
      </c>
      <c r="CC6" s="5">
        <f t="shared" si="47"/>
        <v>0</v>
      </c>
      <c r="CD6" s="5">
        <f t="shared" si="47"/>
        <v>0</v>
      </c>
      <c r="CE6" s="5">
        <f t="shared" si="47"/>
        <v>0</v>
      </c>
      <c r="CF6" s="5" t="str">
        <f t="shared" si="48"/>
        <v/>
      </c>
      <c r="CG6" s="5" t="str">
        <f t="shared" si="48"/>
        <v/>
      </c>
      <c r="CH6" s="5" t="str">
        <f t="shared" si="48"/>
        <v/>
      </c>
      <c r="CJ6" s="5" t="str">
        <f t="shared" si="49"/>
        <v>Standard4_00765_MH_MD_20221118_LCQE</v>
      </c>
      <c r="CK6" s="5">
        <f t="shared" si="50"/>
        <v>100</v>
      </c>
      <c r="CL6" s="5">
        <f t="shared" si="51"/>
        <v>3.9534141564970087</v>
      </c>
      <c r="CM6" s="5">
        <f t="shared" si="52"/>
        <v>0</v>
      </c>
      <c r="CN6" s="5">
        <f t="shared" si="53"/>
        <v>0</v>
      </c>
      <c r="CO6" s="5">
        <f t="shared" si="54"/>
        <v>7.6486479370407407E-3</v>
      </c>
      <c r="CP6" s="5">
        <f t="shared" si="55"/>
        <v>0</v>
      </c>
      <c r="CQ6" s="5">
        <f t="shared" si="56"/>
        <v>0</v>
      </c>
      <c r="CR6" s="5">
        <f t="shared" si="57"/>
        <v>0</v>
      </c>
      <c r="CS6" s="5" t="str">
        <f t="shared" si="58"/>
        <v/>
      </c>
      <c r="CT6" s="5" t="str">
        <f t="shared" si="59"/>
        <v/>
      </c>
      <c r="CU6" s="5" t="str">
        <f t="shared" si="60"/>
        <v/>
      </c>
      <c r="CV6" s="5" t="str">
        <f t="shared" si="61"/>
        <v/>
      </c>
      <c r="CX6" s="27"/>
      <c r="CY6" s="5">
        <v>0</v>
      </c>
      <c r="CZ6" s="5">
        <f t="shared" ref="CZ6:DJ6" si="64">CY3</f>
        <v>100</v>
      </c>
      <c r="DA6" s="5">
        <f t="shared" si="64"/>
        <v>3.8492333218911421</v>
      </c>
      <c r="DB6" s="5">
        <f t="shared" si="64"/>
        <v>4.6100444834881781E-3</v>
      </c>
      <c r="DC6" s="5">
        <f t="shared" si="64"/>
        <v>0</v>
      </c>
      <c r="DD6" s="5">
        <f t="shared" si="64"/>
        <v>1.9121619842601852E-3</v>
      </c>
      <c r="DE6" s="5">
        <f t="shared" si="64"/>
        <v>0</v>
      </c>
      <c r="DF6" s="5">
        <f t="shared" si="64"/>
        <v>0</v>
      </c>
      <c r="DG6" s="5">
        <f t="shared" si="64"/>
        <v>0</v>
      </c>
      <c r="DH6" s="5" t="str">
        <f t="shared" si="64"/>
        <v/>
      </c>
      <c r="DI6" s="5" t="str">
        <f t="shared" si="64"/>
        <v/>
      </c>
      <c r="DJ6" s="5" t="str">
        <f t="shared" si="64"/>
        <v/>
      </c>
    </row>
    <row r="7" spans="1:116" ht="14.25" customHeight="1" x14ac:dyDescent="0.2">
      <c r="A7" t="s">
        <v>30</v>
      </c>
      <c r="B7" t="s">
        <v>28</v>
      </c>
      <c r="C7">
        <v>282529823.28539503</v>
      </c>
      <c r="D7">
        <v>14973199.4558309</v>
      </c>
      <c r="E7">
        <v>2525850.3230037699</v>
      </c>
      <c r="F7">
        <v>335258.35491717001</v>
      </c>
      <c r="G7">
        <v>2657888.9534519101</v>
      </c>
      <c r="H7"/>
      <c r="I7"/>
      <c r="J7" s="4"/>
      <c r="K7" s="4"/>
      <c r="L7" s="4"/>
      <c r="M7"/>
      <c r="P7" s="5" t="str">
        <f t="shared" si="8"/>
        <v>S6_00765_MH_MD_20221118_LCQE</v>
      </c>
      <c r="Q7" s="5" t="str">
        <f t="shared" si="9"/>
        <v>RO 30min</v>
      </c>
      <c r="R7" s="5">
        <f t="shared" ca="1" si="10"/>
        <v>96.752231235584304</v>
      </c>
      <c r="S7" s="5">
        <f t="shared" ca="1" si="11"/>
        <v>0.76814177542404027</v>
      </c>
      <c r="T7" s="6">
        <f t="shared" ca="1" si="12"/>
        <v>0.88236591724380931</v>
      </c>
      <c r="U7" s="6">
        <f t="shared" ca="1" si="13"/>
        <v>0.12307774850769983</v>
      </c>
      <c r="V7" s="6">
        <f t="shared" ca="1" si="14"/>
        <v>1.4741833232401447</v>
      </c>
      <c r="W7" s="6" t="str">
        <f t="shared" ca="1" si="15"/>
        <v/>
      </c>
      <c r="X7" s="6" t="str">
        <f t="shared" ca="1" si="16"/>
        <v/>
      </c>
      <c r="Y7" s="5" t="str">
        <f t="shared" ca="1" si="17"/>
        <v/>
      </c>
      <c r="Z7" s="5" t="str">
        <f t="shared" ca="1" si="18"/>
        <v/>
      </c>
      <c r="AA7" s="5" t="str">
        <f t="shared" ca="1" si="19"/>
        <v/>
      </c>
      <c r="AB7" s="5" t="str">
        <f t="shared" ca="1" si="20"/>
        <v/>
      </c>
      <c r="AD7" s="5" t="str">
        <f t="shared" si="1"/>
        <v>S6_00765_MH_MD_20221118_LCQE</v>
      </c>
      <c r="AE7" s="5" t="str">
        <f t="shared" si="2"/>
        <v>RO 30min</v>
      </c>
      <c r="AF7" s="5">
        <f t="shared" si="21"/>
        <v>176784894.72133201</v>
      </c>
      <c r="AG7" s="5">
        <f t="shared" si="22"/>
        <v>8208405.5177049302</v>
      </c>
      <c r="AH7" s="5">
        <f t="shared" si="23"/>
        <v>1674427.35616244</v>
      </c>
      <c r="AI7" s="5">
        <f t="shared" si="24"/>
        <v>287010.70721601899</v>
      </c>
      <c r="AJ7" s="5">
        <f t="shared" si="25"/>
        <v>2705727.0018097302</v>
      </c>
      <c r="AK7" s="5" t="str">
        <f t="shared" si="26"/>
        <v/>
      </c>
      <c r="AL7" s="5" t="str">
        <f t="shared" si="27"/>
        <v/>
      </c>
      <c r="AM7" s="5" t="str">
        <f t="shared" si="28"/>
        <v/>
      </c>
      <c r="AN7" s="5" t="str">
        <f t="shared" si="29"/>
        <v/>
      </c>
      <c r="AO7" s="5" t="str">
        <f t="shared" si="30"/>
        <v/>
      </c>
      <c r="AP7" s="5" t="str">
        <f t="shared" si="31"/>
        <v/>
      </c>
      <c r="AR7" s="5" t="str">
        <f t="shared" si="32"/>
        <v>S6_00765_MH_MD_20221118_LCQE</v>
      </c>
      <c r="AS7" s="5" t="str">
        <f t="shared" si="33"/>
        <v>RO 30min</v>
      </c>
      <c r="AT7" s="5">
        <f t="shared" si="34"/>
        <v>100</v>
      </c>
      <c r="AU7" s="5">
        <f t="shared" si="35"/>
        <v>4.6431599999784652</v>
      </c>
      <c r="AV7" s="5">
        <f t="shared" si="36"/>
        <v>0.94715521866382213</v>
      </c>
      <c r="AW7" s="5">
        <f t="shared" si="37"/>
        <v>0.16235024359317415</v>
      </c>
      <c r="AX7" s="5">
        <f t="shared" si="38"/>
        <v>1.5305193388127405</v>
      </c>
      <c r="AY7" s="5" t="str">
        <f t="shared" si="39"/>
        <v/>
      </c>
      <c r="AZ7" s="5" t="str">
        <f t="shared" si="40"/>
        <v/>
      </c>
      <c r="BA7" s="5" t="str">
        <f t="shared" si="41"/>
        <v/>
      </c>
      <c r="BB7" s="5" t="str">
        <f t="shared" si="42"/>
        <v/>
      </c>
      <c r="BC7" s="5" t="str">
        <f t="shared" si="43"/>
        <v/>
      </c>
      <c r="BD7" s="5" t="str">
        <f t="shared" si="44"/>
        <v/>
      </c>
      <c r="BF7" s="5" t="str">
        <f t="shared" si="45"/>
        <v>S6_00765_MH_MD_20221118_LCQE</v>
      </c>
      <c r="BG7" s="5" t="str">
        <f t="shared" si="46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7.9392667808732345E-3</v>
      </c>
      <c r="BJ7" s="5">
        <f ca="1"/>
        <v>9.119850839360134E-3</v>
      </c>
      <c r="BK7" s="5">
        <f ca="1"/>
        <v>1.2720920947860612E-3</v>
      </c>
      <c r="BL7" s="5">
        <f ca="1"/>
        <v>1.5236685546306633E-2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49"/>
        <v/>
      </c>
      <c r="CK7" s="5" t="str">
        <f t="shared" si="50"/>
        <v/>
      </c>
      <c r="CL7" s="5" t="str">
        <f t="shared" si="51"/>
        <v/>
      </c>
      <c r="CM7" s="5" t="str">
        <f t="shared" si="52"/>
        <v/>
      </c>
      <c r="CN7" s="5" t="str">
        <f t="shared" si="53"/>
        <v/>
      </c>
      <c r="CO7" s="5" t="str">
        <f t="shared" si="54"/>
        <v/>
      </c>
      <c r="CP7" s="5" t="str">
        <f t="shared" si="55"/>
        <v/>
      </c>
      <c r="CQ7" s="5" t="str">
        <f t="shared" si="56"/>
        <v/>
      </c>
      <c r="CR7" s="5" t="str">
        <f t="shared" si="57"/>
        <v/>
      </c>
      <c r="CS7" s="5" t="str">
        <f t="shared" si="58"/>
        <v/>
      </c>
      <c r="CT7" s="5" t="str">
        <f t="shared" si="59"/>
        <v/>
      </c>
      <c r="CU7" s="5" t="str">
        <f t="shared" si="60"/>
        <v/>
      </c>
      <c r="CV7" s="5" t="str">
        <f t="shared" si="61"/>
        <v/>
      </c>
      <c r="CX7" s="27"/>
      <c r="CY7" s="5">
        <v>0</v>
      </c>
      <c r="CZ7" s="5">
        <v>0</v>
      </c>
      <c r="DA7" s="5">
        <f t="shared" ref="DA7:DJ7" si="65">CY3</f>
        <v>100</v>
      </c>
      <c r="DB7" s="5">
        <f t="shared" si="65"/>
        <v>3.8492333218911421</v>
      </c>
      <c r="DC7" s="5">
        <f t="shared" si="65"/>
        <v>4.6100444834881781E-3</v>
      </c>
      <c r="DD7" s="5">
        <f t="shared" si="65"/>
        <v>0</v>
      </c>
      <c r="DE7" s="5">
        <f t="shared" si="65"/>
        <v>1.9121619842601852E-3</v>
      </c>
      <c r="DF7" s="5">
        <f t="shared" si="65"/>
        <v>0</v>
      </c>
      <c r="DG7" s="5">
        <f t="shared" si="65"/>
        <v>0</v>
      </c>
      <c r="DH7" s="5">
        <f t="shared" si="65"/>
        <v>0</v>
      </c>
      <c r="DI7" s="5" t="str">
        <f t="shared" si="65"/>
        <v/>
      </c>
      <c r="DJ7" s="5" t="str">
        <f t="shared" si="65"/>
        <v/>
      </c>
    </row>
    <row r="8" spans="1:116" ht="14.25" customHeight="1" x14ac:dyDescent="0.2">
      <c r="A8" t="s">
        <v>31</v>
      </c>
      <c r="B8" t="s">
        <v>28</v>
      </c>
      <c r="C8">
        <v>508584053.61204499</v>
      </c>
      <c r="D8">
        <v>25170337.361083802</v>
      </c>
      <c r="E8">
        <v>6304660.1259823004</v>
      </c>
      <c r="F8">
        <v>1061805.66590586</v>
      </c>
      <c r="G8">
        <v>9535812.4254212603</v>
      </c>
      <c r="H8"/>
      <c r="I8"/>
      <c r="J8" s="4"/>
      <c r="K8" s="4"/>
      <c r="L8" s="4"/>
      <c r="M8"/>
      <c r="P8" s="5" t="str">
        <f t="shared" si="8"/>
        <v>S10_00765_MH_MD_20221118_LCQE</v>
      </c>
      <c r="Q8" s="5" t="str">
        <f t="shared" si="9"/>
        <v>RO 30min</v>
      </c>
      <c r="R8" s="5">
        <f t="shared" ca="1" si="10"/>
        <v>96.799797615117527</v>
      </c>
      <c r="S8" s="5">
        <f t="shared" ca="1" si="11"/>
        <v>1.4040373007486269</v>
      </c>
      <c r="T8" s="6">
        <f t="shared" ca="1" si="12"/>
        <v>0.80689455251333875</v>
      </c>
      <c r="U8" s="6">
        <f t="shared" ca="1" si="13"/>
        <v>8.374155992980141E-2</v>
      </c>
      <c r="V8" s="6">
        <f t="shared" ca="1" si="14"/>
        <v>0.90552897169069446</v>
      </c>
      <c r="W8" s="6" t="str">
        <f t="shared" ca="1" si="15"/>
        <v/>
      </c>
      <c r="X8" s="6" t="str">
        <f t="shared" ca="1" si="16"/>
        <v/>
      </c>
      <c r="Y8" s="5" t="str">
        <f t="shared" ca="1" si="17"/>
        <v/>
      </c>
      <c r="Z8" s="5" t="str">
        <f t="shared" ca="1" si="18"/>
        <v/>
      </c>
      <c r="AA8" s="5" t="str">
        <f t="shared" ca="1" si="19"/>
        <v/>
      </c>
      <c r="AB8" s="5" t="str">
        <f t="shared" ca="1" si="20"/>
        <v/>
      </c>
      <c r="AD8" s="5" t="str">
        <f t="shared" si="1"/>
        <v>S10_00765_MH_MD_20221118_LCQE</v>
      </c>
      <c r="AE8" s="5" t="str">
        <f t="shared" si="2"/>
        <v>RO 30min</v>
      </c>
      <c r="AF8" s="5">
        <f t="shared" si="21"/>
        <v>282529823.28539503</v>
      </c>
      <c r="AG8" s="5">
        <f t="shared" si="22"/>
        <v>14973199.4558309</v>
      </c>
      <c r="AH8" s="5">
        <f t="shared" si="23"/>
        <v>2525850.3230037699</v>
      </c>
      <c r="AI8" s="5">
        <f t="shared" si="24"/>
        <v>335258.35491717001</v>
      </c>
      <c r="AJ8" s="5">
        <f t="shared" si="25"/>
        <v>2657888.9534519101</v>
      </c>
      <c r="AK8" s="5" t="str">
        <f t="shared" si="26"/>
        <v/>
      </c>
      <c r="AL8" s="5" t="str">
        <f t="shared" si="27"/>
        <v/>
      </c>
      <c r="AM8" s="5" t="str">
        <f t="shared" si="28"/>
        <v/>
      </c>
      <c r="AN8" s="5" t="str">
        <f t="shared" si="29"/>
        <v/>
      </c>
      <c r="AO8" s="5" t="str">
        <f t="shared" si="30"/>
        <v/>
      </c>
      <c r="AP8" s="5" t="str">
        <f t="shared" si="31"/>
        <v/>
      </c>
      <c r="AR8" s="5" t="str">
        <f t="shared" si="32"/>
        <v>S10_00765_MH_MD_20221118_LCQE</v>
      </c>
      <c r="AS8" s="5" t="str">
        <f t="shared" si="33"/>
        <v>RO 30min</v>
      </c>
      <c r="AT8" s="5">
        <f t="shared" si="34"/>
        <v>100</v>
      </c>
      <c r="AU8" s="5">
        <f t="shared" si="35"/>
        <v>5.2996881114054473</v>
      </c>
      <c r="AV8" s="5">
        <f t="shared" si="36"/>
        <v>0.8940119289468087</v>
      </c>
      <c r="AW8" s="5">
        <f t="shared" si="37"/>
        <v>0.11866299671256712</v>
      </c>
      <c r="AX8" s="5">
        <f t="shared" si="38"/>
        <v>0.94074633344709491</v>
      </c>
      <c r="AY8" s="5" t="str">
        <f t="shared" si="39"/>
        <v/>
      </c>
      <c r="AZ8" s="5" t="str">
        <f t="shared" si="40"/>
        <v/>
      </c>
      <c r="BA8" s="5" t="str">
        <f t="shared" si="41"/>
        <v/>
      </c>
      <c r="BB8" s="5" t="str">
        <f t="shared" si="42"/>
        <v/>
      </c>
      <c r="BC8" s="5" t="str">
        <f t="shared" si="43"/>
        <v/>
      </c>
      <c r="BD8" s="5" t="str">
        <f t="shared" si="44"/>
        <v/>
      </c>
      <c r="BF8" s="5" t="str">
        <f t="shared" si="45"/>
        <v>S10_00765_MH_MD_20221118_LCQE</v>
      </c>
      <c r="BG8" s="5" t="str">
        <f t="shared" si="46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1.4504547895143056E-2</v>
      </c>
      <c r="BJ8" s="5">
        <f ca="1"/>
        <v>8.3357049538636992E-3</v>
      </c>
      <c r="BK8" s="5">
        <f ca="1"/>
        <v>8.6510056831692417E-4</v>
      </c>
      <c r="BL8" s="5">
        <f ca="1"/>
        <v>9.3546576955784375E-3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49"/>
        <v/>
      </c>
      <c r="CK8" s="5" t="str">
        <f t="shared" si="50"/>
        <v/>
      </c>
      <c r="CL8" s="5" t="str">
        <f t="shared" si="51"/>
        <v/>
      </c>
      <c r="CM8" s="5" t="str">
        <f t="shared" si="52"/>
        <v/>
      </c>
      <c r="CN8" s="5" t="str">
        <f t="shared" si="53"/>
        <v/>
      </c>
      <c r="CO8" s="5" t="str">
        <f t="shared" si="54"/>
        <v/>
      </c>
      <c r="CP8" s="5" t="str">
        <f t="shared" si="55"/>
        <v/>
      </c>
      <c r="CQ8" s="5" t="str">
        <f t="shared" si="56"/>
        <v/>
      </c>
      <c r="CR8" s="5" t="str">
        <f t="shared" si="57"/>
        <v/>
      </c>
      <c r="CS8" s="5" t="str">
        <f t="shared" si="58"/>
        <v/>
      </c>
      <c r="CT8" s="5" t="str">
        <f t="shared" si="59"/>
        <v/>
      </c>
      <c r="CU8" s="5" t="str">
        <f t="shared" si="60"/>
        <v/>
      </c>
      <c r="CV8" s="5" t="str">
        <f t="shared" si="61"/>
        <v/>
      </c>
      <c r="CX8" s="27"/>
      <c r="CY8" s="5">
        <v>0</v>
      </c>
      <c r="CZ8" s="5">
        <v>0</v>
      </c>
      <c r="DA8" s="5">
        <v>0</v>
      </c>
      <c r="DB8" s="5">
        <f t="shared" ref="DB8:DJ8" si="66">CY3</f>
        <v>100</v>
      </c>
      <c r="DC8" s="5">
        <f t="shared" si="66"/>
        <v>3.8492333218911421</v>
      </c>
      <c r="DD8" s="5">
        <f t="shared" si="66"/>
        <v>4.6100444834881781E-3</v>
      </c>
      <c r="DE8" s="5">
        <f t="shared" si="66"/>
        <v>0</v>
      </c>
      <c r="DF8" s="5">
        <f t="shared" si="66"/>
        <v>1.9121619842601852E-3</v>
      </c>
      <c r="DG8" s="5">
        <f t="shared" si="66"/>
        <v>0</v>
      </c>
      <c r="DH8" s="5">
        <f t="shared" si="66"/>
        <v>0</v>
      </c>
      <c r="DI8" s="5">
        <f t="shared" si="66"/>
        <v>0</v>
      </c>
      <c r="DJ8" s="5" t="str">
        <f t="shared" si="66"/>
        <v/>
      </c>
    </row>
    <row r="9" spans="1:116" ht="14.25" customHeight="1" x14ac:dyDescent="0.2">
      <c r="A9" t="s">
        <v>32</v>
      </c>
      <c r="B9" t="s">
        <v>33</v>
      </c>
      <c r="C9">
        <v>401581319.286704</v>
      </c>
      <c r="D9">
        <v>29420789.545473602</v>
      </c>
      <c r="E9">
        <v>19097947.4057744</v>
      </c>
      <c r="F9">
        <v>4335341.0362607399</v>
      </c>
      <c r="G9">
        <v>32151151.3413698</v>
      </c>
      <c r="H9"/>
      <c r="I9"/>
      <c r="J9" s="4"/>
      <c r="K9" s="4"/>
      <c r="L9" s="4"/>
      <c r="M9"/>
      <c r="P9" s="5" t="str">
        <f t="shared" si="8"/>
        <v>S13_00765_MH_MD_20221118_LCQE</v>
      </c>
      <c r="Q9" s="5" t="str">
        <f t="shared" si="9"/>
        <v>RO 30min</v>
      </c>
      <c r="R9" s="5">
        <f t="shared" ca="1" si="10"/>
        <v>95.856942943609468</v>
      </c>
      <c r="S9" s="5">
        <f t="shared" ca="1" si="11"/>
        <v>1.0542993211743321</v>
      </c>
      <c r="T9" s="6">
        <f t="shared" ca="1" si="12"/>
        <v>1.1432887099172946</v>
      </c>
      <c r="U9" s="6">
        <f t="shared" ca="1" si="13"/>
        <v>0.15607063332490731</v>
      </c>
      <c r="V9" s="6">
        <f t="shared" ca="1" si="14"/>
        <v>1.7893983919740279</v>
      </c>
      <c r="W9" s="6" t="str">
        <f t="shared" ca="1" si="15"/>
        <v/>
      </c>
      <c r="X9" s="6" t="str">
        <f t="shared" ca="1" si="16"/>
        <v/>
      </c>
      <c r="Y9" s="5" t="str">
        <f t="shared" ca="1" si="17"/>
        <v/>
      </c>
      <c r="Z9" s="5" t="str">
        <f t="shared" ca="1" si="18"/>
        <v/>
      </c>
      <c r="AA9" s="5" t="str">
        <f t="shared" ca="1" si="19"/>
        <v/>
      </c>
      <c r="AB9" s="5" t="str">
        <f t="shared" ca="1" si="20"/>
        <v/>
      </c>
      <c r="AD9" s="5" t="str">
        <f t="shared" si="1"/>
        <v>S13_00765_MH_MD_20221118_LCQE</v>
      </c>
      <c r="AE9" s="5" t="str">
        <f t="shared" si="2"/>
        <v>RO 30min</v>
      </c>
      <c r="AF9" s="5">
        <f t="shared" si="21"/>
        <v>508584053.61204499</v>
      </c>
      <c r="AG9" s="5">
        <f t="shared" si="22"/>
        <v>25170337.361083802</v>
      </c>
      <c r="AH9" s="5">
        <f t="shared" si="23"/>
        <v>6304660.1259823004</v>
      </c>
      <c r="AI9" s="5">
        <f t="shared" si="24"/>
        <v>1061805.66590586</v>
      </c>
      <c r="AJ9" s="5">
        <f t="shared" si="25"/>
        <v>9535812.4254212603</v>
      </c>
      <c r="AK9" s="5" t="str">
        <f t="shared" si="26"/>
        <v/>
      </c>
      <c r="AL9" s="5" t="str">
        <f t="shared" si="27"/>
        <v/>
      </c>
      <c r="AM9" s="5" t="str">
        <f t="shared" si="28"/>
        <v/>
      </c>
      <c r="AN9" s="5" t="str">
        <f t="shared" si="29"/>
        <v/>
      </c>
      <c r="AO9" s="5" t="str">
        <f t="shared" si="30"/>
        <v/>
      </c>
      <c r="AP9" s="5" t="str">
        <f t="shared" si="31"/>
        <v/>
      </c>
      <c r="AR9" s="5" t="str">
        <f t="shared" si="32"/>
        <v>S13_00765_MH_MD_20221118_LCQE</v>
      </c>
      <c r="AS9" s="5" t="str">
        <f t="shared" si="33"/>
        <v>RO 30min</v>
      </c>
      <c r="AT9" s="5">
        <f t="shared" si="34"/>
        <v>100</v>
      </c>
      <c r="AU9" s="5">
        <f t="shared" si="35"/>
        <v>4.9491007793736461</v>
      </c>
      <c r="AV9" s="5">
        <f t="shared" si="36"/>
        <v>1.2396495881468559</v>
      </c>
      <c r="AW9" s="5">
        <f t="shared" si="37"/>
        <v>0.20877683017482498</v>
      </c>
      <c r="AX9" s="5">
        <f t="shared" si="38"/>
        <v>1.8749727518384427</v>
      </c>
      <c r="AY9" s="5" t="str">
        <f t="shared" si="39"/>
        <v/>
      </c>
      <c r="AZ9" s="5" t="str">
        <f t="shared" si="40"/>
        <v/>
      </c>
      <c r="BA9" s="5" t="str">
        <f t="shared" si="41"/>
        <v/>
      </c>
      <c r="BB9" s="5" t="str">
        <f t="shared" si="42"/>
        <v/>
      </c>
      <c r="BC9" s="5" t="str">
        <f t="shared" si="43"/>
        <v/>
      </c>
      <c r="BD9" s="5" t="str">
        <f t="shared" si="44"/>
        <v/>
      </c>
      <c r="BF9" s="5" t="str">
        <f t="shared" si="45"/>
        <v>S13_00765_MH_MD_20221118_LCQE</v>
      </c>
      <c r="BG9" s="5" t="str">
        <f t="shared" si="46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1.0998674574825042E-2</v>
      </c>
      <c r="BJ9" s="5">
        <f ca="1"/>
        <v>1.1927030789933141E-2</v>
      </c>
      <c r="BK9" s="5">
        <f ca="1"/>
        <v>1.6281620144794335E-3</v>
      </c>
      <c r="BL9" s="5">
        <f ca="1"/>
        <v>1.8667384302321132E-2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49"/>
        <v/>
      </c>
      <c r="CK9" s="5" t="str">
        <f t="shared" si="50"/>
        <v/>
      </c>
      <c r="CL9" s="5" t="str">
        <f t="shared" si="51"/>
        <v/>
      </c>
      <c r="CM9" s="5" t="str">
        <f t="shared" si="52"/>
        <v/>
      </c>
      <c r="CN9" s="5" t="str">
        <f t="shared" si="53"/>
        <v/>
      </c>
      <c r="CO9" s="5" t="str">
        <f t="shared" si="54"/>
        <v/>
      </c>
      <c r="CP9" s="5" t="str">
        <f t="shared" si="55"/>
        <v/>
      </c>
      <c r="CQ9" s="5" t="str">
        <f t="shared" si="56"/>
        <v/>
      </c>
      <c r="CR9" s="5" t="str">
        <f t="shared" si="57"/>
        <v/>
      </c>
      <c r="CS9" s="5" t="str">
        <f t="shared" si="58"/>
        <v/>
      </c>
      <c r="CT9" s="5" t="str">
        <f t="shared" si="59"/>
        <v/>
      </c>
      <c r="CU9" s="5" t="str">
        <f t="shared" si="60"/>
        <v/>
      </c>
      <c r="CV9" s="5" t="str">
        <f t="shared" si="61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67">CY3</f>
        <v>100</v>
      </c>
      <c r="DD9" s="5">
        <f t="shared" si="67"/>
        <v>3.8492333218911421</v>
      </c>
      <c r="DE9" s="5">
        <f t="shared" si="67"/>
        <v>4.6100444834881781E-3</v>
      </c>
      <c r="DF9" s="5">
        <f t="shared" si="67"/>
        <v>0</v>
      </c>
      <c r="DG9" s="5">
        <f t="shared" si="67"/>
        <v>1.9121619842601852E-3</v>
      </c>
      <c r="DH9" s="5">
        <f t="shared" si="67"/>
        <v>0</v>
      </c>
      <c r="DI9" s="5">
        <f t="shared" si="67"/>
        <v>0</v>
      </c>
      <c r="DJ9" s="5">
        <f t="shared" si="67"/>
        <v>0</v>
      </c>
    </row>
    <row r="10" spans="1:116" ht="14.25" customHeight="1" x14ac:dyDescent="0.2">
      <c r="A10" t="s">
        <v>34</v>
      </c>
      <c r="B10" t="s">
        <v>33</v>
      </c>
      <c r="C10">
        <v>178982640.233367</v>
      </c>
      <c r="D10">
        <v>15787439.2154139</v>
      </c>
      <c r="E10">
        <v>12526844.981979299</v>
      </c>
      <c r="F10">
        <v>3041973.59818239</v>
      </c>
      <c r="G10">
        <v>27989941.9867387</v>
      </c>
      <c r="H10"/>
      <c r="I10"/>
      <c r="J10" s="4"/>
      <c r="K10" s="4"/>
      <c r="L10" s="4"/>
      <c r="M10"/>
      <c r="P10" s="5" t="str">
        <f t="shared" si="8"/>
        <v>S3_00765_MH_MD_20221118_LCQE</v>
      </c>
      <c r="Q10" s="5" t="str">
        <f t="shared" si="9"/>
        <v>SC 45min</v>
      </c>
      <c r="R10" s="5">
        <f t="shared" ca="1" si="10"/>
        <v>85.49549821629904</v>
      </c>
      <c r="S10" s="5">
        <f t="shared" ca="1" si="11"/>
        <v>2.9726795624605553</v>
      </c>
      <c r="T10" s="6">
        <f t="shared" ca="1" si="12"/>
        <v>3.9475308623515732</v>
      </c>
      <c r="U10" s="6">
        <f t="shared" ca="1" si="13"/>
        <v>0.77089481813611738</v>
      </c>
      <c r="V10" s="6">
        <f t="shared" ca="1" si="14"/>
        <v>6.8133965407527253</v>
      </c>
      <c r="W10" s="6" t="str">
        <f t="shared" ca="1" si="15"/>
        <v/>
      </c>
      <c r="X10" s="6" t="str">
        <f t="shared" ca="1" si="16"/>
        <v/>
      </c>
      <c r="Y10" s="5" t="str">
        <f t="shared" ca="1" si="17"/>
        <v/>
      </c>
      <c r="Z10" s="5" t="str">
        <f t="shared" ca="1" si="18"/>
        <v/>
      </c>
      <c r="AA10" s="5" t="str">
        <f t="shared" ca="1" si="19"/>
        <v/>
      </c>
      <c r="AB10" s="5" t="str">
        <f t="shared" ca="1" si="20"/>
        <v/>
      </c>
      <c r="AD10" s="5" t="str">
        <f t="shared" si="1"/>
        <v>S3_00765_MH_MD_20221118_LCQE</v>
      </c>
      <c r="AE10" s="5" t="str">
        <f t="shared" si="2"/>
        <v>SC 45min</v>
      </c>
      <c r="AF10" s="5">
        <f t="shared" si="21"/>
        <v>401581319.286704</v>
      </c>
      <c r="AG10" s="5">
        <f t="shared" si="22"/>
        <v>29420789.545473602</v>
      </c>
      <c r="AH10" s="5">
        <f t="shared" si="23"/>
        <v>19097947.4057744</v>
      </c>
      <c r="AI10" s="5">
        <f t="shared" si="24"/>
        <v>4335341.0362607399</v>
      </c>
      <c r="AJ10" s="5">
        <f t="shared" si="25"/>
        <v>32151151.3413698</v>
      </c>
      <c r="AK10" s="5" t="str">
        <f t="shared" si="26"/>
        <v/>
      </c>
      <c r="AL10" s="5" t="str">
        <f t="shared" si="27"/>
        <v/>
      </c>
      <c r="AM10" s="5" t="str">
        <f t="shared" si="28"/>
        <v/>
      </c>
      <c r="AN10" s="5" t="str">
        <f t="shared" si="29"/>
        <v/>
      </c>
      <c r="AO10" s="5" t="str">
        <f t="shared" si="30"/>
        <v/>
      </c>
      <c r="AP10" s="5" t="str">
        <f t="shared" si="31"/>
        <v/>
      </c>
      <c r="AR10" s="5" t="str">
        <f t="shared" si="32"/>
        <v>S3_00765_MH_MD_20221118_LCQE</v>
      </c>
      <c r="AS10" s="5" t="str">
        <f t="shared" si="33"/>
        <v>SC 45min</v>
      </c>
      <c r="AT10" s="5">
        <f t="shared" si="34"/>
        <v>100</v>
      </c>
      <c r="AU10" s="5">
        <f t="shared" si="35"/>
        <v>7.3262345962036619</v>
      </c>
      <c r="AV10" s="5">
        <f t="shared" si="36"/>
        <v>4.7556862056473443</v>
      </c>
      <c r="AW10" s="5">
        <f t="shared" si="37"/>
        <v>1.0795674071595887</v>
      </c>
      <c r="AX10" s="5">
        <f t="shared" si="38"/>
        <v>8.0061371874760638</v>
      </c>
      <c r="AY10" s="5" t="str">
        <f t="shared" si="39"/>
        <v/>
      </c>
      <c r="AZ10" s="5" t="str">
        <f t="shared" si="40"/>
        <v/>
      </c>
      <c r="BA10" s="5" t="str">
        <f t="shared" si="41"/>
        <v/>
      </c>
      <c r="BB10" s="5" t="str">
        <f t="shared" si="42"/>
        <v/>
      </c>
      <c r="BC10" s="5" t="str">
        <f t="shared" si="43"/>
        <v/>
      </c>
      <c r="BD10" s="5" t="str">
        <f t="shared" si="44"/>
        <v/>
      </c>
      <c r="BF10" s="5" t="str">
        <f t="shared" si="45"/>
        <v>S3_00765_MH_MD_20221118_LCQE</v>
      </c>
      <c r="BG10" s="5" t="str">
        <f t="shared" si="46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3.4770012743125203E-2</v>
      </c>
      <c r="BJ10" s="5">
        <f ca="1"/>
        <v>4.6172382695104389E-2</v>
      </c>
      <c r="BK10" s="5">
        <f ca="1"/>
        <v>9.0167884183304566E-3</v>
      </c>
      <c r="BL10" s="5">
        <f ca="1"/>
        <v>7.969304446317392E-2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49"/>
        <v/>
      </c>
      <c r="CK10" s="5" t="str">
        <f t="shared" si="50"/>
        <v/>
      </c>
      <c r="CL10" s="5" t="str">
        <f t="shared" si="51"/>
        <v/>
      </c>
      <c r="CM10" s="5" t="str">
        <f t="shared" si="52"/>
        <v/>
      </c>
      <c r="CN10" s="5" t="str">
        <f t="shared" si="53"/>
        <v/>
      </c>
      <c r="CO10" s="5" t="str">
        <f t="shared" si="54"/>
        <v/>
      </c>
      <c r="CP10" s="5" t="str">
        <f t="shared" si="55"/>
        <v/>
      </c>
      <c r="CQ10" s="5" t="str">
        <f t="shared" si="56"/>
        <v/>
      </c>
      <c r="CR10" s="5" t="str">
        <f t="shared" si="57"/>
        <v/>
      </c>
      <c r="CS10" s="5" t="str">
        <f t="shared" si="58"/>
        <v/>
      </c>
      <c r="CT10" s="5" t="str">
        <f t="shared" si="59"/>
        <v/>
      </c>
      <c r="CU10" s="5" t="str">
        <f t="shared" si="60"/>
        <v/>
      </c>
      <c r="CV10" s="5" t="str">
        <f t="shared" si="61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68">CY3</f>
        <v>100</v>
      </c>
      <c r="DE10" s="5">
        <f t="shared" si="68"/>
        <v>3.8492333218911421</v>
      </c>
      <c r="DF10" s="5">
        <f t="shared" si="68"/>
        <v>4.6100444834881781E-3</v>
      </c>
      <c r="DG10" s="5">
        <f t="shared" si="68"/>
        <v>0</v>
      </c>
      <c r="DH10" s="5">
        <f t="shared" si="68"/>
        <v>1.9121619842601852E-3</v>
      </c>
      <c r="DI10" s="5">
        <f t="shared" si="68"/>
        <v>0</v>
      </c>
      <c r="DJ10" s="5">
        <f t="shared" si="68"/>
        <v>0</v>
      </c>
    </row>
    <row r="11" spans="1:116" ht="14.25" customHeight="1" x14ac:dyDescent="0.2">
      <c r="A11" t="s">
        <v>35</v>
      </c>
      <c r="B11" t="s">
        <v>33</v>
      </c>
      <c r="C11">
        <v>394987601.62008101</v>
      </c>
      <c r="D11">
        <v>33873049.5717346</v>
      </c>
      <c r="E11">
        <v>31382214.5045113</v>
      </c>
      <c r="F11">
        <v>7618615.8233288703</v>
      </c>
      <c r="G11">
        <v>67227433.574474201</v>
      </c>
      <c r="H11"/>
      <c r="I11"/>
      <c r="J11" s="4"/>
      <c r="K11" s="4"/>
      <c r="L11" s="4"/>
      <c r="M11"/>
      <c r="P11" s="5" t="str">
        <f t="shared" si="8"/>
        <v>S7_00765_MH_MD_20221118_LCQE</v>
      </c>
      <c r="Q11" s="5" t="str">
        <f t="shared" si="9"/>
        <v>SC 45min</v>
      </c>
      <c r="R11" s="5">
        <f t="shared" ca="1" si="10"/>
        <v>77.644174287897201</v>
      </c>
      <c r="S11" s="5">
        <f t="shared" ca="1" si="11"/>
        <v>3.8600184492915428</v>
      </c>
      <c r="T11" s="6">
        <f t="shared" ca="1" si="12"/>
        <v>5.2820901363433466</v>
      </c>
      <c r="U11" s="6">
        <f t="shared" ca="1" si="13"/>
        <v>1.1161358027838171</v>
      </c>
      <c r="V11" s="6">
        <f t="shared" ca="1" si="14"/>
        <v>12.09758132368408</v>
      </c>
      <c r="W11" s="6" t="str">
        <f t="shared" ca="1" si="15"/>
        <v/>
      </c>
      <c r="X11" s="6" t="str">
        <f t="shared" ca="1" si="16"/>
        <v/>
      </c>
      <c r="Y11" s="5" t="str">
        <f t="shared" ca="1" si="17"/>
        <v/>
      </c>
      <c r="Z11" s="5" t="str">
        <f t="shared" ca="1" si="18"/>
        <v/>
      </c>
      <c r="AA11" s="5" t="str">
        <f t="shared" ca="1" si="19"/>
        <v/>
      </c>
      <c r="AB11" s="5" t="str">
        <f t="shared" ca="1" si="20"/>
        <v/>
      </c>
      <c r="AD11" s="5" t="str">
        <f t="shared" si="1"/>
        <v>S7_00765_MH_MD_20221118_LCQE</v>
      </c>
      <c r="AE11" s="5" t="str">
        <f t="shared" si="2"/>
        <v>SC 45min</v>
      </c>
      <c r="AF11" s="5">
        <f t="shared" si="21"/>
        <v>178982640.233367</v>
      </c>
      <c r="AG11" s="5">
        <f t="shared" si="22"/>
        <v>15787439.2154139</v>
      </c>
      <c r="AH11" s="5">
        <f t="shared" si="23"/>
        <v>12526844.981979299</v>
      </c>
      <c r="AI11" s="5">
        <f t="shared" si="24"/>
        <v>3041973.59818239</v>
      </c>
      <c r="AJ11" s="5">
        <f t="shared" si="25"/>
        <v>27989941.9867387</v>
      </c>
      <c r="AK11" s="5" t="str">
        <f t="shared" si="26"/>
        <v/>
      </c>
      <c r="AL11" s="5" t="str">
        <f t="shared" si="27"/>
        <v/>
      </c>
      <c r="AM11" s="5" t="str">
        <f t="shared" si="28"/>
        <v/>
      </c>
      <c r="AN11" s="5" t="str">
        <f t="shared" si="29"/>
        <v/>
      </c>
      <c r="AO11" s="5" t="str">
        <f t="shared" si="30"/>
        <v/>
      </c>
      <c r="AP11" s="5" t="str">
        <f t="shared" si="31"/>
        <v/>
      </c>
      <c r="AR11" s="5" t="str">
        <f t="shared" si="32"/>
        <v>S7_00765_MH_MD_20221118_LCQE</v>
      </c>
      <c r="AS11" s="5" t="str">
        <f t="shared" si="33"/>
        <v>SC 45min</v>
      </c>
      <c r="AT11" s="5">
        <f t="shared" si="34"/>
        <v>100</v>
      </c>
      <c r="AU11" s="5">
        <f t="shared" si="35"/>
        <v>8.8206538884605816</v>
      </c>
      <c r="AV11" s="5">
        <f t="shared" si="36"/>
        <v>6.9989161885455147</v>
      </c>
      <c r="AW11" s="5">
        <f t="shared" si="37"/>
        <v>1.6995914208305924</v>
      </c>
      <c r="AX11" s="5">
        <f t="shared" si="38"/>
        <v>15.638355736759687</v>
      </c>
      <c r="AY11" s="5" t="str">
        <f t="shared" si="39"/>
        <v/>
      </c>
      <c r="AZ11" s="5" t="str">
        <f t="shared" si="40"/>
        <v/>
      </c>
      <c r="BA11" s="5" t="str">
        <f t="shared" si="41"/>
        <v/>
      </c>
      <c r="BB11" s="5" t="str">
        <f t="shared" si="42"/>
        <v/>
      </c>
      <c r="BC11" s="5" t="str">
        <f t="shared" si="43"/>
        <v/>
      </c>
      <c r="BD11" s="5" t="str">
        <f t="shared" si="44"/>
        <v/>
      </c>
      <c r="BF11" s="5" t="str">
        <f t="shared" si="45"/>
        <v>S7_00765_MH_MD_20221118_LCQE</v>
      </c>
      <c r="BG11" s="5" t="str">
        <f t="shared" si="46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4.97142056656944E-2</v>
      </c>
      <c r="BJ11" s="5">
        <f ca="1"/>
        <v>6.8029445670422864E-2</v>
      </c>
      <c r="BK11" s="5">
        <f ca="1"/>
        <v>1.4375010269866376E-2</v>
      </c>
      <c r="BL11" s="5">
        <f ca="1"/>
        <v>0.15580797187471401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49"/>
        <v/>
      </c>
      <c r="CK11" s="5" t="str">
        <f t="shared" si="50"/>
        <v/>
      </c>
      <c r="CL11" s="5" t="str">
        <f t="shared" si="51"/>
        <v/>
      </c>
      <c r="CM11" s="5" t="str">
        <f t="shared" si="52"/>
        <v/>
      </c>
      <c r="CN11" s="5" t="str">
        <f t="shared" si="53"/>
        <v/>
      </c>
      <c r="CO11" s="5" t="str">
        <f t="shared" si="54"/>
        <v/>
      </c>
      <c r="CP11" s="5" t="str">
        <f t="shared" si="55"/>
        <v/>
      </c>
      <c r="CQ11" s="5" t="str">
        <f t="shared" si="56"/>
        <v/>
      </c>
      <c r="CR11" s="5" t="str">
        <f t="shared" si="57"/>
        <v/>
      </c>
      <c r="CS11" s="5" t="str">
        <f t="shared" si="58"/>
        <v/>
      </c>
      <c r="CT11" s="5" t="str">
        <f t="shared" si="59"/>
        <v/>
      </c>
      <c r="CU11" s="5" t="str">
        <f t="shared" si="60"/>
        <v/>
      </c>
      <c r="CV11" s="5" t="str">
        <f t="shared" si="61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69">CY3</f>
        <v>100</v>
      </c>
      <c r="DF11" s="5">
        <f t="shared" si="69"/>
        <v>3.8492333218911421</v>
      </c>
      <c r="DG11" s="5">
        <f t="shared" si="69"/>
        <v>4.6100444834881781E-3</v>
      </c>
      <c r="DH11" s="5">
        <f t="shared" si="69"/>
        <v>0</v>
      </c>
      <c r="DI11" s="5">
        <f t="shared" si="69"/>
        <v>1.9121619842601852E-3</v>
      </c>
      <c r="DJ11" s="5">
        <f t="shared" si="69"/>
        <v>0</v>
      </c>
    </row>
    <row r="12" spans="1:116" ht="14.25" customHeight="1" x14ac:dyDescent="0.2">
      <c r="A12" t="s">
        <v>36</v>
      </c>
      <c r="B12" t="s">
        <v>33</v>
      </c>
      <c r="C12">
        <v>401323726.25606501</v>
      </c>
      <c r="D12">
        <v>27286739.184338301</v>
      </c>
      <c r="E12">
        <v>18153046.507332001</v>
      </c>
      <c r="F12">
        <v>4019313.3853912698</v>
      </c>
      <c r="G12">
        <v>30617869.035860602</v>
      </c>
      <c r="H12"/>
      <c r="I12"/>
      <c r="J12" s="4"/>
      <c r="K12" s="4"/>
      <c r="L12" s="4"/>
      <c r="M12"/>
      <c r="P12" s="5" t="str">
        <f t="shared" si="8"/>
        <v>S11_00765_MH_MD_20221118_LCQE</v>
      </c>
      <c r="Q12" s="5" t="str">
        <f t="shared" si="9"/>
        <v>SC 45min</v>
      </c>
      <c r="R12" s="5">
        <f t="shared" ca="1" si="10"/>
        <v>76.295022717402759</v>
      </c>
      <c r="S12" s="5">
        <f t="shared" ca="1" si="11"/>
        <v>3.6060777204340493</v>
      </c>
      <c r="T12" s="6">
        <f t="shared" ca="1" si="12"/>
        <v>5.9194028104904772</v>
      </c>
      <c r="U12" s="6">
        <f t="shared" ca="1" si="13"/>
        <v>1.2435788738670843</v>
      </c>
      <c r="V12" s="6">
        <f t="shared" ca="1" si="14"/>
        <v>12.935917877805636</v>
      </c>
      <c r="W12" s="6" t="str">
        <f t="shared" ca="1" si="15"/>
        <v/>
      </c>
      <c r="X12" s="6" t="str">
        <f t="shared" ca="1" si="16"/>
        <v/>
      </c>
      <c r="Y12" s="5" t="str">
        <f t="shared" ca="1" si="17"/>
        <v/>
      </c>
      <c r="Z12" s="5" t="str">
        <f t="shared" ca="1" si="18"/>
        <v/>
      </c>
      <c r="AA12" s="5" t="str">
        <f t="shared" ca="1" si="19"/>
        <v/>
      </c>
      <c r="AB12" s="5" t="str">
        <f t="shared" ca="1" si="20"/>
        <v/>
      </c>
      <c r="AD12" s="5" t="str">
        <f t="shared" si="1"/>
        <v>S11_00765_MH_MD_20221118_LCQE</v>
      </c>
      <c r="AE12" s="5" t="str">
        <f t="shared" si="2"/>
        <v>SC 45min</v>
      </c>
      <c r="AF12" s="5">
        <f t="shared" si="21"/>
        <v>394987601.62008101</v>
      </c>
      <c r="AG12" s="5">
        <f t="shared" si="22"/>
        <v>33873049.5717346</v>
      </c>
      <c r="AH12" s="5">
        <f t="shared" si="23"/>
        <v>31382214.5045113</v>
      </c>
      <c r="AI12" s="5">
        <f t="shared" si="24"/>
        <v>7618615.8233288703</v>
      </c>
      <c r="AJ12" s="5">
        <f t="shared" si="25"/>
        <v>67227433.574474201</v>
      </c>
      <c r="AK12" s="5" t="str">
        <f t="shared" si="26"/>
        <v/>
      </c>
      <c r="AL12" s="5" t="str">
        <f t="shared" si="27"/>
        <v/>
      </c>
      <c r="AM12" s="5" t="str">
        <f t="shared" si="28"/>
        <v/>
      </c>
      <c r="AN12" s="5" t="str">
        <f t="shared" si="29"/>
        <v/>
      </c>
      <c r="AO12" s="5" t="str">
        <f t="shared" si="30"/>
        <v/>
      </c>
      <c r="AP12" s="5" t="str">
        <f t="shared" si="31"/>
        <v/>
      </c>
      <c r="AR12" s="5" t="str">
        <f t="shared" si="32"/>
        <v>S11_00765_MH_MD_20221118_LCQE</v>
      </c>
      <c r="AS12" s="5" t="str">
        <f t="shared" si="33"/>
        <v>SC 45min</v>
      </c>
      <c r="AT12" s="5">
        <f t="shared" si="34"/>
        <v>100</v>
      </c>
      <c r="AU12" s="5">
        <f t="shared" si="35"/>
        <v>8.5757247652333675</v>
      </c>
      <c r="AV12" s="5">
        <f t="shared" si="36"/>
        <v>7.945113815166355</v>
      </c>
      <c r="AW12" s="5">
        <f t="shared" si="37"/>
        <v>1.9288240420915388</v>
      </c>
      <c r="AX12" s="5">
        <f t="shared" si="38"/>
        <v>17.020137669824113</v>
      </c>
      <c r="AY12" s="5" t="str">
        <f t="shared" si="39"/>
        <v/>
      </c>
      <c r="AZ12" s="5" t="str">
        <f t="shared" si="40"/>
        <v/>
      </c>
      <c r="BA12" s="5" t="str">
        <f t="shared" si="41"/>
        <v/>
      </c>
      <c r="BB12" s="5" t="str">
        <f t="shared" si="42"/>
        <v/>
      </c>
      <c r="BC12" s="5" t="str">
        <f t="shared" si="43"/>
        <v/>
      </c>
      <c r="BD12" s="5" t="str">
        <f t="shared" si="44"/>
        <v/>
      </c>
      <c r="BF12" s="5" t="str">
        <f t="shared" si="45"/>
        <v>S11_00765_MH_MD_20221118_LCQE</v>
      </c>
      <c r="BG12" s="5" t="str">
        <f t="shared" si="46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4.7264914433422262E-2</v>
      </c>
      <c r="BJ12" s="5">
        <f ca="1"/>
        <v>7.7585700870894045E-2</v>
      </c>
      <c r="BK12" s="5">
        <f ca="1"/>
        <v>1.6299606836389684E-2</v>
      </c>
      <c r="BL12" s="5">
        <f ca="1"/>
        <v>0.16955126844539198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49"/>
        <v/>
      </c>
      <c r="CK12" s="5" t="str">
        <f t="shared" si="50"/>
        <v/>
      </c>
      <c r="CL12" s="5" t="str">
        <f t="shared" si="51"/>
        <v/>
      </c>
      <c r="CM12" s="5" t="str">
        <f t="shared" si="52"/>
        <v/>
      </c>
      <c r="CN12" s="5" t="str">
        <f t="shared" si="53"/>
        <v/>
      </c>
      <c r="CO12" s="5" t="str">
        <f t="shared" si="54"/>
        <v/>
      </c>
      <c r="CP12" s="5" t="str">
        <f t="shared" si="55"/>
        <v/>
      </c>
      <c r="CQ12" s="5" t="str">
        <f t="shared" si="56"/>
        <v/>
      </c>
      <c r="CR12" s="5" t="str">
        <f t="shared" si="57"/>
        <v/>
      </c>
      <c r="CS12" s="5" t="str">
        <f t="shared" si="58"/>
        <v/>
      </c>
      <c r="CT12" s="5" t="str">
        <f t="shared" si="59"/>
        <v/>
      </c>
      <c r="CU12" s="5" t="str">
        <f t="shared" si="60"/>
        <v/>
      </c>
      <c r="CV12" s="5" t="str">
        <f t="shared" si="61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>CY3</f>
        <v>100</v>
      </c>
      <c r="DG12" s="5">
        <f>CZ3</f>
        <v>3.8492333218911421</v>
      </c>
      <c r="DH12" s="5">
        <f>DA3</f>
        <v>4.6100444834881781E-3</v>
      </c>
      <c r="DI12" s="5">
        <f>DB3</f>
        <v>0</v>
      </c>
      <c r="DJ12" s="5">
        <f>DC3</f>
        <v>1.9121619842601852E-3</v>
      </c>
    </row>
    <row r="13" spans="1:116" ht="14.25" customHeight="1" x14ac:dyDescent="0.2">
      <c r="A13" t="s">
        <v>37</v>
      </c>
      <c r="B13" t="s">
        <v>38</v>
      </c>
      <c r="C13">
        <v>404223518.09131598</v>
      </c>
      <c r="D13">
        <v>37822522.984295301</v>
      </c>
      <c r="E13">
        <v>19811150.3004894</v>
      </c>
      <c r="F13">
        <v>3816972.5141661898</v>
      </c>
      <c r="G13">
        <v>23590979.7591988</v>
      </c>
      <c r="H13"/>
      <c r="I13"/>
      <c r="J13" s="4"/>
      <c r="K13" s="4"/>
      <c r="L13" s="4"/>
      <c r="M13"/>
      <c r="P13" s="5" t="str">
        <f t="shared" si="8"/>
        <v>S14_00765_MH_MD_20221118_LCQE</v>
      </c>
      <c r="Q13" s="5" t="str">
        <f t="shared" si="9"/>
        <v>SC 45min</v>
      </c>
      <c r="R13" s="5">
        <f t="shared" ca="1" si="10"/>
        <v>86.369223648415101</v>
      </c>
      <c r="S13" s="5">
        <f t="shared" ca="1" si="11"/>
        <v>2.5478496279348133</v>
      </c>
      <c r="T13" s="6">
        <f t="shared" ca="1" si="12"/>
        <v>3.8046783860286149</v>
      </c>
      <c r="U13" s="6">
        <f t="shared" ca="1" si="13"/>
        <v>0.71843147886762082</v>
      </c>
      <c r="V13" s="6">
        <f t="shared" ca="1" si="14"/>
        <v>6.5598168587538499</v>
      </c>
      <c r="W13" s="6" t="str">
        <f t="shared" ca="1" si="15"/>
        <v/>
      </c>
      <c r="X13" s="6" t="str">
        <f t="shared" ca="1" si="16"/>
        <v/>
      </c>
      <c r="Y13" s="5" t="str">
        <f t="shared" ca="1" si="17"/>
        <v/>
      </c>
      <c r="Z13" s="5" t="str">
        <f t="shared" ca="1" si="18"/>
        <v/>
      </c>
      <c r="AA13" s="5" t="str">
        <f t="shared" ca="1" si="19"/>
        <v/>
      </c>
      <c r="AB13" s="5" t="str">
        <f t="shared" ca="1" si="20"/>
        <v/>
      </c>
      <c r="AD13" s="5" t="str">
        <f t="shared" si="1"/>
        <v>S14_00765_MH_MD_20221118_LCQE</v>
      </c>
      <c r="AE13" s="5" t="str">
        <f t="shared" si="2"/>
        <v>SC 45min</v>
      </c>
      <c r="AF13" s="5">
        <f t="shared" si="21"/>
        <v>401323726.25606501</v>
      </c>
      <c r="AG13" s="5">
        <f t="shared" si="22"/>
        <v>27286739.184338301</v>
      </c>
      <c r="AH13" s="5">
        <f t="shared" si="23"/>
        <v>18153046.507332001</v>
      </c>
      <c r="AI13" s="5">
        <f t="shared" si="24"/>
        <v>4019313.3853912698</v>
      </c>
      <c r="AJ13" s="5">
        <f t="shared" si="25"/>
        <v>30617869.035860602</v>
      </c>
      <c r="AK13" s="5" t="str">
        <f t="shared" si="26"/>
        <v/>
      </c>
      <c r="AL13" s="5" t="str">
        <f t="shared" si="27"/>
        <v/>
      </c>
      <c r="AM13" s="5" t="str">
        <f t="shared" si="28"/>
        <v/>
      </c>
      <c r="AN13" s="5" t="str">
        <f t="shared" si="29"/>
        <v/>
      </c>
      <c r="AO13" s="5" t="str">
        <f t="shared" si="30"/>
        <v/>
      </c>
      <c r="AP13" s="5" t="str">
        <f t="shared" si="31"/>
        <v/>
      </c>
      <c r="AR13" s="5" t="str">
        <f t="shared" si="32"/>
        <v>S14_00765_MH_MD_20221118_LCQE</v>
      </c>
      <c r="AS13" s="5" t="str">
        <f t="shared" si="33"/>
        <v>SC 45min</v>
      </c>
      <c r="AT13" s="5">
        <f t="shared" si="34"/>
        <v>100</v>
      </c>
      <c r="AU13" s="5">
        <f t="shared" si="35"/>
        <v>6.799184149637834</v>
      </c>
      <c r="AV13" s="5">
        <f t="shared" si="36"/>
        <v>4.5232926238080005</v>
      </c>
      <c r="AW13" s="5">
        <f t="shared" si="37"/>
        <v>1.0015140203364759</v>
      </c>
      <c r="AX13" s="5">
        <f t="shared" si="38"/>
        <v>7.6292197626822684</v>
      </c>
      <c r="AY13" s="5" t="str">
        <f t="shared" si="39"/>
        <v/>
      </c>
      <c r="AZ13" s="5" t="str">
        <f t="shared" si="40"/>
        <v/>
      </c>
      <c r="BA13" s="5" t="str">
        <f t="shared" si="41"/>
        <v/>
      </c>
      <c r="BB13" s="5" t="str">
        <f t="shared" si="42"/>
        <v/>
      </c>
      <c r="BC13" s="5" t="str">
        <f t="shared" si="43"/>
        <v/>
      </c>
      <c r="BD13" s="5" t="str">
        <f t="shared" si="44"/>
        <v/>
      </c>
      <c r="BF13" s="5" t="str">
        <f t="shared" si="45"/>
        <v>S14_00765_MH_MD_20221118_LCQE</v>
      </c>
      <c r="BG13" s="5" t="str">
        <f t="shared" si="46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2.9499508277466918E-2</v>
      </c>
      <c r="BJ13" s="5">
        <f ca="1"/>
        <v>4.4051320890834834E-2</v>
      </c>
      <c r="BK13" s="5">
        <f ca="1"/>
        <v>8.31814214044755E-3</v>
      </c>
      <c r="BL13" s="5">
        <f ca="1"/>
        <v>7.5950860522459071E-2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49"/>
        <v/>
      </c>
      <c r="CK13" s="5" t="str">
        <f t="shared" si="50"/>
        <v/>
      </c>
      <c r="CL13" s="5" t="str">
        <f t="shared" si="51"/>
        <v/>
      </c>
      <c r="CM13" s="5" t="str">
        <f t="shared" si="52"/>
        <v/>
      </c>
      <c r="CN13" s="5" t="str">
        <f t="shared" si="53"/>
        <v/>
      </c>
      <c r="CO13" s="5" t="str">
        <f t="shared" si="54"/>
        <v/>
      </c>
      <c r="CP13" s="5" t="str">
        <f t="shared" si="55"/>
        <v/>
      </c>
      <c r="CQ13" s="5" t="str">
        <f t="shared" si="56"/>
        <v/>
      </c>
      <c r="CR13" s="5" t="str">
        <f t="shared" si="57"/>
        <v/>
      </c>
      <c r="CS13" s="5" t="str">
        <f t="shared" si="58"/>
        <v/>
      </c>
      <c r="CT13" s="5" t="str">
        <f t="shared" si="59"/>
        <v/>
      </c>
      <c r="CU13" s="5" t="str">
        <f t="shared" si="60"/>
        <v/>
      </c>
      <c r="CV13" s="5" t="str">
        <f t="shared" si="61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>CY3</f>
        <v>100</v>
      </c>
      <c r="DH13" s="5">
        <f>CZ3</f>
        <v>3.8492333218911421</v>
      </c>
      <c r="DI13" s="5">
        <f>DA3</f>
        <v>4.6100444834881781E-3</v>
      </c>
      <c r="DJ13" s="5">
        <f>DB3</f>
        <v>0</v>
      </c>
    </row>
    <row r="14" spans="1:116" ht="14.25" customHeight="1" x14ac:dyDescent="0.2">
      <c r="A14" t="s">
        <v>39</v>
      </c>
      <c r="B14" t="s">
        <v>38</v>
      </c>
      <c r="C14">
        <v>565088767.44416904</v>
      </c>
      <c r="D14">
        <v>26429929.062970899</v>
      </c>
      <c r="E14">
        <v>3519283.8484621099</v>
      </c>
      <c r="F14">
        <v>283655.036418823</v>
      </c>
      <c r="G14">
        <v>3246393.55237106</v>
      </c>
      <c r="H14"/>
      <c r="I14"/>
      <c r="J14" s="4"/>
      <c r="K14" s="4"/>
      <c r="L14" s="4"/>
      <c r="M14"/>
      <c r="P14" s="5" t="str">
        <f t="shared" si="8"/>
        <v>S4_00765_MH_MD_20221118_LCQE</v>
      </c>
      <c r="Q14" s="5" t="str">
        <f t="shared" si="9"/>
        <v>SC 90min</v>
      </c>
      <c r="R14" s="5">
        <f t="shared" ca="1" si="10"/>
        <v>85.645526654158175</v>
      </c>
      <c r="S14" s="5">
        <f t="shared" ca="1" si="11"/>
        <v>4.7170134812439466</v>
      </c>
      <c r="T14" s="6">
        <f t="shared" ca="1" si="12"/>
        <v>4.0120030944357925</v>
      </c>
      <c r="U14" s="6">
        <f t="shared" ca="1" si="13"/>
        <v>0.65407854993768189</v>
      </c>
      <c r="V14" s="6">
        <f t="shared" ca="1" si="14"/>
        <v>4.9713782202244117</v>
      </c>
      <c r="W14" s="6" t="str">
        <f t="shared" ca="1" si="15"/>
        <v/>
      </c>
      <c r="X14" s="6" t="str">
        <f t="shared" ca="1" si="16"/>
        <v/>
      </c>
      <c r="Y14" s="5" t="str">
        <f t="shared" ca="1" si="17"/>
        <v/>
      </c>
      <c r="Z14" s="5" t="str">
        <f t="shared" ca="1" si="18"/>
        <v/>
      </c>
      <c r="AA14" s="5" t="str">
        <f t="shared" ca="1" si="19"/>
        <v/>
      </c>
      <c r="AB14" s="5" t="str">
        <f t="shared" ca="1" si="20"/>
        <v/>
      </c>
      <c r="AD14" s="5" t="str">
        <f t="shared" si="1"/>
        <v>S4_00765_MH_MD_20221118_LCQE</v>
      </c>
      <c r="AE14" s="5" t="str">
        <f t="shared" si="2"/>
        <v>SC 90min</v>
      </c>
      <c r="AF14" s="5">
        <f t="shared" si="21"/>
        <v>404223518.09131598</v>
      </c>
      <c r="AG14" s="5">
        <f t="shared" si="22"/>
        <v>37822522.984295301</v>
      </c>
      <c r="AH14" s="5">
        <f t="shared" si="23"/>
        <v>19811150.3004894</v>
      </c>
      <c r="AI14" s="5">
        <f t="shared" si="24"/>
        <v>3816972.5141661898</v>
      </c>
      <c r="AJ14" s="5">
        <f t="shared" si="25"/>
        <v>23590979.7591988</v>
      </c>
      <c r="AK14" s="5" t="str">
        <f t="shared" si="26"/>
        <v/>
      </c>
      <c r="AL14" s="5" t="str">
        <f t="shared" si="27"/>
        <v/>
      </c>
      <c r="AM14" s="5" t="str">
        <f t="shared" si="28"/>
        <v/>
      </c>
      <c r="AN14" s="5" t="str">
        <f t="shared" si="29"/>
        <v/>
      </c>
      <c r="AO14" s="5" t="str">
        <f t="shared" si="30"/>
        <v/>
      </c>
      <c r="AP14" s="5" t="str">
        <f t="shared" si="31"/>
        <v/>
      </c>
      <c r="AR14" s="5" t="str">
        <f t="shared" si="32"/>
        <v>S4_00765_MH_MD_20221118_LCQE</v>
      </c>
      <c r="AS14" s="5" t="str">
        <f t="shared" si="33"/>
        <v>SC 90min</v>
      </c>
      <c r="AT14" s="5">
        <f t="shared" si="34"/>
        <v>100</v>
      </c>
      <c r="AU14" s="5">
        <f t="shared" si="35"/>
        <v>9.3568338534303219</v>
      </c>
      <c r="AV14" s="5">
        <f t="shared" si="36"/>
        <v>4.901038513057018</v>
      </c>
      <c r="AW14" s="5">
        <f t="shared" si="37"/>
        <v>0.94427274597711996</v>
      </c>
      <c r="AX14" s="5">
        <f t="shared" si="38"/>
        <v>5.8361225172132336</v>
      </c>
      <c r="AY14" s="5" t="str">
        <f t="shared" si="39"/>
        <v/>
      </c>
      <c r="AZ14" s="5" t="str">
        <f t="shared" si="40"/>
        <v/>
      </c>
      <c r="BA14" s="5" t="str">
        <f t="shared" si="41"/>
        <v/>
      </c>
      <c r="BB14" s="5" t="str">
        <f t="shared" si="42"/>
        <v/>
      </c>
      <c r="BC14" s="5" t="str">
        <f t="shared" si="43"/>
        <v/>
      </c>
      <c r="BD14" s="5" t="str">
        <f t="shared" si="44"/>
        <v/>
      </c>
      <c r="BF14" s="5" t="str">
        <f t="shared" si="45"/>
        <v>S4_00765_MH_MD_20221118_LCQE</v>
      </c>
      <c r="BG14" s="5" t="str">
        <f t="shared" si="46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5.5076005315391807E-2</v>
      </c>
      <c r="BJ14" s="5">
        <f ca="1"/>
        <v>4.6844280736768704E-2</v>
      </c>
      <c r="BK14" s="5">
        <f ca="1"/>
        <v>7.6370427679064972E-3</v>
      </c>
      <c r="BL14" s="5">
        <f ca="1"/>
        <v>5.8045976415080469E-2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49"/>
        <v/>
      </c>
      <c r="CK14" s="5" t="str">
        <f>IFERROR(IF(BX14=ISBLANK(TRUE),"",BX14/$BX14*"100"),"")</f>
        <v/>
      </c>
      <c r="CL14" s="7"/>
      <c r="CM14" s="7"/>
      <c r="CN14" s="7"/>
      <c r="CO14" s="7"/>
      <c r="CP14" s="7"/>
      <c r="CQ14" s="7"/>
      <c r="CR14" s="5" t="str">
        <f t="shared" ref="CR14:CV16" si="70">IFERROR(IF(CE14=ISBLANK(TRUE),"",CE14/$BX14*"100"),"")</f>
        <v/>
      </c>
      <c r="CS14" s="5" t="str">
        <f t="shared" si="70"/>
        <v/>
      </c>
      <c r="CT14" s="5" t="str">
        <f t="shared" si="70"/>
        <v/>
      </c>
      <c r="CU14" s="5" t="str">
        <f t="shared" si="70"/>
        <v/>
      </c>
      <c r="CV14" s="5" t="str">
        <f t="shared" si="70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>CY3</f>
        <v>100</v>
      </c>
      <c r="DI14" s="5">
        <f>CZ3</f>
        <v>3.8492333218911421</v>
      </c>
      <c r="DJ14" s="5">
        <f>DA3</f>
        <v>4.6100444834881781E-3</v>
      </c>
    </row>
    <row r="15" spans="1:116" ht="15" customHeight="1" x14ac:dyDescent="0.2">
      <c r="A15" t="s">
        <v>40</v>
      </c>
      <c r="B15" t="s">
        <v>38</v>
      </c>
      <c r="C15">
        <v>266371867.469524</v>
      </c>
      <c r="D15">
        <v>17099068.128633302</v>
      </c>
      <c r="E15">
        <v>5638222.4319975302</v>
      </c>
      <c r="F15">
        <v>1119138.96012741</v>
      </c>
      <c r="G15">
        <v>7124963.6502246503</v>
      </c>
      <c r="H15"/>
      <c r="I15"/>
      <c r="J15" s="4"/>
      <c r="K15" s="4"/>
      <c r="L15" s="4"/>
      <c r="M15"/>
      <c r="P15" s="5" t="str">
        <f t="shared" si="8"/>
        <v>S8_00765_MH_MD_20221118_LCQE</v>
      </c>
      <c r="Q15" s="5" t="str">
        <f t="shared" si="9"/>
        <v>SC 90min</v>
      </c>
      <c r="R15" s="5">
        <f t="shared" ca="1" si="10"/>
        <v>98.026449636697109</v>
      </c>
      <c r="S15" s="5">
        <f t="shared" ca="1" si="11"/>
        <v>0.81155647021538857</v>
      </c>
      <c r="T15" s="6">
        <f t="shared" ca="1" si="12"/>
        <v>0.57473552525318927</v>
      </c>
      <c r="U15" s="6">
        <f t="shared" ca="1" si="13"/>
        <v>2.7045566261555114E-2</v>
      </c>
      <c r="V15" s="6">
        <f t="shared" ca="1" si="14"/>
        <v>0.56021280157275677</v>
      </c>
      <c r="W15" s="6" t="str">
        <f t="shared" ca="1" si="15"/>
        <v/>
      </c>
      <c r="X15" s="6" t="str">
        <f t="shared" ca="1" si="16"/>
        <v/>
      </c>
      <c r="Y15" s="5" t="str">
        <f t="shared" ca="1" si="17"/>
        <v/>
      </c>
      <c r="Z15" s="5" t="str">
        <f t="shared" ca="1" si="18"/>
        <v/>
      </c>
      <c r="AA15" s="5" t="str">
        <f t="shared" ca="1" si="19"/>
        <v/>
      </c>
      <c r="AB15" s="5" t="str">
        <f t="shared" ca="1" si="20"/>
        <v/>
      </c>
      <c r="AD15" s="5" t="str">
        <f t="shared" si="1"/>
        <v>S8_00765_MH_MD_20221118_LCQE</v>
      </c>
      <c r="AE15" s="5" t="str">
        <f t="shared" si="2"/>
        <v>SC 90min</v>
      </c>
      <c r="AF15" s="5">
        <f t="shared" si="21"/>
        <v>565088767.44416904</v>
      </c>
      <c r="AG15" s="5">
        <f t="shared" si="22"/>
        <v>26429929.062970899</v>
      </c>
      <c r="AH15" s="5">
        <f t="shared" si="23"/>
        <v>3519283.8484621099</v>
      </c>
      <c r="AI15" s="5">
        <f t="shared" si="24"/>
        <v>283655.036418823</v>
      </c>
      <c r="AJ15" s="5">
        <f t="shared" si="25"/>
        <v>3246393.55237106</v>
      </c>
      <c r="AK15" s="5" t="str">
        <f t="shared" si="26"/>
        <v/>
      </c>
      <c r="AL15" s="5" t="str">
        <f t="shared" si="27"/>
        <v/>
      </c>
      <c r="AM15" s="5" t="str">
        <f t="shared" si="28"/>
        <v/>
      </c>
      <c r="AN15" s="5" t="str">
        <f t="shared" si="29"/>
        <v/>
      </c>
      <c r="AO15" s="5" t="str">
        <f t="shared" si="30"/>
        <v/>
      </c>
      <c r="AP15" s="5" t="str">
        <f t="shared" si="31"/>
        <v/>
      </c>
      <c r="AR15" s="5" t="str">
        <f t="shared" si="32"/>
        <v>S8_00765_MH_MD_20221118_LCQE</v>
      </c>
      <c r="AS15" s="5" t="str">
        <f t="shared" si="33"/>
        <v>SC 90min</v>
      </c>
      <c r="AT15" s="5">
        <f t="shared" si="34"/>
        <v>100</v>
      </c>
      <c r="AU15" s="5">
        <f t="shared" si="35"/>
        <v>4.6771287248391795</v>
      </c>
      <c r="AV15" s="5">
        <f t="shared" si="36"/>
        <v>0.62278425111499258</v>
      </c>
      <c r="AW15" s="5">
        <f t="shared" si="37"/>
        <v>5.019654481927889E-2</v>
      </c>
      <c r="AX15" s="5">
        <f t="shared" si="38"/>
        <v>0.57449267078057875</v>
      </c>
      <c r="AY15" s="5" t="str">
        <f t="shared" si="39"/>
        <v/>
      </c>
      <c r="AZ15" s="5" t="str">
        <f t="shared" si="40"/>
        <v/>
      </c>
      <c r="BA15" s="5" t="str">
        <f t="shared" si="41"/>
        <v/>
      </c>
      <c r="BB15" s="5" t="str">
        <f t="shared" si="42"/>
        <v/>
      </c>
      <c r="BC15" s="5" t="str">
        <f t="shared" si="43"/>
        <v/>
      </c>
      <c r="BD15" s="5" t="str">
        <f t="shared" si="44"/>
        <v/>
      </c>
      <c r="BF15" s="5" t="str">
        <f t="shared" si="45"/>
        <v>S8_00765_MH_MD_20221118_LCQE</v>
      </c>
      <c r="BG15" s="5" t="str">
        <f t="shared" si="46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8.2789540294803746E-3</v>
      </c>
      <c r="BJ15" s="5">
        <f ca="1"/>
        <v>5.8630658091082359E-3</v>
      </c>
      <c r="BK15" s="5">
        <f ca="1"/>
        <v>2.7590070192066161E-4</v>
      </c>
      <c r="BL15" s="5">
        <f ca="1"/>
        <v>5.7149147362676282E-3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49"/>
        <v/>
      </c>
      <c r="CK15" s="5" t="str">
        <f>IFERROR(IF(BX15=ISBLANK(TRUE),"",BX15/$BX15*"100"),"")</f>
        <v/>
      </c>
      <c r="CL15" s="7"/>
      <c r="CM15" s="7"/>
      <c r="CN15" s="7"/>
      <c r="CO15" s="7"/>
      <c r="CP15" s="7"/>
      <c r="CQ15" s="7"/>
      <c r="CR15" s="5" t="str">
        <f t="shared" si="70"/>
        <v/>
      </c>
      <c r="CS15" s="5" t="str">
        <f t="shared" si="70"/>
        <v/>
      </c>
      <c r="CT15" s="5" t="str">
        <f t="shared" si="70"/>
        <v/>
      </c>
      <c r="CU15" s="5" t="str">
        <f t="shared" si="70"/>
        <v/>
      </c>
      <c r="CV15" s="5" t="str">
        <f t="shared" si="70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>CY3</f>
        <v>100</v>
      </c>
      <c r="DJ15" s="5">
        <f>CZ3</f>
        <v>3.8492333218911421</v>
      </c>
    </row>
    <row r="16" spans="1:116" ht="15" customHeight="1" thickBot="1" x14ac:dyDescent="0.25">
      <c r="A16" t="s">
        <v>41</v>
      </c>
      <c r="B16" t="s">
        <v>38</v>
      </c>
      <c r="C16">
        <v>394637824.76322901</v>
      </c>
      <c r="D16">
        <v>28224819.914815299</v>
      </c>
      <c r="E16">
        <v>10227836.4371357</v>
      </c>
      <c r="F16">
        <v>1434122.53954153</v>
      </c>
      <c r="G16">
        <v>10166381.1020422</v>
      </c>
      <c r="H16"/>
      <c r="I16"/>
      <c r="J16" s="4"/>
      <c r="K16" s="4"/>
      <c r="L16" s="4"/>
      <c r="M16"/>
      <c r="P16" s="5" t="str">
        <f t="shared" si="8"/>
        <v>S12_00765_MH_MD_20221118_LCQE</v>
      </c>
      <c r="Q16" s="5" t="str">
        <f t="shared" si="9"/>
        <v>SC 90min</v>
      </c>
      <c r="R16" s="5">
        <f t="shared" ref="R16:Y17" ca="1" si="71">IFERROR(BH16/SUMIF($BH16:$BR16,"&lt;&gt;#N/A")*100,"")</f>
        <v>92.949490699487455</v>
      </c>
      <c r="S16" s="5">
        <f t="shared" ca="1" si="71"/>
        <v>2.3888146307293385</v>
      </c>
      <c r="T16" s="6">
        <f t="shared" ca="1" si="71"/>
        <v>1.8712010723377808</v>
      </c>
      <c r="U16" s="6">
        <f t="shared" ca="1" si="71"/>
        <v>0.31838243383977788</v>
      </c>
      <c r="V16" s="6">
        <f t="shared" ca="1" si="71"/>
        <v>2.4721111636056192</v>
      </c>
      <c r="W16" s="6" t="str">
        <f t="shared" ca="1" si="71"/>
        <v/>
      </c>
      <c r="X16" s="6" t="str">
        <f t="shared" ca="1" si="71"/>
        <v/>
      </c>
      <c r="Y16" s="5" t="str">
        <f t="shared" ca="1" si="71"/>
        <v/>
      </c>
      <c r="AD16" s="5" t="str">
        <f t="shared" si="1"/>
        <v>S12_00765_MH_MD_20221118_LCQE</v>
      </c>
      <c r="AE16" s="5" t="str">
        <f t="shared" si="2"/>
        <v>SC 90min</v>
      </c>
      <c r="AF16" s="5">
        <f t="shared" si="21"/>
        <v>266371867.469524</v>
      </c>
      <c r="AG16" s="5">
        <f t="shared" si="22"/>
        <v>17099068.128633302</v>
      </c>
      <c r="AH16" s="5">
        <f t="shared" si="23"/>
        <v>5638222.4319975302</v>
      </c>
      <c r="AI16" s="5">
        <f t="shared" si="24"/>
        <v>1119138.96012741</v>
      </c>
      <c r="AJ16" s="5">
        <f t="shared" si="25"/>
        <v>7124963.6502246503</v>
      </c>
      <c r="AK16" s="5" t="str">
        <f t="shared" si="26"/>
        <v/>
      </c>
      <c r="AL16" s="5" t="str">
        <f t="shared" si="27"/>
        <v/>
      </c>
      <c r="AM16" s="5" t="str">
        <f t="shared" si="28"/>
        <v/>
      </c>
      <c r="AN16" s="5" t="str">
        <f t="shared" si="29"/>
        <v/>
      </c>
      <c r="AO16" s="5" t="str">
        <f t="shared" si="30"/>
        <v/>
      </c>
      <c r="AP16" s="5" t="str">
        <f t="shared" si="31"/>
        <v/>
      </c>
      <c r="AR16" s="5" t="str">
        <f t="shared" si="32"/>
        <v>S12_00765_MH_MD_20221118_LCQE</v>
      </c>
      <c r="AS16" s="5" t="str">
        <f t="shared" si="33"/>
        <v>SC 90min</v>
      </c>
      <c r="AT16" s="5">
        <f t="shared" si="34"/>
        <v>100</v>
      </c>
      <c r="AU16" s="5">
        <f t="shared" si="35"/>
        <v>6.4192470064766249</v>
      </c>
      <c r="AV16" s="5">
        <f t="shared" si="36"/>
        <v>2.1166733880568707</v>
      </c>
      <c r="AW16" s="5">
        <f t="shared" si="37"/>
        <v>0.4201415752943401</v>
      </c>
      <c r="AX16" s="5">
        <f t="shared" si="38"/>
        <v>2.6748183724919179</v>
      </c>
      <c r="AY16" s="5" t="str">
        <f t="shared" si="39"/>
        <v/>
      </c>
      <c r="AZ16" s="5" t="str">
        <f t="shared" si="40"/>
        <v/>
      </c>
      <c r="BA16" s="5" t="str">
        <f t="shared" si="41"/>
        <v/>
      </c>
      <c r="BB16" s="5" t="str">
        <f t="shared" si="42"/>
        <v/>
      </c>
      <c r="BC16" s="5" t="str">
        <f t="shared" si="43"/>
        <v/>
      </c>
      <c r="BD16" s="5" t="str">
        <f t="shared" si="44"/>
        <v/>
      </c>
      <c r="BF16" s="5" t="str">
        <f t="shared" si="45"/>
        <v>S12_00765_MH_MD_20221118_LCQE</v>
      </c>
      <c r="BG16" s="5" t="str">
        <f t="shared" si="46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2.5700136845854829E-2</v>
      </c>
      <c r="BJ16" s="5">
        <f ca="1"/>
        <v>2.0131375204491559E-2</v>
      </c>
      <c r="BK16" s="5">
        <f ca="1"/>
        <v>3.4253273626762698E-3</v>
      </c>
      <c r="BL16" s="5">
        <f ca="1"/>
        <v>2.6596285197496523E-2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49"/>
        <v/>
      </c>
      <c r="CK16" s="5" t="str">
        <f>IFERROR(IF(BX16=ISBLANK(TRUE),"",BX16/$BX16*"100"),"")</f>
        <v/>
      </c>
      <c r="CL16" s="5" t="str">
        <f t="shared" ref="CL16:CQ17" si="72">IFERROR(IF(BY16=ISBLANK(TRUE),"",BY16/$BX16*"100"),"")</f>
        <v/>
      </c>
      <c r="CM16" s="5" t="str">
        <f t="shared" si="72"/>
        <v/>
      </c>
      <c r="CN16" s="5" t="str">
        <f t="shared" si="72"/>
        <v/>
      </c>
      <c r="CO16" s="5" t="str">
        <f t="shared" si="72"/>
        <v/>
      </c>
      <c r="CP16" s="5" t="str">
        <f t="shared" si="72"/>
        <v/>
      </c>
      <c r="CQ16" s="5" t="str">
        <f t="shared" si="72"/>
        <v/>
      </c>
      <c r="CR16" s="5" t="str">
        <f t="shared" si="70"/>
        <v/>
      </c>
      <c r="CS16" s="5" t="str">
        <f t="shared" si="70"/>
        <v/>
      </c>
      <c r="CT16" s="5" t="str">
        <f t="shared" si="70"/>
        <v/>
      </c>
      <c r="CU16" s="5" t="str">
        <f t="shared" si="70"/>
        <v/>
      </c>
      <c r="CV16" s="5" t="str">
        <f t="shared" si="7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481558215.75836098</v>
      </c>
      <c r="D17">
        <v>18575729.301988602</v>
      </c>
      <c r="E17">
        <v>81793.055753009306</v>
      </c>
      <c r="F17">
        <v>0</v>
      </c>
      <c r="G17">
        <v>0</v>
      </c>
      <c r="H17"/>
      <c r="I17"/>
      <c r="J17" s="4"/>
      <c r="K17" s="4"/>
      <c r="L17" s="4"/>
      <c r="M17"/>
      <c r="P17" s="5" t="str">
        <f t="shared" si="8"/>
        <v>S15_00765_MH_MD_20221118_LCQE</v>
      </c>
      <c r="Q17" s="5" t="str">
        <f t="shared" si="9"/>
        <v>SC 90min</v>
      </c>
      <c r="R17" s="5">
        <f t="shared" ca="1" si="71"/>
        <v>92.085158323149798</v>
      </c>
      <c r="S17" s="5">
        <f t="shared" ca="1" si="71"/>
        <v>3.0414332208413124</v>
      </c>
      <c r="T17" s="6">
        <f t="shared" ca="1" si="71"/>
        <v>2.2652558715346052</v>
      </c>
      <c r="U17" s="6">
        <f t="shared" ca="1" si="71"/>
        <v>0.24730429650349434</v>
      </c>
      <c r="V17" s="6">
        <f t="shared" ca="1" si="71"/>
        <v>2.3608482879707942</v>
      </c>
      <c r="W17" s="6" t="str">
        <f t="shared" ca="1" si="71"/>
        <v/>
      </c>
      <c r="X17" s="6" t="str">
        <f t="shared" ca="1" si="71"/>
        <v/>
      </c>
      <c r="Y17" s="5" t="str">
        <f t="shared" ca="1" si="71"/>
        <v/>
      </c>
      <c r="AD17" s="5" t="str">
        <f t="shared" si="1"/>
        <v>S15_00765_MH_MD_20221118_LCQE</v>
      </c>
      <c r="AE17" s="5" t="str">
        <f t="shared" si="2"/>
        <v>SC 90min</v>
      </c>
      <c r="AF17" s="5">
        <f t="shared" si="21"/>
        <v>394637824.76322901</v>
      </c>
      <c r="AG17" s="5">
        <f t="shared" si="22"/>
        <v>28224819.914815299</v>
      </c>
      <c r="AH17" s="5">
        <f t="shared" si="23"/>
        <v>10227836.4371357</v>
      </c>
      <c r="AI17" s="5">
        <f t="shared" si="24"/>
        <v>1434122.53954153</v>
      </c>
      <c r="AJ17" s="5">
        <f t="shared" si="25"/>
        <v>10166381.1020422</v>
      </c>
      <c r="AK17" s="5" t="str">
        <f t="shared" si="26"/>
        <v/>
      </c>
      <c r="AL17" s="5" t="str">
        <f t="shared" si="27"/>
        <v/>
      </c>
      <c r="AM17" s="5" t="str">
        <f t="shared" si="28"/>
        <v/>
      </c>
      <c r="AN17" s="5" t="str">
        <f t="shared" si="29"/>
        <v/>
      </c>
      <c r="AO17" s="5" t="str">
        <f t="shared" si="30"/>
        <v/>
      </c>
      <c r="AP17" s="5" t="str">
        <f t="shared" si="31"/>
        <v/>
      </c>
      <c r="AR17" s="5" t="str">
        <f t="shared" si="32"/>
        <v>S15_00765_MH_MD_20221118_LCQE</v>
      </c>
      <c r="AS17" s="5" t="str">
        <f t="shared" si="33"/>
        <v>SC 90min</v>
      </c>
      <c r="AT17" s="5">
        <f t="shared" si="34"/>
        <v>100</v>
      </c>
      <c r="AU17" s="5">
        <f t="shared" si="35"/>
        <v>7.1520817680741464</v>
      </c>
      <c r="AV17" s="5">
        <f t="shared" si="36"/>
        <v>2.5917020101334938</v>
      </c>
      <c r="AW17" s="5">
        <f t="shared" si="37"/>
        <v>0.3634022005878329</v>
      </c>
      <c r="AX17" s="5">
        <f t="shared" si="38"/>
        <v>2.5761294189531192</v>
      </c>
      <c r="AY17" s="5" t="str">
        <f t="shared" si="39"/>
        <v/>
      </c>
      <c r="AZ17" s="5" t="str">
        <f t="shared" si="40"/>
        <v/>
      </c>
      <c r="BA17" s="5" t="str">
        <f t="shared" si="41"/>
        <v/>
      </c>
      <c r="BB17" s="5" t="str">
        <f t="shared" si="42"/>
        <v/>
      </c>
      <c r="BC17" s="5" t="str">
        <f t="shared" si="43"/>
        <v/>
      </c>
      <c r="BD17" s="5" t="str">
        <f t="shared" si="44"/>
        <v/>
      </c>
      <c r="BF17" s="5" t="str">
        <f t="shared" si="45"/>
        <v>S15_00765_MH_MD_20221118_LCQE</v>
      </c>
      <c r="BG17" s="5" t="str">
        <f t="shared" si="46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3.3028484461830043E-2</v>
      </c>
      <c r="BJ17" s="5">
        <f ca="1"/>
        <v>2.4599576226879659E-2</v>
      </c>
      <c r="BK17" s="5">
        <f ca="1"/>
        <v>2.6856042928833533E-3</v>
      </c>
      <c r="BL17" s="5">
        <f ca="1"/>
        <v>2.5637663342945979E-2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49"/>
        <v/>
      </c>
      <c r="CK17" s="5" t="str">
        <f>IFERROR(IF(BX17=ISBLANK(TRUE),"",BX17/$BX17*"100"),"")</f>
        <v/>
      </c>
      <c r="CL17" s="5" t="str">
        <f t="shared" si="72"/>
        <v/>
      </c>
      <c r="CM17" s="5" t="str">
        <f t="shared" si="72"/>
        <v/>
      </c>
      <c r="CN17" s="5" t="str">
        <f t="shared" si="72"/>
        <v/>
      </c>
      <c r="CO17" s="5" t="str">
        <f t="shared" si="72"/>
        <v/>
      </c>
      <c r="CP17" s="5" t="str">
        <f t="shared" si="72"/>
        <v/>
      </c>
      <c r="CQ17" s="5" t="str">
        <f t="shared" si="72"/>
        <v/>
      </c>
      <c r="CR17" s="5" t="str">
        <f t="shared" ref="CR17:CT21" si="73">IF(CE17=ISBLANK(TRUE),"",CE17/$BM17*"100")</f>
        <v/>
      </c>
      <c r="CS17" s="5" t="str">
        <f t="shared" si="73"/>
        <v/>
      </c>
      <c r="CT17" s="5" t="str">
        <f t="shared" si="7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511652713.27489501</v>
      </c>
      <c r="D18">
        <v>18671592.754275698</v>
      </c>
      <c r="E18">
        <v>0</v>
      </c>
      <c r="F18">
        <v>0</v>
      </c>
      <c r="G18">
        <v>0</v>
      </c>
      <c r="H18"/>
      <c r="I18"/>
      <c r="J18" s="4"/>
      <c r="K18" s="4"/>
      <c r="L18" s="4"/>
      <c r="M18"/>
      <c r="T18" s="6"/>
      <c r="U18" s="6"/>
      <c r="V18" s="6"/>
      <c r="W18" s="6"/>
      <c r="X18" s="6"/>
      <c r="AN18" s="5" t="str">
        <f t="shared" ref="AN18:AP22" si="74">IF(K17=ISBLANK(TRUE),"",K17)</f>
        <v/>
      </c>
      <c r="AO18" s="5" t="str">
        <f t="shared" si="74"/>
        <v/>
      </c>
      <c r="AP18" s="5" t="str">
        <f t="shared" si="74"/>
        <v/>
      </c>
      <c r="AR18" s="5" t="str">
        <f t="shared" si="32"/>
        <v/>
      </c>
      <c r="AS18" s="5" t="str">
        <f t="shared" si="33"/>
        <v/>
      </c>
      <c r="AT18" s="5" t="str">
        <f t="shared" si="34"/>
        <v/>
      </c>
      <c r="AU18" s="5" t="str">
        <f t="shared" si="35"/>
        <v/>
      </c>
      <c r="AV18" s="5" t="str">
        <f t="shared" si="36"/>
        <v/>
      </c>
      <c r="AW18" s="5" t="str">
        <f t="shared" si="37"/>
        <v/>
      </c>
      <c r="AX18" s="5" t="str">
        <f t="shared" si="38"/>
        <v/>
      </c>
      <c r="AY18" s="5" t="str">
        <f t="shared" si="39"/>
        <v/>
      </c>
      <c r="AZ18" s="5" t="str">
        <f t="shared" si="40"/>
        <v/>
      </c>
      <c r="BA18" s="5" t="str">
        <f t="shared" si="41"/>
        <v/>
      </c>
      <c r="BB18" s="5" t="str">
        <f t="shared" si="42"/>
        <v/>
      </c>
      <c r="BC18" s="5" t="str">
        <f t="shared" si="43"/>
        <v/>
      </c>
      <c r="BD18" s="5" t="str">
        <f t="shared" si="44"/>
        <v/>
      </c>
      <c r="BF18" s="5" t="str">
        <f t="shared" si="45"/>
        <v/>
      </c>
      <c r="BG18" s="5" t="str">
        <f t="shared" si="46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49"/>
        <v/>
      </c>
      <c r="CK18" s="5" t="str">
        <f t="shared" ref="CK18:CQ21" si="75">IF(BX18=ISBLANK(TRUE),"",BX18/$BM18*"100")</f>
        <v/>
      </c>
      <c r="CL18" s="5" t="str">
        <f t="shared" si="75"/>
        <v/>
      </c>
      <c r="CM18" s="5" t="str">
        <f t="shared" si="75"/>
        <v/>
      </c>
      <c r="CN18" s="5" t="str">
        <f t="shared" si="75"/>
        <v/>
      </c>
      <c r="CO18" s="5" t="str">
        <f t="shared" si="75"/>
        <v/>
      </c>
      <c r="CP18" s="5" t="str">
        <f t="shared" si="75"/>
        <v/>
      </c>
      <c r="CQ18" s="5" t="str">
        <f t="shared" si="75"/>
        <v/>
      </c>
      <c r="CR18" s="5" t="str">
        <f t="shared" si="73"/>
        <v/>
      </c>
      <c r="CS18" s="5" t="str">
        <f t="shared" si="73"/>
        <v/>
      </c>
      <c r="CT18" s="5" t="str">
        <f t="shared" si="7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-3.8492333218911423E-4</v>
      </c>
      <c r="DA18" s="5">
        <v>1.43555927180083E-5</v>
      </c>
    </row>
    <row r="19" spans="1:107" ht="15" customHeight="1" x14ac:dyDescent="0.2">
      <c r="A19" t="s">
        <v>45</v>
      </c>
      <c r="B19" t="s">
        <v>43</v>
      </c>
      <c r="C19">
        <v>483359535.23525602</v>
      </c>
      <c r="D19">
        <v>19029029.0161306</v>
      </c>
      <c r="E19">
        <v>7033.3470226140298</v>
      </c>
      <c r="F19">
        <v>0</v>
      </c>
      <c r="G19">
        <v>0</v>
      </c>
      <c r="H19"/>
      <c r="I19"/>
      <c r="J19" s="4"/>
      <c r="K19" s="4"/>
      <c r="L19" s="4"/>
      <c r="M19"/>
      <c r="T19" s="6"/>
      <c r="U19" s="6"/>
      <c r="V19" s="6"/>
      <c r="W19" s="6"/>
      <c r="X19" s="6"/>
      <c r="AN19" s="5" t="str">
        <f t="shared" si="74"/>
        <v/>
      </c>
      <c r="AO19" s="5" t="str">
        <f t="shared" si="74"/>
        <v/>
      </c>
      <c r="AP19" s="5" t="str">
        <f t="shared" si="74"/>
        <v/>
      </c>
      <c r="AR19" s="5" t="str">
        <f t="shared" si="32"/>
        <v/>
      </c>
      <c r="AS19" s="5" t="str">
        <f t="shared" si="33"/>
        <v/>
      </c>
      <c r="AT19" s="5" t="str">
        <f t="shared" si="34"/>
        <v/>
      </c>
      <c r="AU19" s="5" t="str">
        <f t="shared" si="35"/>
        <v/>
      </c>
      <c r="AV19" s="5" t="str">
        <f t="shared" si="36"/>
        <v/>
      </c>
      <c r="AW19" s="5" t="str">
        <f t="shared" si="37"/>
        <v/>
      </c>
      <c r="AX19" s="5" t="str">
        <f t="shared" si="38"/>
        <v/>
      </c>
      <c r="AY19" s="5" t="str">
        <f t="shared" si="39"/>
        <v/>
      </c>
      <c r="AZ19" s="5" t="str">
        <f t="shared" si="40"/>
        <v/>
      </c>
      <c r="BA19" s="5" t="str">
        <f t="shared" si="41"/>
        <v/>
      </c>
      <c r="BB19" s="5" t="str">
        <f t="shared" si="42"/>
        <v/>
      </c>
      <c r="BC19" s="5" t="str">
        <f t="shared" si="43"/>
        <v/>
      </c>
      <c r="BD19" s="5" t="str">
        <f t="shared" si="44"/>
        <v/>
      </c>
      <c r="BF19" s="5" t="str">
        <f t="shared" si="45"/>
        <v/>
      </c>
      <c r="BG19" s="5" t="str">
        <f t="shared" si="46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49"/>
        <v/>
      </c>
      <c r="CK19" s="5" t="str">
        <f t="shared" si="75"/>
        <v/>
      </c>
      <c r="CL19" s="5" t="str">
        <f t="shared" si="75"/>
        <v/>
      </c>
      <c r="CM19" s="5" t="str">
        <f t="shared" si="75"/>
        <v/>
      </c>
      <c r="CN19" s="5" t="str">
        <f t="shared" si="75"/>
        <v/>
      </c>
      <c r="CO19" s="5" t="str">
        <f t="shared" si="75"/>
        <v/>
      </c>
      <c r="CP19" s="5" t="str">
        <f t="shared" si="75"/>
        <v/>
      </c>
      <c r="CQ19" s="5" t="str">
        <f t="shared" si="75"/>
        <v/>
      </c>
      <c r="CR19" s="5" t="str">
        <f t="shared" si="73"/>
        <v/>
      </c>
      <c r="CS19" s="5" t="str">
        <f t="shared" si="73"/>
        <v/>
      </c>
      <c r="CT19" s="5" t="str">
        <f t="shared" si="73"/>
        <v/>
      </c>
      <c r="CW19" s="27"/>
      <c r="CX19" s="24"/>
      <c r="CY19" s="5">
        <v>0</v>
      </c>
      <c r="CZ19" s="5">
        <v>0.01</v>
      </c>
      <c r="DA19" s="5">
        <v>-3.8492333218911423E-4</v>
      </c>
    </row>
    <row r="20" spans="1:107" ht="15" customHeight="1" thickBot="1" x14ac:dyDescent="0.25">
      <c r="A20" t="s">
        <v>46</v>
      </c>
      <c r="B20" t="s">
        <v>43</v>
      </c>
      <c r="C20">
        <v>469024779.97109199</v>
      </c>
      <c r="D20">
        <v>18542492.048856098</v>
      </c>
      <c r="E20">
        <v>0</v>
      </c>
      <c r="F20">
        <v>0</v>
      </c>
      <c r="G20">
        <v>35874.054157468803</v>
      </c>
      <c r="H20"/>
      <c r="I20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74"/>
        <v/>
      </c>
      <c r="AO20" s="5" t="str">
        <f t="shared" si="74"/>
        <v/>
      </c>
      <c r="AP20" s="5" t="str">
        <f t="shared" si="74"/>
        <v/>
      </c>
      <c r="AR20" s="5" t="str">
        <f t="shared" si="32"/>
        <v/>
      </c>
      <c r="AS20" s="5" t="str">
        <f t="shared" si="33"/>
        <v/>
      </c>
      <c r="AT20" s="5" t="str">
        <f t="shared" si="34"/>
        <v/>
      </c>
      <c r="AU20" s="5" t="str">
        <f t="shared" si="35"/>
        <v/>
      </c>
      <c r="AV20" s="5" t="str">
        <f t="shared" si="36"/>
        <v/>
      </c>
      <c r="AW20" s="5" t="str">
        <f t="shared" si="37"/>
        <v/>
      </c>
      <c r="AX20" s="5" t="str">
        <f t="shared" si="38"/>
        <v/>
      </c>
      <c r="AY20" s="5" t="str">
        <f t="shared" si="39"/>
        <v/>
      </c>
      <c r="AZ20" s="5" t="str">
        <f t="shared" si="40"/>
        <v/>
      </c>
      <c r="BA20" s="5" t="str">
        <f t="shared" si="41"/>
        <v/>
      </c>
      <c r="BB20" s="5" t="str">
        <f t="shared" si="42"/>
        <v/>
      </c>
      <c r="BC20" s="5" t="str">
        <f t="shared" si="43"/>
        <v/>
      </c>
      <c r="BD20" s="5" t="str">
        <f t="shared" si="44"/>
        <v/>
      </c>
      <c r="BF20" s="5" t="str">
        <f t="shared" si="45"/>
        <v/>
      </c>
      <c r="BG20" s="5" t="str">
        <f t="shared" si="46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49"/>
        <v/>
      </c>
      <c r="CK20" s="5" t="str">
        <f t="shared" si="75"/>
        <v/>
      </c>
      <c r="CL20" s="5" t="str">
        <f t="shared" si="75"/>
        <v/>
      </c>
      <c r="CM20" s="5" t="str">
        <f t="shared" si="75"/>
        <v/>
      </c>
      <c r="CN20" s="5" t="str">
        <f t="shared" si="75"/>
        <v/>
      </c>
      <c r="CO20" s="5" t="str">
        <f t="shared" si="75"/>
        <v/>
      </c>
      <c r="CP20" s="5" t="str">
        <f t="shared" si="75"/>
        <v/>
      </c>
      <c r="CQ20" s="5" t="str">
        <f t="shared" si="75"/>
        <v/>
      </c>
      <c r="CR20" s="5" t="str">
        <f t="shared" si="73"/>
        <v/>
      </c>
      <c r="CS20" s="5" t="str">
        <f t="shared" si="73"/>
        <v/>
      </c>
      <c r="CT20" s="5" t="str">
        <f t="shared" si="7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74"/>
        <v/>
      </c>
      <c r="AO21" s="5" t="str">
        <f t="shared" si="74"/>
        <v/>
      </c>
      <c r="AP21" s="5" t="str">
        <f t="shared" si="74"/>
        <v/>
      </c>
      <c r="AR21" s="5" t="str">
        <f t="shared" si="32"/>
        <v/>
      </c>
      <c r="AS21" s="5" t="str">
        <f t="shared" si="33"/>
        <v/>
      </c>
      <c r="AT21" s="5" t="str">
        <f t="shared" si="34"/>
        <v/>
      </c>
      <c r="AU21" s="5" t="str">
        <f t="shared" si="35"/>
        <v/>
      </c>
      <c r="AV21" s="5" t="str">
        <f t="shared" si="36"/>
        <v/>
      </c>
      <c r="AW21" s="5" t="str">
        <f t="shared" si="37"/>
        <v/>
      </c>
      <c r="AX21" s="5" t="str">
        <f t="shared" si="38"/>
        <v/>
      </c>
      <c r="AY21" s="5" t="str">
        <f t="shared" si="39"/>
        <v/>
      </c>
      <c r="AZ21" s="5" t="str">
        <f t="shared" si="40"/>
        <v/>
      </c>
      <c r="BA21" s="5" t="str">
        <f t="shared" si="41"/>
        <v/>
      </c>
      <c r="BB21" s="5" t="str">
        <f t="shared" si="42"/>
        <v/>
      </c>
      <c r="BC21" s="5" t="str">
        <f t="shared" si="43"/>
        <v/>
      </c>
      <c r="BD21" s="5" t="str">
        <f t="shared" si="44"/>
        <v/>
      </c>
      <c r="BF21" s="5" t="str">
        <f t="shared" si="45"/>
        <v/>
      </c>
      <c r="BG21" s="5" t="str">
        <f t="shared" si="46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49"/>
        <v/>
      </c>
      <c r="CK21" s="5" t="str">
        <f t="shared" si="75"/>
        <v/>
      </c>
      <c r="CL21" s="5" t="str">
        <f t="shared" si="75"/>
        <v/>
      </c>
      <c r="CM21" s="5" t="str">
        <f t="shared" si="75"/>
        <v/>
      </c>
      <c r="CN21" s="5" t="str">
        <f t="shared" si="75"/>
        <v/>
      </c>
      <c r="CO21" s="5" t="str">
        <f t="shared" si="75"/>
        <v/>
      </c>
      <c r="CP21" s="5" t="str">
        <f t="shared" si="75"/>
        <v/>
      </c>
      <c r="CQ21" s="5" t="str">
        <f t="shared" si="75"/>
        <v/>
      </c>
      <c r="CR21" s="5" t="str">
        <f t="shared" si="73"/>
        <v/>
      </c>
      <c r="CS21" s="5" t="str">
        <f t="shared" si="73"/>
        <v/>
      </c>
      <c r="CT21" s="5" t="str">
        <f t="shared" si="7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>IF(AD22=ISBLANK(TRUE),"",AD22)</f>
        <v/>
      </c>
      <c r="Q22" s="5" t="str">
        <f>IF(AE22=ISBLANK(TRUE),"",AE22)</f>
        <v/>
      </c>
      <c r="R22" s="5" t="str">
        <f ca="1">IFERROR(BH22/SUMIF($BH22:$BR22,"&lt;&gt;#N/A")*100,"")</f>
        <v/>
      </c>
      <c r="S22" s="5" t="str">
        <f ca="1">IFERROR(BI22/SUMIF($BH22:$BR22,"&lt;&gt;#N/A")*100,"")</f>
        <v/>
      </c>
      <c r="T22" s="6" t="str">
        <f ca="1">IFERROR(BJ22/SUMIF($BH22:$BR22,"&lt;&gt;#N/A")*100,"")</f>
        <v/>
      </c>
      <c r="U22" s="6"/>
      <c r="V22" s="6"/>
      <c r="W22" s="6"/>
      <c r="X22" s="6"/>
      <c r="AD22" s="5" t="str">
        <f t="shared" ref="AD22:AM22" si="76">IF(A21=ISBLANK(TRUE),"",A21)</f>
        <v/>
      </c>
      <c r="AE22" s="5" t="str">
        <f t="shared" si="76"/>
        <v/>
      </c>
      <c r="AF22" s="5" t="str">
        <f t="shared" si="76"/>
        <v/>
      </c>
      <c r="AG22" s="5" t="str">
        <f t="shared" si="76"/>
        <v/>
      </c>
      <c r="AH22" s="5" t="str">
        <f t="shared" si="76"/>
        <v/>
      </c>
      <c r="AI22" s="5" t="str">
        <f t="shared" si="76"/>
        <v/>
      </c>
      <c r="AJ22" s="5" t="str">
        <f t="shared" si="76"/>
        <v/>
      </c>
      <c r="AK22" s="5" t="str">
        <f t="shared" si="76"/>
        <v/>
      </c>
      <c r="AL22" s="5" t="str">
        <f t="shared" si="76"/>
        <v/>
      </c>
      <c r="AM22" s="5" t="str">
        <f t="shared" si="76"/>
        <v/>
      </c>
      <c r="AN22" s="5" t="str">
        <f t="shared" si="74"/>
        <v/>
      </c>
      <c r="AO22" s="5" t="str">
        <f t="shared" si="74"/>
        <v/>
      </c>
      <c r="AP22" s="5" t="str">
        <f t="shared" si="74"/>
        <v/>
      </c>
      <c r="AR22" s="5" t="str">
        <f t="shared" si="32"/>
        <v/>
      </c>
      <c r="AS22" s="5" t="str">
        <f t="shared" si="33"/>
        <v/>
      </c>
      <c r="AT22" s="5" t="str">
        <f t="shared" si="34"/>
        <v/>
      </c>
      <c r="AU22" s="5" t="str">
        <f t="shared" si="35"/>
        <v/>
      </c>
      <c r="AV22" s="5" t="str">
        <f t="shared" si="36"/>
        <v/>
      </c>
      <c r="AW22" s="5" t="str">
        <f t="shared" si="37"/>
        <v/>
      </c>
      <c r="AX22" s="5" t="str">
        <f t="shared" si="38"/>
        <v/>
      </c>
      <c r="AY22" s="5" t="str">
        <f t="shared" si="39"/>
        <v/>
      </c>
      <c r="AZ22" s="5" t="str">
        <f t="shared" si="40"/>
        <v/>
      </c>
      <c r="BA22" s="5" t="str">
        <f t="shared" si="41"/>
        <v/>
      </c>
      <c r="BB22" s="5" t="str">
        <f t="shared" si="42"/>
        <v/>
      </c>
      <c r="BC22" s="5" t="str">
        <f t="shared" si="43"/>
        <v/>
      </c>
      <c r="BD22" s="5" t="str">
        <f t="shared" si="44"/>
        <v/>
      </c>
      <c r="BF22" s="5" t="str">
        <f t="shared" si="45"/>
        <v/>
      </c>
      <c r="BG22" s="5" t="str">
        <f t="shared" si="46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-3.8492333218911423E-4</v>
      </c>
      <c r="DA22" s="5">
        <v>1.43555927180083E-5</v>
      </c>
      <c r="DB22" s="5">
        <v>-5.3483512161531065E-7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-3.8492333218911423E-4</v>
      </c>
      <c r="DB23" s="5">
        <v>1.43555927180083E-5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-3.8492333218911423E-4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95.722704275636829</v>
      </c>
      <c r="S25" s="5">
        <f ca="1">AVERAGE(S3:S5)</f>
        <v>0.98248658828632962</v>
      </c>
      <c r="T25" s="5">
        <f ca="1">AVERAGE(T3:T5)</f>
        <v>0.99082790200069315</v>
      </c>
      <c r="U25" s="5">
        <f ca="1">AVERAGE(U3:U5)</f>
        <v>0.23225346447176465</v>
      </c>
      <c r="V25" s="5">
        <f ca="1">AVERAGE(V3:V5)</f>
        <v>2.0717277696043608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96.244406803340226</v>
      </c>
      <c r="S26" s="5">
        <f ca="1">AVERAGE(S6:S9)</f>
        <v>1.2443771806926944</v>
      </c>
      <c r="T26" s="5">
        <f ca="1">AVERAGE(T6:T9)</f>
        <v>0.95900428510708435</v>
      </c>
      <c r="U26" s="5">
        <f ca="1">AVERAGE(U6:U9)</f>
        <v>0.15823586851746554</v>
      </c>
      <c r="V26" s="5">
        <f ca="1">AVERAGE(V6:V9)</f>
        <v>1.3939758623425302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81.450979717503529</v>
      </c>
      <c r="S27" s="5">
        <f ca="1">AVERAGE(S10:S13)</f>
        <v>3.2466563400302402</v>
      </c>
      <c r="T27" s="5">
        <f ca="1">AVERAGE(T10:T13)</f>
        <v>4.7384255488035034</v>
      </c>
      <c r="U27" s="5">
        <f ca="1">AVERAGE(U10:U13)</f>
        <v>0.9622602434136599</v>
      </c>
      <c r="V27" s="5">
        <f ca="1">AVERAGE(V10:V13)</f>
        <v>9.6016781502490733</v>
      </c>
      <c r="CW27" s="27"/>
      <c r="CX27" s="23" t="s">
        <v>14</v>
      </c>
      <c r="CY27" s="5">
        <f t="array" ref="CY27:DC31">MINVERSE(CY5:DC9)</f>
        <v>0.01</v>
      </c>
      <c r="CZ27" s="5">
        <v>-3.8492333218911423E-4</v>
      </c>
      <c r="DA27" s="5">
        <v>1.43555927180083E-5</v>
      </c>
      <c r="DB27" s="5">
        <v>-5.3483512161531065E-7</v>
      </c>
      <c r="DC27" s="5">
        <v>-1.7129094591779353E-7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92.176656328373141</v>
      </c>
      <c r="S28" s="5">
        <f ca="1">AVERAGE(S14:S17)</f>
        <v>2.7397044507574968</v>
      </c>
      <c r="T28" s="5">
        <f ca="1">AVERAGE(T14:T17)</f>
        <v>2.1807988908903422</v>
      </c>
      <c r="U28" s="5">
        <f ca="1">AVERAGE(U14:U17)</f>
        <v>0.31170271163562729</v>
      </c>
      <c r="V28" s="5">
        <f ca="1">AVERAGE(V14:V17)</f>
        <v>2.5911376183433954</v>
      </c>
      <c r="CW28" s="27"/>
      <c r="CX28" s="24"/>
      <c r="CY28" s="5">
        <v>0</v>
      </c>
      <c r="CZ28" s="5">
        <v>0.01</v>
      </c>
      <c r="DA28" s="5">
        <v>-3.8492333218911423E-4</v>
      </c>
      <c r="DB28" s="5">
        <v>1.43555927180083E-5</v>
      </c>
      <c r="DC28" s="5">
        <v>-5.3483512161531065E-7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-3.8492333218911423E-4</v>
      </c>
      <c r="DC29" s="5">
        <v>1.43555927180083E-5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-3.8492333218911423E-4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77">IFERROR(BH48/SUMIF($AV48:$BF48,"&lt;&gt;#N/A")*100,"")</f>
        <v/>
      </c>
      <c r="S33" s="5" t="str">
        <f t="shared" si="77"/>
        <v/>
      </c>
      <c r="T33" s="5" t="str">
        <f t="shared" si="77"/>
        <v/>
      </c>
      <c r="U33" s="5" t="str">
        <f t="shared" si="77"/>
        <v/>
      </c>
      <c r="V33" s="5" t="str">
        <f t="shared" si="77"/>
        <v/>
      </c>
      <c r="W33" s="5" t="str">
        <f t="shared" si="77"/>
        <v/>
      </c>
      <c r="X33" s="5" t="str">
        <f t="shared" si="77"/>
        <v/>
      </c>
      <c r="CW33" s="27"/>
      <c r="CX33" s="23" t="s">
        <v>15</v>
      </c>
      <c r="CY33" s="5">
        <f t="array" ref="CY33:DD38">MINVERSE(CY5:DD10)</f>
        <v>0.01</v>
      </c>
      <c r="CZ33" s="5">
        <v>-3.8492333218911423E-4</v>
      </c>
      <c r="DA33" s="5">
        <v>1.43555927180083E-5</v>
      </c>
      <c r="DB33" s="5">
        <v>-5.3483512161531065E-7</v>
      </c>
      <c r="DC33" s="5">
        <v>-1.7129094591779353E-7</v>
      </c>
      <c r="DD33" s="5">
        <v>1.3978401931337819E-8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-3.8492333218911423E-4</v>
      </c>
      <c r="DB34" s="5">
        <v>1.43555927180083E-5</v>
      </c>
      <c r="DC34" s="5">
        <v>-5.3483512161531065E-7</v>
      </c>
      <c r="DD34" s="5">
        <v>-1.7129094591779353E-7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-3.8492333218911423E-4</v>
      </c>
      <c r="DC35" s="5">
        <v>1.43555927180083E-5</v>
      </c>
      <c r="DD35" s="5">
        <v>-5.3483512161531065E-7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-3.8492333218911423E-4</v>
      </c>
      <c r="DD36" s="5">
        <v>1.43555927180083E-5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-3.8492333218911423E-4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 t="shared" ref="AD39:AP42" si="78">IF(A38=ISBLANK(TRUE),"",A38)</f>
        <v/>
      </c>
      <c r="AE39" s="5" t="str">
        <f t="shared" si="78"/>
        <v/>
      </c>
      <c r="AF39" s="5" t="str">
        <f t="shared" si="78"/>
        <v/>
      </c>
      <c r="AG39" s="5" t="str">
        <f t="shared" si="78"/>
        <v/>
      </c>
      <c r="AH39" s="5" t="str">
        <f t="shared" si="78"/>
        <v/>
      </c>
      <c r="AI39" s="5" t="str">
        <f t="shared" si="78"/>
        <v/>
      </c>
      <c r="AJ39" s="5" t="str">
        <f t="shared" si="78"/>
        <v/>
      </c>
      <c r="AK39" s="5" t="str">
        <f t="shared" si="78"/>
        <v/>
      </c>
      <c r="AL39" s="5" t="str">
        <f t="shared" si="78"/>
        <v/>
      </c>
      <c r="AM39" s="5" t="str">
        <f t="shared" si="78"/>
        <v/>
      </c>
      <c r="AN39" s="5" t="str">
        <f t="shared" si="78"/>
        <v/>
      </c>
      <c r="AO39" s="5" t="str">
        <f t="shared" si="78"/>
        <v/>
      </c>
      <c r="AP39" s="5" t="str">
        <f t="shared" si="78"/>
        <v/>
      </c>
      <c r="CW39" s="27"/>
      <c r="CX39" s="8"/>
    </row>
    <row r="40" spans="2:110" ht="14.25" customHeight="1" x14ac:dyDescent="0.15">
      <c r="AD40" s="5" t="str">
        <f t="shared" si="78"/>
        <v/>
      </c>
      <c r="AE40" s="5" t="str">
        <f t="shared" si="78"/>
        <v/>
      </c>
      <c r="AF40" s="5" t="str">
        <f t="shared" si="78"/>
        <v/>
      </c>
      <c r="AG40" s="5" t="str">
        <f t="shared" si="78"/>
        <v/>
      </c>
      <c r="AH40" s="5" t="str">
        <f t="shared" si="78"/>
        <v/>
      </c>
      <c r="AI40" s="5" t="str">
        <f t="shared" si="78"/>
        <v/>
      </c>
      <c r="AJ40" s="5" t="str">
        <f t="shared" si="78"/>
        <v/>
      </c>
      <c r="AK40" s="5" t="str">
        <f t="shared" si="78"/>
        <v/>
      </c>
      <c r="AL40" s="5" t="str">
        <f t="shared" si="78"/>
        <v/>
      </c>
      <c r="AM40" s="5" t="str">
        <f t="shared" si="78"/>
        <v/>
      </c>
      <c r="AN40" s="5" t="str">
        <f t="shared" si="78"/>
        <v/>
      </c>
      <c r="AO40" s="5" t="str">
        <f t="shared" si="78"/>
        <v/>
      </c>
      <c r="AP40" s="5" t="str">
        <f t="shared" si="78"/>
        <v/>
      </c>
      <c r="CW40" s="27"/>
      <c r="CX40" s="23" t="s">
        <v>16</v>
      </c>
      <c r="CY40" s="5">
        <f t="array" ref="CY40:DE46">MINVERSE(CY5:DE11)</f>
        <v>0.01</v>
      </c>
      <c r="CZ40" s="5">
        <v>-3.8492333218911423E-4</v>
      </c>
      <c r="DA40" s="5">
        <v>1.43555927180083E-5</v>
      </c>
      <c r="DB40" s="5">
        <v>-5.3483512161531065E-7</v>
      </c>
      <c r="DC40" s="5">
        <v>-1.7129094591779353E-7</v>
      </c>
      <c r="DD40" s="5">
        <v>1.3978401931337819E-8</v>
      </c>
      <c r="DE40" s="5">
        <v>-8.0466690277491056E-10</v>
      </c>
    </row>
    <row r="41" spans="2:110" ht="14.25" customHeight="1" x14ac:dyDescent="0.15">
      <c r="AD41" s="5" t="str">
        <f t="shared" si="78"/>
        <v/>
      </c>
      <c r="AE41" s="5" t="str">
        <f t="shared" si="78"/>
        <v/>
      </c>
      <c r="AF41" s="5" t="str">
        <f t="shared" si="78"/>
        <v/>
      </c>
      <c r="AG41" s="5" t="str">
        <f t="shared" si="78"/>
        <v/>
      </c>
      <c r="AH41" s="5" t="str">
        <f t="shared" si="78"/>
        <v/>
      </c>
      <c r="AI41" s="5" t="str">
        <f t="shared" si="78"/>
        <v/>
      </c>
      <c r="AJ41" s="5" t="str">
        <f t="shared" si="78"/>
        <v/>
      </c>
      <c r="AK41" s="5" t="str">
        <f t="shared" si="78"/>
        <v/>
      </c>
      <c r="AL41" s="5" t="str">
        <f t="shared" si="78"/>
        <v/>
      </c>
      <c r="AM41" s="5" t="str">
        <f t="shared" si="78"/>
        <v/>
      </c>
      <c r="AN41" s="5" t="str">
        <f t="shared" si="78"/>
        <v/>
      </c>
      <c r="AO41" s="5" t="str">
        <f t="shared" si="78"/>
        <v/>
      </c>
      <c r="AP41" s="5" t="str">
        <f t="shared" si="78"/>
        <v/>
      </c>
      <c r="CW41" s="27"/>
      <c r="CX41" s="24"/>
      <c r="CY41" s="5">
        <v>0</v>
      </c>
      <c r="CZ41" s="5">
        <v>0.01</v>
      </c>
      <c r="DA41" s="5">
        <v>-3.8492333218911423E-4</v>
      </c>
      <c r="DB41" s="5">
        <v>1.43555927180083E-5</v>
      </c>
      <c r="DC41" s="5">
        <v>-5.3483512161531065E-7</v>
      </c>
      <c r="DD41" s="5">
        <v>-1.7129094591779353E-7</v>
      </c>
      <c r="DE41" s="5">
        <v>1.3978401931337819E-8</v>
      </c>
    </row>
    <row r="42" spans="2:110" ht="14.25" customHeight="1" x14ac:dyDescent="0.15">
      <c r="AD42" s="5" t="str">
        <f t="shared" si="78"/>
        <v/>
      </c>
      <c r="AE42" s="5" t="str">
        <f t="shared" si="78"/>
        <v/>
      </c>
      <c r="AF42" s="5" t="str">
        <f t="shared" si="78"/>
        <v/>
      </c>
      <c r="AG42" s="5" t="str">
        <f t="shared" si="78"/>
        <v/>
      </c>
      <c r="AH42" s="5" t="str">
        <f t="shared" si="78"/>
        <v/>
      </c>
      <c r="AI42" s="5" t="str">
        <f t="shared" si="78"/>
        <v/>
      </c>
      <c r="AJ42" s="5" t="str">
        <f t="shared" si="78"/>
        <v/>
      </c>
      <c r="AK42" s="5" t="str">
        <f t="shared" si="78"/>
        <v/>
      </c>
      <c r="AL42" s="5" t="str">
        <f t="shared" si="78"/>
        <v/>
      </c>
      <c r="AM42" s="5" t="str">
        <f t="shared" si="78"/>
        <v/>
      </c>
      <c r="AN42" s="5" t="str">
        <f t="shared" si="78"/>
        <v/>
      </c>
      <c r="AO42" s="5" t="str">
        <f t="shared" si="78"/>
        <v/>
      </c>
      <c r="AP42" s="5" t="str">
        <f t="shared" si="78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-3.8492333218911423E-4</v>
      </c>
      <c r="DC42" s="5">
        <v>1.43555927180083E-5</v>
      </c>
      <c r="DD42" s="5">
        <v>-5.3483512161531065E-7</v>
      </c>
      <c r="DE42" s="5">
        <v>-1.7129094591779353E-7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-3.8492333218911423E-4</v>
      </c>
      <c r="DD43" s="5">
        <v>1.43555927180083E-5</v>
      </c>
      <c r="DE43" s="5">
        <v>-5.3483512161531065E-7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-3.8492333218911423E-4</v>
      </c>
      <c r="DE44" s="5">
        <v>1.43555927180083E-5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-3.8492333218911423E-4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-3.8492333218911423E-4</v>
      </c>
      <c r="DA48" s="5">
        <v>1.43555927180083E-5</v>
      </c>
      <c r="DB48" s="5">
        <v>-5.3483512161531065E-7</v>
      </c>
      <c r="DC48" s="5">
        <v>-1.7129094591779353E-7</v>
      </c>
      <c r="DD48" s="5">
        <v>1.3978401931337819E-8</v>
      </c>
      <c r="DE48" s="5">
        <v>-8.0466690277491056E-10</v>
      </c>
      <c r="DF48" s="5">
        <v>4.0556009878725516E-11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-3.8492333218911423E-4</v>
      </c>
      <c r="DB49" s="5">
        <v>1.43555927180083E-5</v>
      </c>
      <c r="DC49" s="5">
        <v>-5.3483512161531065E-7</v>
      </c>
      <c r="DD49" s="5">
        <v>-1.7129094591779353E-7</v>
      </c>
      <c r="DE49" s="5">
        <v>1.3978401931337819E-8</v>
      </c>
      <c r="DF49" s="5">
        <v>-8.0466690277491056E-10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-3.8492333218911423E-4</v>
      </c>
      <c r="DC50" s="5">
        <v>1.43555927180083E-5</v>
      </c>
      <c r="DD50" s="5">
        <v>-5.3483512161531065E-7</v>
      </c>
      <c r="DE50" s="5">
        <v>-1.7129094591779353E-7</v>
      </c>
      <c r="DF50" s="5">
        <v>1.3978401931337819E-8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-3.8492333218911423E-4</v>
      </c>
      <c r="DD51" s="5">
        <v>1.43555927180083E-5</v>
      </c>
      <c r="DE51" s="5">
        <v>-5.3483512161531065E-7</v>
      </c>
      <c r="DF51" s="5">
        <v>-1.7129094591779353E-7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-3.8492333218911423E-4</v>
      </c>
      <c r="DE52" s="5">
        <v>1.43555927180083E-5</v>
      </c>
      <c r="DF52" s="5">
        <v>-5.3483512161531065E-7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-3.8492333218911423E-4</v>
      </c>
      <c r="DF53" s="5">
        <v>1.43555927180083E-5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-3.8492333218911423E-4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78:CX88"/>
    <mergeCell ref="CX90:CX101"/>
    <mergeCell ref="CX1:DJ1"/>
    <mergeCell ref="CX5:CX16"/>
    <mergeCell ref="CW18:CW101"/>
    <mergeCell ref="CX18:CX20"/>
    <mergeCell ref="CX22:CX25"/>
    <mergeCell ref="CX57:CX65"/>
    <mergeCell ref="CX67:CX76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6FFDB-0DB0-3D4E-8D09-F0B4AB1985B2}">
  <dimension ref="A1:DL101"/>
  <sheetViews>
    <sheetView zoomScaleNormal="100" workbookViewId="0">
      <selection activeCell="U44" sqref="U44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505.98849999999999</v>
      </c>
      <c r="D1" s="1">
        <v>506.99180000000001</v>
      </c>
      <c r="E1" s="1">
        <v>507.99520000000001</v>
      </c>
      <c r="F1" s="1">
        <v>508.99849999999998</v>
      </c>
      <c r="G1" s="1">
        <v>510.00189999999998</v>
      </c>
      <c r="H1" s="1">
        <v>511.0052</v>
      </c>
      <c r="I1" s="1">
        <v>512.0086</v>
      </c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7</v>
      </c>
    </row>
    <row r="2" spans="1:116" ht="15" x14ac:dyDescent="0.2">
      <c r="A2" t="s">
        <v>22</v>
      </c>
      <c r="B2" t="s">
        <v>23</v>
      </c>
      <c r="C2">
        <v>24496473.209034499</v>
      </c>
      <c r="D2">
        <v>768697.87119178195</v>
      </c>
      <c r="E2">
        <v>0</v>
      </c>
      <c r="F2">
        <v>0</v>
      </c>
      <c r="G2">
        <v>0</v>
      </c>
      <c r="H2">
        <v>0</v>
      </c>
      <c r="I2">
        <v>0</v>
      </c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ATP</v>
      </c>
      <c r="S2" s="5" t="str">
        <f t="shared" ref="S2:AB2" ca="1" si="0">IF(AG2=ISBLANK(TRUE),"",AG2)</f>
        <v>ATP m+1</v>
      </c>
      <c r="T2" s="5" t="str">
        <f t="shared" ca="1" si="0"/>
        <v>ATP m+2</v>
      </c>
      <c r="U2" s="5" t="str">
        <f t="shared" ca="1" si="0"/>
        <v>ATP m+3</v>
      </c>
      <c r="V2" s="5" t="str">
        <f t="shared" ca="1" si="0"/>
        <v>ATP m+4</v>
      </c>
      <c r="W2" s="5" t="str">
        <f t="shared" ca="1" si="0"/>
        <v>ATP m+5</v>
      </c>
      <c r="X2" s="5" t="str">
        <f t="shared" ca="1" si="0"/>
        <v>ATP m+6</v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ATP</v>
      </c>
      <c r="AG2" s="3" t="str">
        <f ca="1">IF(D1=ISBLANK(TRUE),"",$AF$2&amp;" m+1")</f>
        <v>ATP m+1</v>
      </c>
      <c r="AH2" s="3" t="str">
        <f ca="1">IF(E1=ISBLANK(TRUE),"",$AF$2&amp;" m+2")</f>
        <v>ATP m+2</v>
      </c>
      <c r="AI2" s="3" t="str">
        <f ca="1">IF(F1=ISBLANK(TRUE),"",$AF$2&amp;" m+3")</f>
        <v>ATP m+3</v>
      </c>
      <c r="AJ2" s="3" t="str">
        <f ca="1">IF(G1=ISBLANK(TRUE),"",$AF$2&amp;" m+4")</f>
        <v>ATP m+4</v>
      </c>
      <c r="AK2" s="3" t="str">
        <f ca="1">IF(H1=ISBLANK(TRUE),"",$AF$2&amp;" m+5")</f>
        <v>ATP m+5</v>
      </c>
      <c r="AL2" s="3" t="str">
        <f ca="1">IF(I1=ISBLANK(TRUE),"",$AF$2&amp;" m+6")</f>
        <v>ATP m+6</v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ATP</v>
      </c>
      <c r="AU2" s="5" t="str">
        <f t="shared" ca="1" si="2"/>
        <v>ATP m+1</v>
      </c>
      <c r="AV2" s="5" t="str">
        <f t="shared" ca="1" si="2"/>
        <v>ATP m+2</v>
      </c>
      <c r="AW2" s="5" t="str">
        <f t="shared" ca="1" si="2"/>
        <v>ATP m+3</v>
      </c>
      <c r="AX2" s="5" t="str">
        <f t="shared" ca="1" si="2"/>
        <v>ATP m+4</v>
      </c>
      <c r="AY2" s="5" t="str">
        <f t="shared" ca="1" si="2"/>
        <v>ATP m+5</v>
      </c>
      <c r="AZ2" s="5" t="str">
        <f t="shared" ca="1" si="2"/>
        <v>ATP m+6</v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ATP</v>
      </c>
      <c r="BI2" s="5" t="str">
        <f t="shared" ca="1" si="3"/>
        <v>ATP m+1</v>
      </c>
      <c r="BJ2" s="5" t="str">
        <f t="shared" ca="1" si="3"/>
        <v>ATP m+2</v>
      </c>
      <c r="BK2" s="5" t="str">
        <f t="shared" ca="1" si="3"/>
        <v>ATP m+3</v>
      </c>
      <c r="BL2" s="5" t="str">
        <f t="shared" ca="1" si="3"/>
        <v>ATP m+4</v>
      </c>
      <c r="BM2" s="5" t="str">
        <f t="shared" ca="1" si="3"/>
        <v>ATP m+5</v>
      </c>
      <c r="BN2" s="5" t="str">
        <f t="shared" ca="1" si="3"/>
        <v>ATP m+6</v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ATP</v>
      </c>
      <c r="BY2" s="3" t="str">
        <f t="shared" ca="1" si="4"/>
        <v>ATP m+1</v>
      </c>
      <c r="BZ2" s="3" t="str">
        <f t="shared" ca="1" si="4"/>
        <v>ATP m+2</v>
      </c>
      <c r="CA2" s="3" t="str">
        <f t="shared" ca="1" si="4"/>
        <v>ATP m+3</v>
      </c>
      <c r="CB2" s="3" t="str">
        <f t="shared" ca="1" si="4"/>
        <v>ATP m+4</v>
      </c>
      <c r="CC2" s="3" t="str">
        <f t="shared" ca="1" si="4"/>
        <v>ATP m+5</v>
      </c>
      <c r="CD2" s="3" t="str">
        <f t="shared" ca="1" si="4"/>
        <v>ATP m+6</v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ATP</v>
      </c>
      <c r="CL2" s="5" t="str">
        <f t="shared" ca="1" si="5"/>
        <v>ATP m+1</v>
      </c>
      <c r="CM2" s="5" t="str">
        <f t="shared" ca="1" si="5"/>
        <v>ATP m+2</v>
      </c>
      <c r="CN2" s="5" t="str">
        <f t="shared" ca="1" si="5"/>
        <v>ATP m+3</v>
      </c>
      <c r="CO2" s="5" t="str">
        <f t="shared" ca="1" si="5"/>
        <v>ATP m+4</v>
      </c>
      <c r="CP2" s="5" t="str">
        <f t="shared" ca="1" si="5"/>
        <v>ATP m+5</v>
      </c>
      <c r="CQ2" s="5" t="str">
        <f t="shared" ca="1" si="5"/>
        <v>ATP m+6</v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ATP</v>
      </c>
      <c r="CZ2" s="5" t="str">
        <f t="shared" ca="1" si="6"/>
        <v>ATP m+1</v>
      </c>
      <c r="DA2" s="5" t="str">
        <f t="shared" ca="1" si="6"/>
        <v>ATP m+2</v>
      </c>
      <c r="DB2" s="5" t="str">
        <f t="shared" ca="1" si="6"/>
        <v>ATP m+3</v>
      </c>
      <c r="DC2" s="5" t="str">
        <f t="shared" ca="1" si="6"/>
        <v>ATP m+4</v>
      </c>
      <c r="DD2" s="5" t="str">
        <f t="shared" ca="1" si="6"/>
        <v>ATP m+5</v>
      </c>
      <c r="DE2" s="5" t="str">
        <f t="shared" ca="1" si="6"/>
        <v>ATP m+6</v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2199001.8956409399</v>
      </c>
      <c r="D3">
        <v>41662.387355778301</v>
      </c>
      <c r="E3">
        <v>2957.0746872009099</v>
      </c>
      <c r="F3">
        <v>844.09584067569801</v>
      </c>
      <c r="G3">
        <v>0</v>
      </c>
      <c r="H3">
        <v>0</v>
      </c>
      <c r="I3">
        <v>0</v>
      </c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99.99907913030448</v>
      </c>
      <c r="S3" s="5">
        <f t="shared" ref="S3:AB17" ca="1" si="8">IFERROR(BI3/SUMIF($BH3:$BR3,"&lt;&gt;#N/A")*100,"")</f>
        <v>0.12266971466054852</v>
      </c>
      <c r="T3" s="6">
        <f t="shared" ca="1" si="8"/>
        <v>-0.1200312501095554</v>
      </c>
      <c r="U3" s="6">
        <f t="shared" ca="1" si="8"/>
        <v>-1.9109782311199056E-3</v>
      </c>
      <c r="V3" s="6">
        <f t="shared" ca="1" si="8"/>
        <v>1.906496265172988E-4</v>
      </c>
      <c r="W3" s="6">
        <f t="shared" ca="1" si="8"/>
        <v>2.9412703100323149E-6</v>
      </c>
      <c r="X3" s="6">
        <f ca="1">IFERROR(BN3/SUMIF($BH3:$BR3,"&lt;&gt;#N/A")*100,"")</f>
        <v>-2.0752120309202054E-7</v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24496473.209034499</v>
      </c>
      <c r="AG3" s="5">
        <f t="shared" si="1"/>
        <v>768697.87119178195</v>
      </c>
      <c r="AH3" s="5">
        <f t="shared" si="1"/>
        <v>0</v>
      </c>
      <c r="AI3" s="5">
        <f t="shared" si="1"/>
        <v>0</v>
      </c>
      <c r="AJ3" s="5">
        <f t="shared" si="1"/>
        <v>0</v>
      </c>
      <c r="AK3" s="5">
        <f t="shared" si="1"/>
        <v>0</v>
      </c>
      <c r="AL3" s="5">
        <f t="shared" si="1"/>
        <v>0</v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3.1379940476830757</v>
      </c>
      <c r="AV3" s="5">
        <f t="shared" si="10"/>
        <v>0</v>
      </c>
      <c r="AW3" s="5">
        <f t="shared" si="10"/>
        <v>0</v>
      </c>
      <c r="AX3" s="5">
        <f t="shared" si="10"/>
        <v>0</v>
      </c>
      <c r="AY3" s="5">
        <f t="shared" si="10"/>
        <v>0</v>
      </c>
      <c r="AZ3" s="5">
        <f t="shared" si="10"/>
        <v>0</v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1.226708442991789E-3</v>
      </c>
      <c r="BJ3" s="5">
        <f ca="1"/>
        <v>-1.2003235545114156E-3</v>
      </c>
      <c r="BK3" s="5">
        <f ca="1"/>
        <v>-1.9109958289013764E-5</v>
      </c>
      <c r="BL3" s="5">
        <f ca="1"/>
        <v>1.9065138216810127E-6</v>
      </c>
      <c r="BM3" s="5">
        <f ca="1"/>
        <v>2.9412973955486855E-8</v>
      </c>
      <c r="BN3" s="5">
        <f ca="1"/>
        <v>-2.0752311410948957E-9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348744105.82303202</v>
      </c>
      <c r="BY3" s="5">
        <f t="shared" ref="BY3:CD6" si="12">D17</f>
        <v>10056694.280962599</v>
      </c>
      <c r="BZ3" s="5">
        <f t="shared" si="12"/>
        <v>550754.98078181199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2.8836886740290328</v>
      </c>
      <c r="CM3" s="5">
        <f t="shared" si="15"/>
        <v>0.15792524420793769</v>
      </c>
      <c r="CN3" s="5">
        <f t="shared" si="15"/>
        <v>0</v>
      </c>
      <c r="CO3" s="5">
        <f t="shared" si="15"/>
        <v>0</v>
      </c>
      <c r="CP3" s="5">
        <f t="shared" si="15"/>
        <v>0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3.0153232033838968</v>
      </c>
      <c r="DA3" s="5">
        <f t="shared" si="16"/>
        <v>0.11633343301920149</v>
      </c>
      <c r="DB3" s="5">
        <f t="shared" si="16"/>
        <v>5.3876520899010091E-3</v>
      </c>
      <c r="DC3" s="5">
        <f t="shared" si="16"/>
        <v>0</v>
      </c>
      <c r="DD3" s="5">
        <f t="shared" si="16"/>
        <v>0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4751064.4617021503</v>
      </c>
      <c r="D4">
        <v>131238.60442709399</v>
      </c>
      <c r="E4">
        <v>2801.4665342191402</v>
      </c>
      <c r="F4">
        <v>341.34438566228999</v>
      </c>
      <c r="G4">
        <v>0</v>
      </c>
      <c r="H4">
        <v>0</v>
      </c>
      <c r="I4">
        <v>0</v>
      </c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101.04791575776491</v>
      </c>
      <c r="S4" s="5">
        <f t="shared" ca="1" si="8"/>
        <v>-1.1324629608533026</v>
      </c>
      <c r="T4" s="6">
        <f t="shared" ca="1" si="8"/>
        <v>5.247757219667068E-2</v>
      </c>
      <c r="U4" s="6">
        <f t="shared" ca="1" si="8"/>
        <v>3.307860881431661E-2</v>
      </c>
      <c r="V4" s="6">
        <f t="shared" ca="1" si="8"/>
        <v>-9.9746276385842872E-4</v>
      </c>
      <c r="W4" s="6">
        <f t="shared" ca="1" si="8"/>
        <v>-1.1232064080132399E-5</v>
      </c>
      <c r="X4" s="6">
        <f t="shared" ca="1" si="8"/>
        <v>-2.8309464838280701E-7</v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2199001.8956409399</v>
      </c>
      <c r="AG4" s="5">
        <f t="shared" si="1"/>
        <v>41662.387355778301</v>
      </c>
      <c r="AH4" s="5">
        <f t="shared" si="1"/>
        <v>2957.0746872009099</v>
      </c>
      <c r="AI4" s="5">
        <f t="shared" si="1"/>
        <v>844.09584067569801</v>
      </c>
      <c r="AJ4" s="5">
        <f t="shared" si="1"/>
        <v>0</v>
      </c>
      <c r="AK4" s="5">
        <f t="shared" si="1"/>
        <v>0</v>
      </c>
      <c r="AL4" s="5">
        <f t="shared" si="1"/>
        <v>0</v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1.8946044311451138</v>
      </c>
      <c r="AV4" s="5">
        <f t="shared" si="10"/>
        <v>0.13447349422766255</v>
      </c>
      <c r="AW4" s="5">
        <f t="shared" si="10"/>
        <v>3.8385407595552368E-2</v>
      </c>
      <c r="AX4" s="5">
        <f t="shared" si="10"/>
        <v>0</v>
      </c>
      <c r="AY4" s="5">
        <f t="shared" si="10"/>
        <v>0</v>
      </c>
      <c r="AZ4" s="5">
        <f t="shared" si="10"/>
        <v>0</v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-1.1207187722387831E-2</v>
      </c>
      <c r="BJ4" s="5">
        <f ca="1"/>
        <v>5.1933354392456237E-4</v>
      </c>
      <c r="BK4" s="5">
        <f ca="1"/>
        <v>3.2735567642596059E-4</v>
      </c>
      <c r="BL4" s="5">
        <f ca="1"/>
        <v>-9.8711859257896678E-6</v>
      </c>
      <c r="BM4" s="5">
        <f ca="1"/>
        <v>-1.1115582143285608E-7</v>
      </c>
      <c r="BN4" s="5">
        <f ca="1"/>
        <v>-2.8015881996166054E-9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343483467.06619197</v>
      </c>
      <c r="BY4" s="5">
        <f t="shared" si="12"/>
        <v>10311005.323219299</v>
      </c>
      <c r="BZ4" s="5">
        <f t="shared" si="12"/>
        <v>65196.4617075243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3.0018927581257611</v>
      </c>
      <c r="CM4" s="5">
        <f t="shared" si="15"/>
        <v>1.8980960645468399E-2</v>
      </c>
      <c r="CN4" s="5">
        <f t="shared" si="15"/>
        <v>0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55508936</v>
      </c>
      <c r="D5">
        <v>1478726.4731484901</v>
      </c>
      <c r="E5">
        <v>66609.280204963099</v>
      </c>
      <c r="F5">
        <v>0</v>
      </c>
      <c r="G5">
        <v>0</v>
      </c>
      <c r="H5">
        <v>0</v>
      </c>
      <c r="I5">
        <v>0</v>
      </c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100.3001073327835</v>
      </c>
      <c r="S5" s="5">
        <f t="shared" ca="1" si="8"/>
        <v>-0.25378358320451566</v>
      </c>
      <c r="T5" s="6">
        <f t="shared" ca="1" si="8"/>
        <v>-4.9888175608077151E-2</v>
      </c>
      <c r="U5" s="6">
        <f t="shared" ca="1" si="8"/>
        <v>3.601853081741786E-3</v>
      </c>
      <c r="V5" s="6">
        <f t="shared" ca="1" si="8"/>
        <v>-3.6897907845690255E-5</v>
      </c>
      <c r="W5" s="6">
        <f t="shared" ca="1" si="8"/>
        <v>-3.897668297017657E-7</v>
      </c>
      <c r="X5" s="6">
        <f t="shared" ca="1" si="8"/>
        <v>-1.3937798026938136E-7</v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4751064.4617021503</v>
      </c>
      <c r="AG5" s="5">
        <f t="shared" si="1"/>
        <v>131238.60442709399</v>
      </c>
      <c r="AH5" s="5">
        <f t="shared" si="1"/>
        <v>2801.4665342191402</v>
      </c>
      <c r="AI5" s="5">
        <f t="shared" si="1"/>
        <v>341.34438566228999</v>
      </c>
      <c r="AJ5" s="5">
        <f t="shared" si="1"/>
        <v>0</v>
      </c>
      <c r="AK5" s="5">
        <f t="shared" si="1"/>
        <v>0</v>
      </c>
      <c r="AL5" s="5">
        <f t="shared" si="1"/>
        <v>0</v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2.762298964474069</v>
      </c>
      <c r="AV5" s="5">
        <f t="shared" si="10"/>
        <v>5.8965028927758782E-2</v>
      </c>
      <c r="AW5" s="5">
        <f t="shared" si="10"/>
        <v>7.1845875469346409E-3</v>
      </c>
      <c r="AX5" s="5">
        <f t="shared" si="10"/>
        <v>0</v>
      </c>
      <c r="AY5" s="5">
        <f t="shared" si="10"/>
        <v>0</v>
      </c>
      <c r="AZ5" s="5">
        <f t="shared" si="10"/>
        <v>0</v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-2.5302423890982764E-3</v>
      </c>
      <c r="BJ5" s="5">
        <f ca="1"/>
        <v>-4.9738905505409159E-4</v>
      </c>
      <c r="BK5" s="5">
        <f ca="1"/>
        <v>3.5910759993419326E-5</v>
      </c>
      <c r="BL5" s="5">
        <f ca="1"/>
        <v>-3.6787505843106931E-7</v>
      </c>
      <c r="BM5" s="5">
        <f ca="1"/>
        <v>-3.8860061077359266E-9</v>
      </c>
      <c r="BN5" s="5">
        <f ca="1"/>
        <v>-1.3896094827390588E-9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650579978</v>
      </c>
      <c r="BY5" s="5">
        <f t="shared" si="12"/>
        <v>18551299.356028698</v>
      </c>
      <c r="BZ5" s="5">
        <f t="shared" si="12"/>
        <v>343455.89148020401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2.8515017343538198</v>
      </c>
      <c r="CM5" s="5">
        <f t="shared" si="15"/>
        <v>5.2792262764687174E-2</v>
      </c>
      <c r="CN5" s="5">
        <f t="shared" si="15"/>
        <v>0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3.0153232033838968</v>
      </c>
      <c r="DA5" s="5">
        <f t="shared" si="21"/>
        <v>0.11633343301920149</v>
      </c>
      <c r="DB5" s="5">
        <f t="shared" si="21"/>
        <v>5.3876520899010091E-3</v>
      </c>
      <c r="DC5" s="5">
        <f t="shared" si="21"/>
        <v>0</v>
      </c>
      <c r="DD5" s="5">
        <f t="shared" si="21"/>
        <v>0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5971313.0042632101</v>
      </c>
      <c r="D6">
        <v>159760.75305124701</v>
      </c>
      <c r="E6">
        <v>1569.28874960337</v>
      </c>
      <c r="F6">
        <v>868.85779594481005</v>
      </c>
      <c r="G6">
        <v>0</v>
      </c>
      <c r="H6">
        <v>0</v>
      </c>
      <c r="I6">
        <v>0</v>
      </c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100.34353982662434</v>
      </c>
      <c r="S6" s="5">
        <f t="shared" ca="1" si="8"/>
        <v>-0.35258722911358209</v>
      </c>
      <c r="T6" s="6">
        <f t="shared" ca="1" si="8"/>
        <v>1.4308199127207851E-2</v>
      </c>
      <c r="U6" s="6">
        <f t="shared" ca="1" si="8"/>
        <v>-5.4274224408037411E-3</v>
      </c>
      <c r="V6" s="6">
        <f t="shared" ca="1" si="8"/>
        <v>1.6600528217337746E-4</v>
      </c>
      <c r="W6" s="6">
        <f t="shared" ca="1" si="8"/>
        <v>5.3743506832055547E-7</v>
      </c>
      <c r="X6" s="6">
        <f t="shared" ca="1" si="8"/>
        <v>8.3085590496024772E-8</v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55508936</v>
      </c>
      <c r="AG6" s="5">
        <f t="shared" si="1"/>
        <v>1478726.4731484901</v>
      </c>
      <c r="AH6" s="5">
        <f t="shared" si="1"/>
        <v>66609.280204963099</v>
      </c>
      <c r="AI6" s="5">
        <f t="shared" si="1"/>
        <v>0</v>
      </c>
      <c r="AJ6" s="5">
        <f t="shared" si="1"/>
        <v>0</v>
      </c>
      <c r="AK6" s="5">
        <f t="shared" si="1"/>
        <v>0</v>
      </c>
      <c r="AL6" s="5">
        <f t="shared" si="1"/>
        <v>0</v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2.6639431048516049</v>
      </c>
      <c r="AV6" s="5">
        <f t="shared" si="10"/>
        <v>0.11999740042749711</v>
      </c>
      <c r="AW6" s="5">
        <f t="shared" si="10"/>
        <v>0</v>
      </c>
      <c r="AX6" s="5">
        <f t="shared" si="10"/>
        <v>0</v>
      </c>
      <c r="AY6" s="5">
        <f t="shared" si="10"/>
        <v>0</v>
      </c>
      <c r="AZ6" s="5">
        <f t="shared" si="10"/>
        <v>0</v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-3.513800985322918E-3</v>
      </c>
      <c r="BJ6" s="5">
        <f ca="1"/>
        <v>1.425921305141303E-4</v>
      </c>
      <c r="BK6" s="5">
        <f ca="1"/>
        <v>-5.408840918091343E-5</v>
      </c>
      <c r="BL6" s="5">
        <f ca="1"/>
        <v>1.6543694039517127E-6</v>
      </c>
      <c r="BM6" s="5">
        <f ca="1"/>
        <v>5.3559508589107669E-9</v>
      </c>
      <c r="BN6" s="5">
        <f ca="1"/>
        <v>8.2801135618278748E-10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804722230</v>
      </c>
      <c r="BY6" s="5">
        <f t="shared" si="12"/>
        <v>26750654.001430601</v>
      </c>
      <c r="BZ6" s="5">
        <f t="shared" si="12"/>
        <v>1896209.3548185499</v>
      </c>
      <c r="CA6" s="5">
        <f t="shared" si="12"/>
        <v>173422.53616997201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3.3242096470269744</v>
      </c>
      <c r="CM6" s="5">
        <f t="shared" si="15"/>
        <v>0.23563526445871266</v>
      </c>
      <c r="CN6" s="5">
        <f t="shared" si="15"/>
        <v>2.1550608359604036E-2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3.0153232033838968</v>
      </c>
      <c r="DB6" s="5">
        <f t="shared" si="22"/>
        <v>0.11633343301920149</v>
      </c>
      <c r="DC6" s="5">
        <f t="shared" si="22"/>
        <v>5.3876520899010091E-3</v>
      </c>
      <c r="DD6" s="5">
        <f t="shared" si="22"/>
        <v>0</v>
      </c>
      <c r="DE6" s="5">
        <f t="shared" si="22"/>
        <v>0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48069515.026957102</v>
      </c>
      <c r="D7">
        <v>1472468.34960491</v>
      </c>
      <c r="E7">
        <v>0</v>
      </c>
      <c r="F7">
        <v>7192.5320227821503</v>
      </c>
      <c r="G7">
        <v>0</v>
      </c>
      <c r="H7">
        <v>0</v>
      </c>
      <c r="I7">
        <v>0</v>
      </c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100.40961582616825</v>
      </c>
      <c r="S7" s="5">
        <f t="shared" ca="1" si="8"/>
        <v>-0.34124420262356742</v>
      </c>
      <c r="T7" s="6">
        <f t="shared" ca="1" si="8"/>
        <v>-8.0132224859351744E-2</v>
      </c>
      <c r="U7" s="6">
        <f t="shared" ca="1" si="8"/>
        <v>1.201363895377916E-2</v>
      </c>
      <c r="V7" s="6">
        <f t="shared" ca="1" si="8"/>
        <v>-2.5064442439620493E-4</v>
      </c>
      <c r="W7" s="6">
        <f t="shared" ca="1" si="8"/>
        <v>-2.1008936513375613E-6</v>
      </c>
      <c r="X7" s="6">
        <f t="shared" ca="1" si="8"/>
        <v>-2.9232107284792184E-7</v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5971313.0042632101</v>
      </c>
      <c r="AG7" s="5">
        <f t="shared" si="1"/>
        <v>159760.75305124701</v>
      </c>
      <c r="AH7" s="5">
        <f t="shared" si="1"/>
        <v>1569.28874960337</v>
      </c>
      <c r="AI7" s="5">
        <f t="shared" si="1"/>
        <v>868.85779594481005</v>
      </c>
      <c r="AJ7" s="5">
        <f t="shared" si="1"/>
        <v>0</v>
      </c>
      <c r="AK7" s="5">
        <f t="shared" si="1"/>
        <v>0</v>
      </c>
      <c r="AL7" s="5">
        <f t="shared" si="1"/>
        <v>0</v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2.6754710888072029</v>
      </c>
      <c r="AV7" s="5">
        <f t="shared" si="10"/>
        <v>2.6280463751991875E-2</v>
      </c>
      <c r="AW7" s="5">
        <f t="shared" si="10"/>
        <v>1.4550531772903049E-2</v>
      </c>
      <c r="AX7" s="5">
        <f t="shared" si="10"/>
        <v>0</v>
      </c>
      <c r="AY7" s="5">
        <f t="shared" si="10"/>
        <v>0</v>
      </c>
      <c r="AZ7" s="5">
        <f t="shared" si="10"/>
        <v>0</v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-3.3985211457669383E-3</v>
      </c>
      <c r="BJ7" s="5">
        <f ca="1"/>
        <v>-7.9805329599187745E-4</v>
      </c>
      <c r="BK7" s="5">
        <f ca="1"/>
        <v>1.1964629936018763E-4</v>
      </c>
      <c r="BL7" s="5">
        <f ca="1"/>
        <v>-2.4962193345120166E-6</v>
      </c>
      <c r="BM7" s="5">
        <f ca="1"/>
        <v>-2.0923231645210988E-8</v>
      </c>
      <c r="BN7" s="5">
        <f ca="1"/>
        <v>-2.9112856417456644E-9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3.0153232033838968</v>
      </c>
      <c r="DC7" s="5">
        <f t="shared" si="23"/>
        <v>0.11633343301920149</v>
      </c>
      <c r="DD7" s="5">
        <f t="shared" si="23"/>
        <v>5.3876520899010091E-3</v>
      </c>
      <c r="DE7" s="5">
        <f t="shared" si="23"/>
        <v>0</v>
      </c>
      <c r="DF7" s="5">
        <f t="shared" si="23"/>
        <v>0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19463309.217254501</v>
      </c>
      <c r="D8">
        <v>494982.11329232401</v>
      </c>
      <c r="E8">
        <v>0</v>
      </c>
      <c r="F8">
        <v>0</v>
      </c>
      <c r="G8">
        <v>0</v>
      </c>
      <c r="H8">
        <v>1539.81048486074</v>
      </c>
      <c r="I8">
        <v>0</v>
      </c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100.05711721021291</v>
      </c>
      <c r="S8" s="5">
        <f t="shared" ca="1" si="8"/>
        <v>4.7910314802883672E-2</v>
      </c>
      <c r="T8" s="6">
        <f t="shared" ca="1" si="8"/>
        <v>-0.11784453026975258</v>
      </c>
      <c r="U8" s="6">
        <f t="shared" ca="1" si="8"/>
        <v>1.3078246885369814E-2</v>
      </c>
      <c r="V8" s="6">
        <f t="shared" ca="1" si="8"/>
        <v>-2.5984006631898834E-4</v>
      </c>
      <c r="W8" s="6">
        <f t="shared" ca="1" si="8"/>
        <v>-1.0303024711605844E-6</v>
      </c>
      <c r="X8" s="6">
        <f t="shared" ca="1" si="8"/>
        <v>-3.7126262265584865E-7</v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48069515.026957102</v>
      </c>
      <c r="AG8" s="5">
        <f t="shared" si="1"/>
        <v>1472468.34960491</v>
      </c>
      <c r="AH8" s="5">
        <f t="shared" si="1"/>
        <v>0</v>
      </c>
      <c r="AI8" s="5">
        <f t="shared" si="1"/>
        <v>7192.5320227821503</v>
      </c>
      <c r="AJ8" s="5">
        <f t="shared" si="1"/>
        <v>0</v>
      </c>
      <c r="AK8" s="5">
        <f t="shared" si="1"/>
        <v>0</v>
      </c>
      <c r="AL8" s="5">
        <f t="shared" si="1"/>
        <v>0</v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3.063206168772783</v>
      </c>
      <c r="AV8" s="5">
        <f t="shared" si="10"/>
        <v>0</v>
      </c>
      <c r="AW8" s="5">
        <f t="shared" si="10"/>
        <v>1.4962772182637208E-2</v>
      </c>
      <c r="AX8" s="5">
        <f t="shared" si="10"/>
        <v>0</v>
      </c>
      <c r="AY8" s="5">
        <f t="shared" si="10"/>
        <v>0</v>
      </c>
      <c r="AZ8" s="5">
        <f t="shared" si="10"/>
        <v>0</v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4.7882965388886325E-4</v>
      </c>
      <c r="BJ8" s="5">
        <f ca="1"/>
        <v>-1.1777725918504086E-3</v>
      </c>
      <c r="BK8" s="5">
        <f ca="1"/>
        <v>1.307078121978404E-4</v>
      </c>
      <c r="BL8" s="5">
        <f ca="1"/>
        <v>-2.5969173764329304E-6</v>
      </c>
      <c r="BM8" s="5">
        <f ca="1"/>
        <v>-1.029714327063803E-8</v>
      </c>
      <c r="BN8" s="5">
        <f ca="1"/>
        <v>-3.7105068885389954E-9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3.0153232033838968</v>
      </c>
      <c r="DD8" s="5">
        <f t="shared" si="24"/>
        <v>0.11633343301920149</v>
      </c>
      <c r="DE8" s="5">
        <f t="shared" si="24"/>
        <v>5.3876520899010091E-3</v>
      </c>
      <c r="DF8" s="5">
        <f t="shared" si="24"/>
        <v>0</v>
      </c>
      <c r="DG8" s="5">
        <f t="shared" si="24"/>
        <v>0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30580545.5054783</v>
      </c>
      <c r="D9">
        <v>566038.67592406995</v>
      </c>
      <c r="E9">
        <v>0</v>
      </c>
      <c r="F9">
        <v>393.726538410057</v>
      </c>
      <c r="G9">
        <v>0</v>
      </c>
      <c r="H9">
        <v>0</v>
      </c>
      <c r="I9">
        <v>0</v>
      </c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100.57139904695154</v>
      </c>
      <c r="S9" s="5">
        <f t="shared" ca="1" si="8"/>
        <v>-0.47486621053336048</v>
      </c>
      <c r="T9" s="6">
        <f t="shared" ca="1" si="8"/>
        <v>-0.10267941011551697</v>
      </c>
      <c r="U9" s="6">
        <f t="shared" ca="1" si="8"/>
        <v>-1.7698928393232261E-3</v>
      </c>
      <c r="V9" s="6">
        <f t="shared" ca="1" si="8"/>
        <v>1.9840261156642367E-4</v>
      </c>
      <c r="W9" s="6">
        <f t="shared" ca="1" si="8"/>
        <v>7.9581637356787253E-3</v>
      </c>
      <c r="X9" s="6">
        <f t="shared" ca="1" si="8"/>
        <v>-2.4009981058589145E-4</v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19463309.217254501</v>
      </c>
      <c r="AG9" s="5">
        <f t="shared" si="1"/>
        <v>494982.11329232401</v>
      </c>
      <c r="AH9" s="5">
        <f t="shared" si="1"/>
        <v>0</v>
      </c>
      <c r="AI9" s="5">
        <f t="shared" si="1"/>
        <v>0</v>
      </c>
      <c r="AJ9" s="5">
        <f t="shared" si="1"/>
        <v>0</v>
      </c>
      <c r="AK9" s="5">
        <f t="shared" si="1"/>
        <v>1539.81048486074</v>
      </c>
      <c r="AL9" s="5">
        <f t="shared" si="1"/>
        <v>0</v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2.5431549577063457</v>
      </c>
      <c r="AV9" s="5">
        <f t="shared" si="10"/>
        <v>0</v>
      </c>
      <c r="AW9" s="5">
        <f t="shared" si="10"/>
        <v>0</v>
      </c>
      <c r="AX9" s="5">
        <f t="shared" si="10"/>
        <v>0</v>
      </c>
      <c r="AY9" s="5">
        <f t="shared" si="10"/>
        <v>7.9113498515230689E-3</v>
      </c>
      <c r="AZ9" s="5">
        <f t="shared" si="10"/>
        <v>0</v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-4.7216824567755111E-3</v>
      </c>
      <c r="BJ9" s="5">
        <f ca="1"/>
        <v>-1.0209603434827561E-3</v>
      </c>
      <c r="BK9" s="5">
        <f ca="1"/>
        <v>-1.7598371466394293E-5</v>
      </c>
      <c r="BL9" s="5">
        <f ca="1"/>
        <v>1.972753819142954E-6</v>
      </c>
      <c r="BM9" s="5">
        <f ca="1"/>
        <v>7.9129492192541478E-5</v>
      </c>
      <c r="BN9" s="5">
        <f ca="1"/>
        <v>-2.3873567720162805E-6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3.0153232033838968</v>
      </c>
      <c r="DE9" s="5">
        <f t="shared" si="26"/>
        <v>0.11633343301920149</v>
      </c>
      <c r="DF9" s="5">
        <f t="shared" si="26"/>
        <v>5.3876520899010091E-3</v>
      </c>
      <c r="DG9" s="5">
        <f t="shared" si="26"/>
        <v>0</v>
      </c>
      <c r="DH9" s="5">
        <f t="shared" si="26"/>
        <v>0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6323712.3210591599</v>
      </c>
      <c r="D10">
        <v>192406.838543708</v>
      </c>
      <c r="E10">
        <v>0</v>
      </c>
      <c r="F10">
        <v>1184.8987973348801</v>
      </c>
      <c r="G10">
        <v>0</v>
      </c>
      <c r="H10">
        <v>285.72197928515499</v>
      </c>
      <c r="I10">
        <v>0</v>
      </c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101.26141564630495</v>
      </c>
      <c r="S10" s="5">
        <f t="shared" ca="1" si="8"/>
        <v>-1.1790340706213229</v>
      </c>
      <c r="T10" s="6">
        <f t="shared" ca="1" si="8"/>
        <v>-8.2249193237942941E-2</v>
      </c>
      <c r="U10" s="6">
        <f t="shared" ca="1" si="8"/>
        <v>-3.0017555840311668E-4</v>
      </c>
      <c r="V10" s="6">
        <f t="shared" ca="1" si="8"/>
        <v>1.6825682713418694E-4</v>
      </c>
      <c r="W10" s="6">
        <f t="shared" ca="1" si="8"/>
        <v>-2.9298223926901421E-7</v>
      </c>
      <c r="X10" s="6">
        <f t="shared" ca="1" si="8"/>
        <v>-1.7073216710623312E-7</v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30580545.5054783</v>
      </c>
      <c r="AG10" s="5">
        <f t="shared" si="1"/>
        <v>566038.67592406995</v>
      </c>
      <c r="AH10" s="5">
        <f t="shared" si="1"/>
        <v>0</v>
      </c>
      <c r="AI10" s="5">
        <f t="shared" si="1"/>
        <v>393.726538410057</v>
      </c>
      <c r="AJ10" s="5">
        <f t="shared" si="1"/>
        <v>0</v>
      </c>
      <c r="AK10" s="5">
        <f t="shared" si="1"/>
        <v>0</v>
      </c>
      <c r="AL10" s="5">
        <f t="shared" si="1"/>
        <v>0</v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1.8509763856981161</v>
      </c>
      <c r="AV10" s="5">
        <f t="shared" si="10"/>
        <v>0</v>
      </c>
      <c r="AW10" s="5">
        <f t="shared" si="10"/>
        <v>1.2875065892448633E-3</v>
      </c>
      <c r="AX10" s="5">
        <f t="shared" si="10"/>
        <v>0</v>
      </c>
      <c r="AY10" s="5">
        <f t="shared" si="10"/>
        <v>0</v>
      </c>
      <c r="AZ10" s="5">
        <f t="shared" si="10"/>
        <v>0</v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-1.1643468176857807E-2</v>
      </c>
      <c r="BJ10" s="5">
        <f ca="1"/>
        <v>-8.1224613257660136E-4</v>
      </c>
      <c r="BK10" s="5">
        <f ca="1"/>
        <v>-2.9643626497539503E-6</v>
      </c>
      <c r="BL10" s="5">
        <f ca="1"/>
        <v>1.6616084819699701E-6</v>
      </c>
      <c r="BM10" s="5">
        <f ca="1"/>
        <v>-2.8933255317343096E-9</v>
      </c>
      <c r="BN10" s="5">
        <f ca="1"/>
        <v>-1.6860535280543767E-9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3.0153232033838968</v>
      </c>
      <c r="DF10" s="5">
        <f t="shared" si="27"/>
        <v>0.11633343301920149</v>
      </c>
      <c r="DG10" s="5">
        <f t="shared" si="27"/>
        <v>5.3876520899010091E-3</v>
      </c>
      <c r="DH10" s="5">
        <f t="shared" si="27"/>
        <v>0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4203907.7968834899</v>
      </c>
      <c r="D11">
        <v>113438.406228564</v>
      </c>
      <c r="E11">
        <v>2016.7855144107</v>
      </c>
      <c r="F11">
        <v>0</v>
      </c>
      <c r="G11">
        <v>0</v>
      </c>
      <c r="H11">
        <v>0</v>
      </c>
      <c r="I11">
        <v>0</v>
      </c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100.06904579300588</v>
      </c>
      <c r="S11" s="5">
        <f t="shared" ca="1" si="8"/>
        <v>2.7320434283632077E-2</v>
      </c>
      <c r="T11" s="6">
        <f t="shared" ca="1" si="8"/>
        <v>-0.11723755575478018</v>
      </c>
      <c r="U11" s="6">
        <f t="shared" ca="1" si="8"/>
        <v>1.6862266253686361E-2</v>
      </c>
      <c r="V11" s="6">
        <f t="shared" ca="1" si="8"/>
        <v>-3.7353728351509336E-4</v>
      </c>
      <c r="W11" s="6">
        <f t="shared" ca="1" si="8"/>
        <v>4.5193463249727107E-3</v>
      </c>
      <c r="X11" s="6">
        <f t="shared" ca="1" si="8"/>
        <v>-1.3674682987288117E-4</v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6323712.3210591599</v>
      </c>
      <c r="AG11" s="5">
        <f t="shared" si="1"/>
        <v>192406.838543708</v>
      </c>
      <c r="AH11" s="5">
        <f t="shared" si="1"/>
        <v>0</v>
      </c>
      <c r="AI11" s="5">
        <f t="shared" si="1"/>
        <v>1184.8987973348801</v>
      </c>
      <c r="AJ11" s="5">
        <f t="shared" si="1"/>
        <v>0</v>
      </c>
      <c r="AK11" s="5">
        <f t="shared" si="1"/>
        <v>285.72197928515499</v>
      </c>
      <c r="AL11" s="5">
        <f t="shared" si="1"/>
        <v>0</v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3.042624787072568</v>
      </c>
      <c r="AV11" s="5">
        <f t="shared" si="10"/>
        <v>0</v>
      </c>
      <c r="AW11" s="5">
        <f t="shared" si="10"/>
        <v>1.8737392486829967E-2</v>
      </c>
      <c r="AX11" s="5">
        <f t="shared" si="10"/>
        <v>0</v>
      </c>
      <c r="AY11" s="5">
        <f t="shared" si="10"/>
        <v>4.5182633993903661E-3</v>
      </c>
      <c r="AZ11" s="5">
        <f t="shared" si="10"/>
        <v>0</v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2.7301583688671069E-4</v>
      </c>
      <c r="BJ11" s="5">
        <f ca="1"/>
        <v>-1.1715666400705727E-3</v>
      </c>
      <c r="BK11" s="5">
        <f ca="1"/>
        <v>1.6850631601470625E-4</v>
      </c>
      <c r="BL11" s="5">
        <f ca="1"/>
        <v>-3.7327954968988119E-6</v>
      </c>
      <c r="BM11" s="5">
        <f ca="1"/>
        <v>4.5162280594950777E-5</v>
      </c>
      <c r="BN11" s="5">
        <f ca="1"/>
        <v>-1.3665247708641466E-6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3.0153232033838968</v>
      </c>
      <c r="DG11" s="5">
        <f t="shared" si="28"/>
        <v>0.11633343301920149</v>
      </c>
      <c r="DH11" s="5">
        <f t="shared" si="28"/>
        <v>5.3876520899010091E-3</v>
      </c>
      <c r="DI11" s="5">
        <f t="shared" si="28"/>
        <v>0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27042882.547934402</v>
      </c>
      <c r="D12">
        <v>769494.44107857405</v>
      </c>
      <c r="E12">
        <v>18420.944442148699</v>
      </c>
      <c r="F12">
        <v>0</v>
      </c>
      <c r="G12">
        <v>0</v>
      </c>
      <c r="H12">
        <v>0</v>
      </c>
      <c r="I12">
        <v>1580.6583670263101</v>
      </c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100.38022405974489</v>
      </c>
      <c r="S12" s="5">
        <f t="shared" ca="1" si="8"/>
        <v>-0.31812444328584216</v>
      </c>
      <c r="T12" s="6">
        <f t="shared" ca="1" si="8"/>
        <v>-5.9026805306783343E-2</v>
      </c>
      <c r="U12" s="6">
        <f t="shared" ca="1" si="8"/>
        <v>-3.2582031966228425E-3</v>
      </c>
      <c r="V12" s="6">
        <f t="shared" ca="1" si="8"/>
        <v>1.8405270423328131E-4</v>
      </c>
      <c r="W12" s="6">
        <f t="shared" ca="1" si="8"/>
        <v>1.4207546458837619E-6</v>
      </c>
      <c r="X12" s="6">
        <f t="shared" ca="1" si="8"/>
        <v>-8.1414521283669085E-8</v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4203907.7968834899</v>
      </c>
      <c r="AG12" s="5">
        <f t="shared" si="1"/>
        <v>113438.406228564</v>
      </c>
      <c r="AH12" s="5">
        <f t="shared" si="1"/>
        <v>2016.7855144107</v>
      </c>
      <c r="AI12" s="5">
        <f t="shared" si="1"/>
        <v>0</v>
      </c>
      <c r="AJ12" s="5">
        <f t="shared" si="1"/>
        <v>0</v>
      </c>
      <c r="AK12" s="5">
        <f t="shared" si="1"/>
        <v>0</v>
      </c>
      <c r="AL12" s="5">
        <f t="shared" si="1"/>
        <v>0</v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2.6984037640563865</v>
      </c>
      <c r="AV12" s="5">
        <f t="shared" si="10"/>
        <v>4.7974066317672731E-2</v>
      </c>
      <c r="AW12" s="5">
        <f t="shared" si="10"/>
        <v>0</v>
      </c>
      <c r="AX12" s="5">
        <f t="shared" si="10"/>
        <v>0</v>
      </c>
      <c r="AY12" s="5">
        <f t="shared" si="10"/>
        <v>0</v>
      </c>
      <c r="AZ12" s="5">
        <f t="shared" si="10"/>
        <v>0</v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-3.1691943932751036E-3</v>
      </c>
      <c r="BJ12" s="5">
        <f ca="1"/>
        <v>-5.8803221311452174E-4</v>
      </c>
      <c r="BK12" s="5">
        <f ca="1"/>
        <v>-3.2458616496847089E-5</v>
      </c>
      <c r="BL12" s="5">
        <f ca="1"/>
        <v>1.8335554234640454E-6</v>
      </c>
      <c r="BM12" s="5">
        <f ca="1"/>
        <v>1.4153730569859546E-8</v>
      </c>
      <c r="BN12" s="5">
        <f ca="1"/>
        <v>-8.1106136239756062E-10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3.0153232033838968</v>
      </c>
      <c r="DH12" s="5">
        <f t="shared" si="29"/>
        <v>0.11633343301920149</v>
      </c>
      <c r="DI12" s="5">
        <f t="shared" si="29"/>
        <v>5.3876520899010091E-3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44478954.848505497</v>
      </c>
      <c r="D13">
        <v>1373904.32325005</v>
      </c>
      <c r="E13">
        <v>0</v>
      </c>
      <c r="F13">
        <v>0</v>
      </c>
      <c r="G13">
        <v>0</v>
      </c>
      <c r="H13">
        <v>10308.631700857</v>
      </c>
      <c r="I13">
        <v>0</v>
      </c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100.211269995818</v>
      </c>
      <c r="S13" s="5">
        <f t="shared" ca="1" si="8"/>
        <v>-0.17022194244576885</v>
      </c>
      <c r="T13" s="6">
        <f t="shared" ca="1" si="8"/>
        <v>-4.3185024027236084E-2</v>
      </c>
      <c r="U13" s="6">
        <f t="shared" ca="1" si="8"/>
        <v>-3.8988415029667378E-3</v>
      </c>
      <c r="V13" s="6">
        <f t="shared" ca="1" si="8"/>
        <v>1.7697225954281783E-4</v>
      </c>
      <c r="W13" s="6">
        <f t="shared" ca="1" si="8"/>
        <v>1.5260294123589182E-6</v>
      </c>
      <c r="X13" s="6">
        <f t="shared" ca="1" si="8"/>
        <v>5.8573138690364108E-3</v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27042882.547934402</v>
      </c>
      <c r="AG13" s="5">
        <f t="shared" si="1"/>
        <v>769494.44107857405</v>
      </c>
      <c r="AH13" s="5">
        <f t="shared" si="1"/>
        <v>18420.944442148699</v>
      </c>
      <c r="AI13" s="5">
        <f t="shared" si="1"/>
        <v>0</v>
      </c>
      <c r="AJ13" s="5">
        <f t="shared" si="1"/>
        <v>0</v>
      </c>
      <c r="AK13" s="5">
        <f t="shared" si="1"/>
        <v>0</v>
      </c>
      <c r="AL13" s="5">
        <f t="shared" si="1"/>
        <v>1580.6583670263101</v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2.8454601306448</v>
      </c>
      <c r="AV13" s="5">
        <f t="shared" si="10"/>
        <v>6.8117532994113952E-2</v>
      </c>
      <c r="AW13" s="5">
        <f t="shared" si="10"/>
        <v>0</v>
      </c>
      <c r="AX13" s="5">
        <f t="shared" si="10"/>
        <v>0</v>
      </c>
      <c r="AY13" s="5">
        <f t="shared" si="10"/>
        <v>0</v>
      </c>
      <c r="AZ13" s="5">
        <f t="shared" si="10"/>
        <v>5.8450069596853848E-3</v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-1.6986307273909665E-3</v>
      </c>
      <c r="BJ13" s="5">
        <f ca="1"/>
        <v>-4.3093979378804677E-4</v>
      </c>
      <c r="BK13" s="5">
        <f ca="1"/>
        <v>-3.8906217864811454E-5</v>
      </c>
      <c r="BL13" s="5">
        <f ca="1"/>
        <v>1.7659915850802333E-6</v>
      </c>
      <c r="BM13" s="5">
        <f ca="1"/>
        <v>1.5228121671570497E-8</v>
      </c>
      <c r="BN13" s="5">
        <f ca="1"/>
        <v>5.8449652112789788E-5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3.0153232033838968</v>
      </c>
      <c r="DI13" s="5">
        <f t="shared" si="30"/>
        <v>0.11633343301920149</v>
      </c>
      <c r="DJ13" s="5">
        <f t="shared" si="30"/>
        <v>5.3876520899010091E-3</v>
      </c>
    </row>
    <row r="14" spans="1:116" ht="14.25" customHeight="1" x14ac:dyDescent="0.2">
      <c r="A14" t="s">
        <v>39</v>
      </c>
      <c r="B14" t="s">
        <v>38</v>
      </c>
      <c r="C14">
        <v>1820129.85626593</v>
      </c>
      <c r="D14">
        <v>51309.317318456</v>
      </c>
      <c r="E14">
        <v>0</v>
      </c>
      <c r="F14">
        <v>0</v>
      </c>
      <c r="G14">
        <v>0</v>
      </c>
      <c r="H14">
        <v>0</v>
      </c>
      <c r="I14">
        <v>0</v>
      </c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100.02422152170777</v>
      </c>
      <c r="S14" s="5">
        <f t="shared" ca="1" si="8"/>
        <v>7.3580870981480306E-2</v>
      </c>
      <c r="T14" s="6">
        <f t="shared" ca="1" si="8"/>
        <v>-0.11858031182289018</v>
      </c>
      <c r="U14" s="6">
        <f t="shared" ca="1" si="8"/>
        <v>-1.8989765574391039E-3</v>
      </c>
      <c r="V14" s="6">
        <f t="shared" ca="1" si="8"/>
        <v>1.9124454705852313E-4</v>
      </c>
      <c r="W14" s="6">
        <f t="shared" ca="1" si="8"/>
        <v>2.3184870082392634E-2</v>
      </c>
      <c r="X14" s="6">
        <f t="shared" ca="1" si="8"/>
        <v>-6.9921893836566787E-4</v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44478954.848505497</v>
      </c>
      <c r="AG14" s="5">
        <f t="shared" si="1"/>
        <v>1373904.32325005</v>
      </c>
      <c r="AH14" s="5">
        <f t="shared" si="1"/>
        <v>0</v>
      </c>
      <c r="AI14" s="5">
        <f t="shared" si="1"/>
        <v>0</v>
      </c>
      <c r="AJ14" s="5">
        <f t="shared" si="1"/>
        <v>0</v>
      </c>
      <c r="AK14" s="5">
        <f t="shared" si="1"/>
        <v>10308.631700857</v>
      </c>
      <c r="AL14" s="5">
        <f t="shared" si="1"/>
        <v>0</v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3.0888862562745523</v>
      </c>
      <c r="AV14" s="5">
        <f t="shared" si="10"/>
        <v>0</v>
      </c>
      <c r="AW14" s="5">
        <f t="shared" si="10"/>
        <v>0</v>
      </c>
      <c r="AX14" s="5">
        <f t="shared" si="10"/>
        <v>0</v>
      </c>
      <c r="AY14" s="5">
        <f t="shared" si="10"/>
        <v>2.3176425201464401E-2</v>
      </c>
      <c r="AZ14" s="5">
        <f t="shared" si="10"/>
        <v>0</v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7.3563052890655498E-4</v>
      </c>
      <c r="BJ14" s="5">
        <f ca="1"/>
        <v>-1.1855159682213098E-3</v>
      </c>
      <c r="BK14" s="5">
        <f ca="1"/>
        <v>-1.8985167078025977E-5</v>
      </c>
      <c r="BL14" s="5">
        <f ca="1"/>
        <v>1.9119823593630092E-6</v>
      </c>
      <c r="BM14" s="5">
        <f ca="1"/>
        <v>2.3179255713938181E-4</v>
      </c>
      <c r="BN14" s="5">
        <f ca="1"/>
        <v>-6.990496179107176E-6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3.0153232033838968</v>
      </c>
      <c r="DJ14" s="5">
        <f t="shared" si="31"/>
        <v>0.11633343301920149</v>
      </c>
    </row>
    <row r="15" spans="1:116" ht="15" customHeight="1" x14ac:dyDescent="0.2">
      <c r="A15" t="s">
        <v>40</v>
      </c>
      <c r="B15" t="s">
        <v>38</v>
      </c>
      <c r="C15">
        <v>8627820.3942929506</v>
      </c>
      <c r="D15">
        <v>249274.98006798601</v>
      </c>
      <c r="E15">
        <v>732.47470392016203</v>
      </c>
      <c r="F15">
        <v>0</v>
      </c>
      <c r="G15">
        <v>0</v>
      </c>
      <c r="H15">
        <v>0</v>
      </c>
      <c r="I15">
        <v>0</v>
      </c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100.30933210832063</v>
      </c>
      <c r="S15" s="5">
        <f t="shared" ca="1" si="8"/>
        <v>-0.19693839314232561</v>
      </c>
      <c r="T15" s="6">
        <f t="shared" ca="1" si="8"/>
        <v>-0.11075496061544959</v>
      </c>
      <c r="U15" s="6">
        <f t="shared" ca="1" si="8"/>
        <v>-1.8355926076880132E-3</v>
      </c>
      <c r="V15" s="6">
        <f t="shared" ca="1" si="8"/>
        <v>1.9480445319618319E-4</v>
      </c>
      <c r="W15" s="6">
        <f t="shared" ca="1" si="8"/>
        <v>2.2285159685878242E-6</v>
      </c>
      <c r="X15" s="6">
        <f t="shared" ca="1" si="8"/>
        <v>-1.9492432367917586E-7</v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1820129.85626593</v>
      </c>
      <c r="AG15" s="5">
        <f t="shared" si="1"/>
        <v>51309.317318456</v>
      </c>
      <c r="AH15" s="5">
        <f t="shared" si="1"/>
        <v>0</v>
      </c>
      <c r="AI15" s="5">
        <f t="shared" si="1"/>
        <v>0</v>
      </c>
      <c r="AJ15" s="5">
        <f t="shared" si="1"/>
        <v>0</v>
      </c>
      <c r="AK15" s="5">
        <f t="shared" si="1"/>
        <v>0</v>
      </c>
      <c r="AL15" s="5">
        <f t="shared" si="1"/>
        <v>0</v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2.8189921253046824</v>
      </c>
      <c r="AV15" s="5">
        <f t="shared" si="10"/>
        <v>0</v>
      </c>
      <c r="AW15" s="5">
        <f t="shared" si="10"/>
        <v>0</v>
      </c>
      <c r="AX15" s="5">
        <f t="shared" si="10"/>
        <v>0</v>
      </c>
      <c r="AY15" s="5">
        <f t="shared" si="10"/>
        <v>0</v>
      </c>
      <c r="AZ15" s="5">
        <f t="shared" si="10"/>
        <v>0</v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-1.9633107807921456E-3</v>
      </c>
      <c r="BJ15" s="5">
        <f ca="1"/>
        <v>-1.1041341646642517E-3</v>
      </c>
      <c r="BK15" s="5">
        <f ca="1"/>
        <v>-1.8299320403268355E-5</v>
      </c>
      <c r="BL15" s="5">
        <f ca="1"/>
        <v>1.9420371873857211E-6</v>
      </c>
      <c r="BM15" s="5">
        <f ca="1"/>
        <v>2.2216437112564222E-8</v>
      </c>
      <c r="BN15" s="5">
        <f ca="1"/>
        <v>-1.9432321956713233E-9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3.0153232033838968</v>
      </c>
    </row>
    <row r="16" spans="1:116" ht="15" customHeight="1" thickBot="1" x14ac:dyDescent="0.25">
      <c r="A16" t="s">
        <v>41</v>
      </c>
      <c r="B16" t="s">
        <v>38</v>
      </c>
      <c r="C16">
        <v>40729214.835248798</v>
      </c>
      <c r="D16">
        <v>1432905.51855227</v>
      </c>
      <c r="E16">
        <v>0</v>
      </c>
      <c r="F16">
        <v>3089.4637668282298</v>
      </c>
      <c r="G16">
        <v>0</v>
      </c>
      <c r="H16">
        <v>0</v>
      </c>
      <c r="I16">
        <v>0</v>
      </c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100.23261423662608</v>
      </c>
      <c r="S16" s="5">
        <f t="shared" ca="1" si="8"/>
        <v>-0.1264166624897117</v>
      </c>
      <c r="T16" s="6">
        <f t="shared" ca="1" si="8"/>
        <v>-0.10428273778570871</v>
      </c>
      <c r="U16" s="6">
        <f t="shared" ca="1" si="8"/>
        <v>-2.1086581027229619E-3</v>
      </c>
      <c r="V16" s="6">
        <f t="shared" ca="1" si="8"/>
        <v>1.9170943592257709E-4</v>
      </c>
      <c r="W16" s="6">
        <f t="shared" ca="1" si="8"/>
        <v>2.2908063588030543E-6</v>
      </c>
      <c r="X16" s="6">
        <f t="shared" ca="1" si="8"/>
        <v>-1.7849022157184183E-7</v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8627820.3942929506</v>
      </c>
      <c r="AG16" s="5">
        <f t="shared" si="1"/>
        <v>249274.98006798601</v>
      </c>
      <c r="AH16" s="5">
        <f t="shared" si="1"/>
        <v>732.47470392016203</v>
      </c>
      <c r="AI16" s="5">
        <f t="shared" si="1"/>
        <v>0</v>
      </c>
      <c r="AJ16" s="5">
        <f t="shared" si="1"/>
        <v>0</v>
      </c>
      <c r="AK16" s="5">
        <f t="shared" si="1"/>
        <v>0</v>
      </c>
      <c r="AL16" s="5">
        <f t="shared" si="1"/>
        <v>0</v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2.8891999216033066</v>
      </c>
      <c r="AV16" s="5">
        <f t="shared" si="10"/>
        <v>8.4896841895859641E-3</v>
      </c>
      <c r="AW16" s="5">
        <f t="shared" si="10"/>
        <v>0</v>
      </c>
      <c r="AX16" s="5">
        <f t="shared" si="10"/>
        <v>0</v>
      </c>
      <c r="AY16" s="5">
        <f t="shared" si="10"/>
        <v>0</v>
      </c>
      <c r="AZ16" s="5">
        <f t="shared" si="10"/>
        <v>0</v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-1.2612328178059004E-3</v>
      </c>
      <c r="BJ16" s="5">
        <f ca="1"/>
        <v>-1.0404072424921615E-3</v>
      </c>
      <c r="BK16" s="5">
        <f ca="1"/>
        <v>-2.103764447113897E-5</v>
      </c>
      <c r="BL16" s="5">
        <f ca="1"/>
        <v>1.9126452740222395E-6</v>
      </c>
      <c r="BM16" s="5">
        <f ca="1"/>
        <v>2.2854899837242487E-8</v>
      </c>
      <c r="BN16" s="5">
        <f ca="1"/>
        <v>-1.7807599146368426E-9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348744105.82303202</v>
      </c>
      <c r="D17">
        <v>10056694.280962599</v>
      </c>
      <c r="E17">
        <v>550754.98078181199</v>
      </c>
      <c r="F17">
        <v>0</v>
      </c>
      <c r="G17">
        <v>0</v>
      </c>
      <c r="H17">
        <v>0</v>
      </c>
      <c r="I17">
        <v>0</v>
      </c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99.624568521420372</v>
      </c>
      <c r="S17" s="5">
        <f t="shared" ca="1" si="8"/>
        <v>0.50091614846642873</v>
      </c>
      <c r="T17" s="6">
        <f t="shared" ca="1" si="8"/>
        <v>-0.1310009215457402</v>
      </c>
      <c r="U17" s="6">
        <f t="shared" ca="1" si="8"/>
        <v>5.5568404112897631E-3</v>
      </c>
      <c r="V17" s="6">
        <f t="shared" ca="1" si="8"/>
        <v>-4.2146448317186271E-5</v>
      </c>
      <c r="W17" s="6">
        <f t="shared" ca="1" si="8"/>
        <v>1.8642623051072757E-6</v>
      </c>
      <c r="X17" s="6">
        <f t="shared" ca="1" si="8"/>
        <v>-3.0656635218610974E-7</v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40729214.835248798</v>
      </c>
      <c r="AG17" s="5">
        <f t="shared" si="1"/>
        <v>1432905.51855227</v>
      </c>
      <c r="AH17" s="5">
        <f t="shared" si="1"/>
        <v>0</v>
      </c>
      <c r="AI17" s="5">
        <f t="shared" si="1"/>
        <v>3089.4637668282298</v>
      </c>
      <c r="AJ17" s="5">
        <f t="shared" si="1"/>
        <v>0</v>
      </c>
      <c r="AK17" s="5">
        <f t="shared" si="1"/>
        <v>0</v>
      </c>
      <c r="AL17" s="5">
        <f t="shared" si="1"/>
        <v>0</v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3.5181270357123915</v>
      </c>
      <c r="AV17" s="5">
        <f t="shared" si="10"/>
        <v>0</v>
      </c>
      <c r="AW17" s="5">
        <f t="shared" si="10"/>
        <v>7.5853752136524769E-3</v>
      </c>
      <c r="AX17" s="5">
        <f t="shared" si="10"/>
        <v>0</v>
      </c>
      <c r="AY17" s="5">
        <f t="shared" si="10"/>
        <v>0</v>
      </c>
      <c r="AZ17" s="5">
        <f t="shared" si="10"/>
        <v>0</v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5.028038323284946E-3</v>
      </c>
      <c r="BJ17" s="5">
        <f ca="1"/>
        <v>-1.3149459364290603E-3</v>
      </c>
      <c r="BK17" s="5">
        <f ca="1"/>
        <v>5.5777811575615324E-5</v>
      </c>
      <c r="BL17" s="5">
        <f ca="1"/>
        <v>-4.2305275639035086E-7</v>
      </c>
      <c r="BM17" s="5">
        <f ca="1"/>
        <v>1.8712877082187201E-8</v>
      </c>
      <c r="BN17" s="5">
        <f ca="1"/>
        <v>-3.0772163607433299E-9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343483467.06619197</v>
      </c>
      <c r="D18">
        <v>10311005.323219299</v>
      </c>
      <c r="E18">
        <v>65196.4617075243</v>
      </c>
      <c r="F18">
        <v>0</v>
      </c>
      <c r="G18">
        <v>0</v>
      </c>
      <c r="H18">
        <v>0</v>
      </c>
      <c r="I18">
        <v>0</v>
      </c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-3.0153232033838968E-4</v>
      </c>
      <c r="DA18" s="5">
        <v>-2.5411692810548231E-6</v>
      </c>
    </row>
    <row r="19" spans="1:107" ht="15" customHeight="1" x14ac:dyDescent="0.2">
      <c r="A19" t="s">
        <v>45</v>
      </c>
      <c r="B19" t="s">
        <v>43</v>
      </c>
      <c r="C19">
        <v>650579978</v>
      </c>
      <c r="D19">
        <v>18551299.356028698</v>
      </c>
      <c r="E19">
        <v>343455.89148020401</v>
      </c>
      <c r="F19">
        <v>0</v>
      </c>
      <c r="G19">
        <v>0</v>
      </c>
      <c r="H19">
        <v>0</v>
      </c>
      <c r="I19">
        <v>0</v>
      </c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-3.0153232033838968E-4</v>
      </c>
    </row>
    <row r="20" spans="1:107" ht="15" customHeight="1" thickBot="1" x14ac:dyDescent="0.25">
      <c r="A20" t="s">
        <v>46</v>
      </c>
      <c r="B20" t="s">
        <v>43</v>
      </c>
      <c r="C20">
        <v>804722230</v>
      </c>
      <c r="D20">
        <v>26750654.001430601</v>
      </c>
      <c r="E20">
        <v>1896209.3548185499</v>
      </c>
      <c r="F20">
        <v>173422.53616997201</v>
      </c>
      <c r="G20">
        <v>0</v>
      </c>
      <c r="H20">
        <v>0</v>
      </c>
      <c r="I20">
        <v>0</v>
      </c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-3.0153232033838968E-4</v>
      </c>
      <c r="DA22" s="5">
        <v>-2.5411692810548231E-6</v>
      </c>
      <c r="DB22" s="5">
        <v>-1.1135784210908648E-7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-3.0153232033838968E-4</v>
      </c>
      <c r="DB23" s="5">
        <v>-2.5411692810548231E-6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-3.0153232033838968E-4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100.44903407361763</v>
      </c>
      <c r="S25" s="5">
        <f t="shared" ref="S25:V25" ca="1" si="42">AVERAGE(S3:S5)</f>
        <v>-0.42119227646575658</v>
      </c>
      <c r="T25" s="5">
        <f t="shared" ca="1" si="42"/>
        <v>-3.914728450698729E-2</v>
      </c>
      <c r="U25" s="5">
        <f t="shared" ca="1" si="42"/>
        <v>1.158982788831283E-2</v>
      </c>
      <c r="V25" s="5">
        <f t="shared" ca="1" si="42"/>
        <v>-2.8123701506227341E-4</v>
      </c>
      <c r="W25" s="5">
        <f t="shared" ref="W25:X25" ca="1" si="43">AVERAGE(W3:W5)</f>
        <v>-2.8935201999339496E-6</v>
      </c>
      <c r="X25" s="5">
        <f t="shared" ca="1" si="43"/>
        <v>-2.0999794391473632E-7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100.34541797748926</v>
      </c>
      <c r="S26" s="5">
        <f t="shared" ref="S26:V26" ca="1" si="44">AVERAGE(S6:S9)</f>
        <v>-0.28019683186690658</v>
      </c>
      <c r="T26" s="5">
        <f t="shared" ca="1" si="44"/>
        <v>-7.1586991529353355E-2</v>
      </c>
      <c r="U26" s="5">
        <f t="shared" ca="1" si="44"/>
        <v>4.4736426397555011E-3</v>
      </c>
      <c r="V26" s="5">
        <f t="shared" ca="1" si="44"/>
        <v>-3.6519149243848041E-5</v>
      </c>
      <c r="W26" s="5">
        <f t="shared" ref="W26:X26" ca="1" si="45">AVERAGE(W6:W9)</f>
        <v>1.9888924936561367E-3</v>
      </c>
      <c r="X26" s="5">
        <f t="shared" ca="1" si="45"/>
        <v>-6.0170077172724803E-5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100.48048887371843</v>
      </c>
      <c r="S27" s="5">
        <f t="shared" ref="S27:V27" ca="1" si="46">AVERAGE(S10:S13)</f>
        <v>-0.41001500551732545</v>
      </c>
      <c r="T27" s="5">
        <f t="shared" ca="1" si="46"/>
        <v>-7.5424644581685629E-2</v>
      </c>
      <c r="U27" s="5">
        <f t="shared" ca="1" si="46"/>
        <v>2.3512614989234164E-3</v>
      </c>
      <c r="V27" s="5">
        <f t="shared" ca="1" si="46"/>
        <v>3.8936126848798183E-5</v>
      </c>
      <c r="W27" s="5">
        <f t="shared" ref="W27:X27" ca="1" si="47">AVERAGE(W10:W13)</f>
        <v>1.130500031697921E-3</v>
      </c>
      <c r="X27" s="5">
        <f t="shared" ca="1" si="47"/>
        <v>1.4300787231187849E-3</v>
      </c>
      <c r="CW27" s="27"/>
      <c r="CX27" s="23" t="s">
        <v>14</v>
      </c>
      <c r="CY27" s="5">
        <f t="array" ref="CY27:DC31">MINVERSE(CY5:DC9)</f>
        <v>0.01</v>
      </c>
      <c r="CZ27" s="5">
        <v>-3.0153232033838968E-4</v>
      </c>
      <c r="DA27" s="5">
        <v>-2.5411692810548231E-6</v>
      </c>
      <c r="DB27" s="5">
        <v>-1.1135784210908648E-7</v>
      </c>
      <c r="DC27" s="5">
        <v>2.2559540673821579E-8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100.04768409701872</v>
      </c>
      <c r="S28" s="5">
        <f t="shared" ref="S28:V28" ca="1" si="48">AVERAGE(S14:S17)</f>
        <v>6.2785490953967932E-2</v>
      </c>
      <c r="T28" s="5">
        <f t="shared" ca="1" si="48"/>
        <v>-0.11615473294244716</v>
      </c>
      <c r="U28" s="5">
        <f t="shared" ca="1" si="48"/>
        <v>-7.1596714140078829E-5</v>
      </c>
      <c r="V28" s="5">
        <f t="shared" ca="1" si="48"/>
        <v>1.3390299696502427E-4</v>
      </c>
      <c r="W28" s="5">
        <f t="shared" ref="W28:X28" ca="1" si="49">AVERAGE(W14:W17)</f>
        <v>5.7978134167562837E-3</v>
      </c>
      <c r="X28" s="5">
        <f t="shared" ca="1" si="49"/>
        <v>-1.7497472981577625E-4</v>
      </c>
      <c r="CW28" s="27"/>
      <c r="CX28" s="24"/>
      <c r="CY28" s="5">
        <v>0</v>
      </c>
      <c r="CZ28" s="5">
        <v>0.01</v>
      </c>
      <c r="DA28" s="5">
        <v>-3.0153232033838968E-4</v>
      </c>
      <c r="DB28" s="5">
        <v>-2.5411692810548231E-6</v>
      </c>
      <c r="DC28" s="5">
        <v>-1.1135784210908648E-7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-3.0153232033838968E-4</v>
      </c>
      <c r="DC29" s="5">
        <v>-2.5411692810548231E-6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-3.0153232033838968E-4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0">IFERROR(BH48/SUMIF($AV48:$BF48,"&lt;&gt;#N/A")*100,"")</f>
        <v/>
      </c>
      <c r="S33" s="5" t="str">
        <f t="shared" si="50"/>
        <v/>
      </c>
      <c r="T33" s="5" t="str">
        <f t="shared" si="50"/>
        <v/>
      </c>
      <c r="U33" s="5" t="str">
        <f t="shared" si="50"/>
        <v/>
      </c>
      <c r="V33" s="5" t="str">
        <f t="shared" si="50"/>
        <v/>
      </c>
      <c r="W33" s="5" t="str">
        <f t="shared" si="50"/>
        <v/>
      </c>
      <c r="X33" s="5" t="str">
        <f t="shared" si="50"/>
        <v/>
      </c>
      <c r="CW33" s="27"/>
      <c r="CX33" s="23" t="s">
        <v>15</v>
      </c>
      <c r="CY33" s="5">
        <f t="array" ref="CY33:DD38">MINVERSE(CY5:DD10)</f>
        <v>0.01</v>
      </c>
      <c r="CZ33" s="5">
        <v>-3.0153232033838968E-4</v>
      </c>
      <c r="DA33" s="5">
        <v>-2.5411692810548231E-6</v>
      </c>
      <c r="DB33" s="5">
        <v>-1.1135784210908648E-7</v>
      </c>
      <c r="DC33" s="5">
        <v>2.2559540673821579E-8</v>
      </c>
      <c r="DD33" s="5">
        <v>-4.1378730397429502E-10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-3.0153232033838968E-4</v>
      </c>
      <c r="DB34" s="5">
        <v>-2.5411692810548231E-6</v>
      </c>
      <c r="DC34" s="5">
        <v>-1.1135784210908648E-7</v>
      </c>
      <c r="DD34" s="5">
        <v>2.2559540673821579E-8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-3.0153232033838968E-4</v>
      </c>
      <c r="DC35" s="5">
        <v>-2.5411692810548231E-6</v>
      </c>
      <c r="DD35" s="5">
        <v>-1.1135784210908648E-7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-3.0153232033838968E-4</v>
      </c>
      <c r="DD36" s="5">
        <v>-2.5411692810548231E-6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-3.0153232033838968E-4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1">IF(B38=ISBLANK(TRUE),"",B38)</f>
        <v/>
      </c>
      <c r="AF39" s="5" t="str">
        <f t="shared" si="51"/>
        <v/>
      </c>
      <c r="AG39" s="5" t="str">
        <f t="shared" si="51"/>
        <v/>
      </c>
      <c r="AH39" s="5" t="str">
        <f t="shared" si="51"/>
        <v/>
      </c>
      <c r="AI39" s="5" t="str">
        <f t="shared" si="51"/>
        <v/>
      </c>
      <c r="AJ39" s="5" t="str">
        <f t="shared" si="51"/>
        <v/>
      </c>
      <c r="AK39" s="5" t="str">
        <f t="shared" si="51"/>
        <v/>
      </c>
      <c r="AL39" s="5" t="str">
        <f t="shared" si="51"/>
        <v/>
      </c>
      <c r="AM39" s="5" t="str">
        <f t="shared" si="51"/>
        <v/>
      </c>
      <c r="AN39" s="5" t="str">
        <f t="shared" si="51"/>
        <v/>
      </c>
      <c r="AO39" s="5" t="str">
        <f t="shared" si="51"/>
        <v/>
      </c>
      <c r="AP39" s="5" t="str">
        <f t="shared" si="5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1"/>
        <v/>
      </c>
      <c r="AF40" s="5" t="str">
        <f t="shared" si="51"/>
        <v/>
      </c>
      <c r="AG40" s="5" t="str">
        <f t="shared" si="51"/>
        <v/>
      </c>
      <c r="AH40" s="5" t="str">
        <f t="shared" si="51"/>
        <v/>
      </c>
      <c r="AI40" s="5" t="str">
        <f t="shared" si="51"/>
        <v/>
      </c>
      <c r="AJ40" s="5" t="str">
        <f t="shared" si="51"/>
        <v/>
      </c>
      <c r="AK40" s="5" t="str">
        <f t="shared" si="51"/>
        <v/>
      </c>
      <c r="AL40" s="5" t="str">
        <f t="shared" si="51"/>
        <v/>
      </c>
      <c r="AM40" s="5" t="str">
        <f t="shared" si="51"/>
        <v/>
      </c>
      <c r="AN40" s="5" t="str">
        <f t="shared" si="51"/>
        <v/>
      </c>
      <c r="AO40" s="5" t="str">
        <f t="shared" si="51"/>
        <v/>
      </c>
      <c r="AP40" s="5" t="str">
        <f t="shared" si="51"/>
        <v/>
      </c>
      <c r="CW40" s="27"/>
      <c r="CX40" s="23" t="s">
        <v>16</v>
      </c>
      <c r="CY40" s="5">
        <f t="array" ref="CY40:DE46">MINVERSE(CY5:DE11)</f>
        <v>0.01</v>
      </c>
      <c r="CZ40" s="5">
        <v>-3.0153232033838968E-4</v>
      </c>
      <c r="DA40" s="5">
        <v>-2.5411692810548231E-6</v>
      </c>
      <c r="DB40" s="5">
        <v>-1.1135784210908648E-7</v>
      </c>
      <c r="DC40" s="5">
        <v>2.2559540673821579E-8</v>
      </c>
      <c r="DD40" s="5">
        <v>-4.1378730397429502E-10</v>
      </c>
      <c r="DE40" s="5">
        <v>-7.7676904421673047E-12</v>
      </c>
    </row>
    <row r="41" spans="2:110" ht="14.25" customHeight="1" x14ac:dyDescent="0.15">
      <c r="AD41" s="5" t="str">
        <f>IF(A40=ISBLANK(TRUE),"",A40)</f>
        <v/>
      </c>
      <c r="AE41" s="5" t="str">
        <f t="shared" si="51"/>
        <v/>
      </c>
      <c r="AF41" s="5" t="str">
        <f t="shared" si="51"/>
        <v/>
      </c>
      <c r="AG41" s="5" t="str">
        <f t="shared" si="51"/>
        <v/>
      </c>
      <c r="AH41" s="5" t="str">
        <f t="shared" si="51"/>
        <v/>
      </c>
      <c r="AI41" s="5" t="str">
        <f t="shared" si="51"/>
        <v/>
      </c>
      <c r="AJ41" s="5" t="str">
        <f t="shared" si="51"/>
        <v/>
      </c>
      <c r="AK41" s="5" t="str">
        <f t="shared" si="51"/>
        <v/>
      </c>
      <c r="AL41" s="5" t="str">
        <f t="shared" si="51"/>
        <v/>
      </c>
      <c r="AM41" s="5" t="str">
        <f t="shared" si="51"/>
        <v/>
      </c>
      <c r="AN41" s="5" t="str">
        <f t="shared" si="51"/>
        <v/>
      </c>
      <c r="AO41" s="5" t="str">
        <f t="shared" si="51"/>
        <v/>
      </c>
      <c r="AP41" s="5" t="str">
        <f t="shared" si="51"/>
        <v/>
      </c>
      <c r="CW41" s="27"/>
      <c r="CX41" s="24"/>
      <c r="CY41" s="5">
        <v>0</v>
      </c>
      <c r="CZ41" s="5">
        <v>0.01</v>
      </c>
      <c r="DA41" s="5">
        <v>-3.0153232033838968E-4</v>
      </c>
      <c r="DB41" s="5">
        <v>-2.5411692810548231E-6</v>
      </c>
      <c r="DC41" s="5">
        <v>-1.1135784210908648E-7</v>
      </c>
      <c r="DD41" s="5">
        <v>2.2559540673821579E-8</v>
      </c>
      <c r="DE41" s="5">
        <v>-4.1378730397429502E-10</v>
      </c>
    </row>
    <row r="42" spans="2:110" ht="14.25" customHeight="1" x14ac:dyDescent="0.15">
      <c r="AD42" s="5" t="str">
        <f>IF(A41=ISBLANK(TRUE),"",A41)</f>
        <v/>
      </c>
      <c r="AE42" s="5" t="str">
        <f t="shared" si="51"/>
        <v/>
      </c>
      <c r="AF42" s="5" t="str">
        <f t="shared" si="51"/>
        <v/>
      </c>
      <c r="AG42" s="5" t="str">
        <f t="shared" si="51"/>
        <v/>
      </c>
      <c r="AH42" s="5" t="str">
        <f t="shared" si="51"/>
        <v/>
      </c>
      <c r="AI42" s="5" t="str">
        <f t="shared" si="51"/>
        <v/>
      </c>
      <c r="AJ42" s="5" t="str">
        <f t="shared" si="51"/>
        <v/>
      </c>
      <c r="AK42" s="5" t="str">
        <f t="shared" si="51"/>
        <v/>
      </c>
      <c r="AL42" s="5" t="str">
        <f t="shared" si="51"/>
        <v/>
      </c>
      <c r="AM42" s="5" t="str">
        <f t="shared" si="51"/>
        <v/>
      </c>
      <c r="AN42" s="5" t="str">
        <f t="shared" si="51"/>
        <v/>
      </c>
      <c r="AO42" s="5" t="str">
        <f t="shared" si="51"/>
        <v/>
      </c>
      <c r="AP42" s="5" t="str">
        <f t="shared" si="5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-3.0153232033838968E-4</v>
      </c>
      <c r="DC42" s="5">
        <v>-2.5411692810548231E-6</v>
      </c>
      <c r="DD42" s="5">
        <v>-1.1135784210908648E-7</v>
      </c>
      <c r="DE42" s="5">
        <v>2.2559540673821579E-8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-3.0153232033838968E-4</v>
      </c>
      <c r="DD43" s="5">
        <v>-2.5411692810548231E-6</v>
      </c>
      <c r="DE43" s="5">
        <v>-1.1135784210908648E-7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-3.0153232033838968E-4</v>
      </c>
      <c r="DE44" s="5">
        <v>-2.5411692810548231E-6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-3.0153232033838968E-4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A3CBC-96AB-D248-A92A-2415C452A0D4}">
  <dimension ref="A1:DL101"/>
  <sheetViews>
    <sheetView zoomScaleNormal="100" workbookViewId="0">
      <selection activeCell="P37" sqref="P37"/>
    </sheetView>
  </sheetViews>
  <sheetFormatPr baseColWidth="10" defaultColWidth="1.83203125" defaultRowHeight="14" x14ac:dyDescent="0.15"/>
  <cols>
    <col min="1" max="1" width="36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33203125" style="5" bestFit="1" customWidth="1"/>
    <col min="28" max="28" width="10.332031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2" width="9.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5" width="9.33203125" style="5" bestFit="1" customWidth="1"/>
    <col min="56" max="56" width="10.33203125" style="5" bestFit="1" customWidth="1"/>
    <col min="57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5" style="5" bestFit="1" customWidth="1"/>
    <col min="85" max="85" width="9.33203125" style="5" bestFit="1" customWidth="1"/>
    <col min="86" max="86" width="10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9.33203125" style="5" bestFit="1" customWidth="1"/>
    <col min="99" max="99" width="10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191.0197</v>
      </c>
      <c r="D1" s="1">
        <v>192.0231</v>
      </c>
      <c r="E1" s="1">
        <v>193.0264</v>
      </c>
      <c r="F1" s="1">
        <v>194.02979999999999</v>
      </c>
      <c r="G1" s="1">
        <v>195.03319999999999</v>
      </c>
      <c r="H1" s="1">
        <v>196.03649999999999</v>
      </c>
      <c r="I1" s="1">
        <v>197.03989999999999</v>
      </c>
      <c r="J1"/>
      <c r="K1"/>
      <c r="L1"/>
      <c r="M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7</v>
      </c>
    </row>
    <row r="2" spans="1:116" ht="15" x14ac:dyDescent="0.2">
      <c r="A2" t="s">
        <v>22</v>
      </c>
      <c r="B2" t="s">
        <v>23</v>
      </c>
      <c r="C2">
        <v>259051769.02904999</v>
      </c>
      <c r="D2">
        <v>30227815.860936701</v>
      </c>
      <c r="E2">
        <v>6686400.0584891699</v>
      </c>
      <c r="F2">
        <v>4217060.1128462898</v>
      </c>
      <c r="G2">
        <v>9791082.0875246897</v>
      </c>
      <c r="H2">
        <v>4474316.2212207103</v>
      </c>
      <c r="I2">
        <v>549159.57273900497</v>
      </c>
      <c r="J2"/>
      <c r="K2"/>
      <c r="L2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Citrate</v>
      </c>
      <c r="S2" s="5" t="str">
        <f t="shared" ref="S2:AB2" ca="1" si="0">IF(AG2=ISBLANK(TRUE),"",AG2)</f>
        <v>Citrate m+1</v>
      </c>
      <c r="T2" s="5" t="str">
        <f t="shared" ca="1" si="0"/>
        <v>Citrate m+2</v>
      </c>
      <c r="U2" s="5" t="str">
        <f t="shared" ca="1" si="0"/>
        <v>Citrate m+3</v>
      </c>
      <c r="V2" s="5" t="str">
        <f t="shared" ca="1" si="0"/>
        <v>Citrate m+4</v>
      </c>
      <c r="W2" s="5" t="str">
        <f t="shared" ca="1" si="0"/>
        <v>Citrate m+5</v>
      </c>
      <c r="X2" s="5" t="str">
        <f t="shared" ca="1" si="0"/>
        <v>Citrate m+6</v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Citrate</v>
      </c>
      <c r="AG2" s="3" t="str">
        <f ca="1">IF(D1=ISBLANK(TRUE),"",$AF$2&amp;" m+1")</f>
        <v>Citrate m+1</v>
      </c>
      <c r="AH2" s="3" t="str">
        <f ca="1">IF(E1=ISBLANK(TRUE),"",$AF$2&amp;" m+2")</f>
        <v>Citrate m+2</v>
      </c>
      <c r="AI2" s="3" t="str">
        <f ca="1">IF(F1=ISBLANK(TRUE),"",$AF$2&amp;" m+3")</f>
        <v>Citrate m+3</v>
      </c>
      <c r="AJ2" s="3" t="str">
        <f ca="1">IF(G1=ISBLANK(TRUE),"",$AF$2&amp;" m+4")</f>
        <v>Citrate m+4</v>
      </c>
      <c r="AK2" s="3" t="str">
        <f ca="1">IF(H1=ISBLANK(TRUE),"",$AF$2&amp;" m+5")</f>
        <v>Citrate m+5</v>
      </c>
      <c r="AL2" s="3" t="str">
        <f ca="1">IF(I1=ISBLANK(TRUE),"",$AF$2&amp;" m+6")</f>
        <v>Citrate m+6</v>
      </c>
      <c r="AM2" s="3" t="str">
        <f>IF(J1=ISBLANK(TRUE),"",$AF$2&amp;" m+7")</f>
        <v/>
      </c>
      <c r="AN2" s="3" t="str">
        <f>IF(K1=ISBLANK(TRUE),"",$AF$2&amp;" m+8")</f>
        <v/>
      </c>
      <c r="AO2" s="3" t="str">
        <f>IF(L1=ISBLANK(TRUE),"",$AF$2&amp;" m+9")</f>
        <v/>
      </c>
      <c r="AP2" s="3" t="str">
        <f>IF(M1=ISBLANK(TRUE),"",$AF$2&amp;" m+10")</f>
        <v/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Citrate</v>
      </c>
      <c r="AU2" s="5" t="str">
        <f t="shared" ca="1" si="2"/>
        <v>Citrate m+1</v>
      </c>
      <c r="AV2" s="5" t="str">
        <f t="shared" ca="1" si="2"/>
        <v>Citrate m+2</v>
      </c>
      <c r="AW2" s="5" t="str">
        <f t="shared" ca="1" si="2"/>
        <v>Citrate m+3</v>
      </c>
      <c r="AX2" s="5" t="str">
        <f t="shared" ca="1" si="2"/>
        <v>Citrate m+4</v>
      </c>
      <c r="AY2" s="5" t="str">
        <f t="shared" ca="1" si="2"/>
        <v>Citrate m+5</v>
      </c>
      <c r="AZ2" s="5" t="str">
        <f t="shared" ca="1" si="2"/>
        <v>Citrate m+6</v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Citrate</v>
      </c>
      <c r="BI2" s="5" t="str">
        <f t="shared" ca="1" si="3"/>
        <v>Citrate m+1</v>
      </c>
      <c r="BJ2" s="5" t="str">
        <f t="shared" ca="1" si="3"/>
        <v>Citrate m+2</v>
      </c>
      <c r="BK2" s="5" t="str">
        <f t="shared" ca="1" si="3"/>
        <v>Citrate m+3</v>
      </c>
      <c r="BL2" s="5" t="str">
        <f t="shared" ca="1" si="3"/>
        <v>Citrate m+4</v>
      </c>
      <c r="BM2" s="5" t="str">
        <f t="shared" ca="1" si="3"/>
        <v>Citrate m+5</v>
      </c>
      <c r="BN2" s="5" t="str">
        <f t="shared" ca="1" si="3"/>
        <v>Citrate m+6</v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Citrate</v>
      </c>
      <c r="BY2" s="3" t="str">
        <f t="shared" ca="1" si="4"/>
        <v>Citrate m+1</v>
      </c>
      <c r="BZ2" s="3" t="str">
        <f t="shared" ca="1" si="4"/>
        <v>Citrate m+2</v>
      </c>
      <c r="CA2" s="3" t="str">
        <f t="shared" ca="1" si="4"/>
        <v>Citrate m+3</v>
      </c>
      <c r="CB2" s="3" t="str">
        <f t="shared" ca="1" si="4"/>
        <v>Citrate m+4</v>
      </c>
      <c r="CC2" s="3" t="str">
        <f t="shared" ca="1" si="4"/>
        <v>Citrate m+5</v>
      </c>
      <c r="CD2" s="3" t="str">
        <f t="shared" ca="1" si="4"/>
        <v>Citrate m+6</v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Citrate</v>
      </c>
      <c r="CL2" s="5" t="str">
        <f t="shared" ca="1" si="5"/>
        <v>Citrate m+1</v>
      </c>
      <c r="CM2" s="5" t="str">
        <f t="shared" ca="1" si="5"/>
        <v>Citrate m+2</v>
      </c>
      <c r="CN2" s="5" t="str">
        <f t="shared" ca="1" si="5"/>
        <v>Citrate m+3</v>
      </c>
      <c r="CO2" s="5" t="str">
        <f t="shared" ca="1" si="5"/>
        <v>Citrate m+4</v>
      </c>
      <c r="CP2" s="5" t="str">
        <f t="shared" ca="1" si="5"/>
        <v>Citrate m+5</v>
      </c>
      <c r="CQ2" s="5" t="str">
        <f t="shared" ca="1" si="5"/>
        <v>Citrate m+6</v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Citrate</v>
      </c>
      <c r="CZ2" s="5" t="str">
        <f t="shared" ca="1" si="6"/>
        <v>Citrate m+1</v>
      </c>
      <c r="DA2" s="5" t="str">
        <f t="shared" ca="1" si="6"/>
        <v>Citrate m+2</v>
      </c>
      <c r="DB2" s="5" t="str">
        <f t="shared" ca="1" si="6"/>
        <v>Citrate m+3</v>
      </c>
      <c r="DC2" s="5" t="str">
        <f t="shared" ca="1" si="6"/>
        <v>Citrate m+4</v>
      </c>
      <c r="DD2" s="5" t="str">
        <f t="shared" ca="1" si="6"/>
        <v>Citrate m+5</v>
      </c>
      <c r="DE2" s="5" t="str">
        <f t="shared" ca="1" si="6"/>
        <v>Citrate m+6</v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215640981.410018</v>
      </c>
      <c r="D3">
        <v>23449385.880600099</v>
      </c>
      <c r="E3">
        <v>5738115.8421147503</v>
      </c>
      <c r="F3">
        <v>3432333.4637896898</v>
      </c>
      <c r="G3">
        <v>9002140.9819184504</v>
      </c>
      <c r="H3">
        <v>3284171.1106240102</v>
      </c>
      <c r="I3">
        <v>186901.072842294</v>
      </c>
      <c r="J3"/>
      <c r="K3"/>
      <c r="L3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88.576853503979635</v>
      </c>
      <c r="S3" s="5">
        <f t="shared" ref="S3:AB17" ca="1" si="8">IFERROR(BI3/SUMIF($BH3:$BR3,"&lt;&gt;#N/A")*100,"")</f>
        <v>3.552749481713644</v>
      </c>
      <c r="T3" s="6">
        <f t="shared" ca="1" si="8"/>
        <v>2.0097199350001982</v>
      </c>
      <c r="U3" s="6">
        <f t="shared" ca="1" si="8"/>
        <v>1.2847004951266217</v>
      </c>
      <c r="V3" s="6">
        <f t="shared" ca="1" si="8"/>
        <v>3.2475001658531242</v>
      </c>
      <c r="W3" s="6">
        <f t="shared" ca="1" si="8"/>
        <v>1.2799121899647694</v>
      </c>
      <c r="X3" s="6">
        <f ca="1">IFERROR(BN3/SUMIF($BH3:$BR3,"&lt;&gt;#N/A")*100,"")</f>
        <v>4.8564228361995469E-2</v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259051769.02904999</v>
      </c>
      <c r="AG3" s="5">
        <f t="shared" si="1"/>
        <v>30227815.860936701</v>
      </c>
      <c r="AH3" s="5">
        <f t="shared" si="1"/>
        <v>6686400.0584891699</v>
      </c>
      <c r="AI3" s="5">
        <f t="shared" si="1"/>
        <v>4217060.1128462898</v>
      </c>
      <c r="AJ3" s="5">
        <f t="shared" si="1"/>
        <v>9791082.0875246897</v>
      </c>
      <c r="AK3" s="5">
        <f t="shared" si="1"/>
        <v>4474316.2212207103</v>
      </c>
      <c r="AL3" s="5">
        <f t="shared" si="1"/>
        <v>549159.57273900497</v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11.668639042394249</v>
      </c>
      <c r="AV3" s="5">
        <f t="shared" si="10"/>
        <v>2.5811057317039046</v>
      </c>
      <c r="AW3" s="5">
        <f t="shared" si="10"/>
        <v>1.6278831558078992</v>
      </c>
      <c r="AX3" s="5">
        <f t="shared" si="10"/>
        <v>3.7795851092708501</v>
      </c>
      <c r="AY3" s="5">
        <f t="shared" si="10"/>
        <v>1.7271899890862981</v>
      </c>
      <c r="AZ3" s="5">
        <f t="shared" si="10"/>
        <v>0.21198835074444999</v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4.0109231036909929E-2</v>
      </c>
      <c r="BJ3" s="5">
        <f ca="1"/>
        <v>2.2688996679136996E-2</v>
      </c>
      <c r="BK3" s="5">
        <f ca="1"/>
        <v>1.4503794663115931E-2</v>
      </c>
      <c r="BL3" s="5">
        <f ca="1"/>
        <v>3.6663078867519475E-2</v>
      </c>
      <c r="BM3" s="5">
        <f ca="1"/>
        <v>1.4449736464247567E-2</v>
      </c>
      <c r="BN3" s="5">
        <f ca="1"/>
        <v>5.482722228309176E-4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736915178.16676402</v>
      </c>
      <c r="BY3" s="5">
        <f t="shared" ref="BY3:CH6" si="12">D17</f>
        <v>55593087.8549527</v>
      </c>
      <c r="BZ3" s="5">
        <f t="shared" si="12"/>
        <v>39389.488485473899</v>
      </c>
      <c r="CA3" s="5">
        <f t="shared" si="12"/>
        <v>56114.433161125198</v>
      </c>
      <c r="CB3" s="5">
        <f t="shared" si="12"/>
        <v>25056.299871186799</v>
      </c>
      <c r="CC3" s="5">
        <f t="shared" si="12"/>
        <v>2955.42592236775</v>
      </c>
      <c r="CD3" s="5">
        <f t="shared" si="12"/>
        <v>170010.43328816799</v>
      </c>
      <c r="CE3" s="5">
        <f t="shared" si="12"/>
        <v>0</v>
      </c>
      <c r="CF3" s="5">
        <f t="shared" si="12"/>
        <v>0</v>
      </c>
      <c r="CG3" s="5">
        <f t="shared" si="12"/>
        <v>0</v>
      </c>
      <c r="CH3" s="5">
        <f t="shared" si="12"/>
        <v>0</v>
      </c>
      <c r="CJ3" s="5" t="str">
        <f t="shared" ref="CJ3:CJ21" si="13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4">IFERROR(IF(BY3=ISBLANK(TRUE),"",BY3/$BX3*"100"),"")</f>
        <v>7.5440280648381455</v>
      </c>
      <c r="CM3" s="5">
        <f t="shared" si="14"/>
        <v>5.3451862103673555E-3</v>
      </c>
      <c r="CN3" s="5">
        <f t="shared" si="14"/>
        <v>7.6147750546707417E-3</v>
      </c>
      <c r="CO3" s="5">
        <f t="shared" si="14"/>
        <v>3.4001606444746825E-3</v>
      </c>
      <c r="CP3" s="5">
        <f t="shared" si="14"/>
        <v>4.0105374538763216E-4</v>
      </c>
      <c r="CQ3" s="5">
        <f t="shared" si="14"/>
        <v>2.3070556602064533E-2</v>
      </c>
      <c r="CR3" s="5">
        <f t="shared" si="14"/>
        <v>0</v>
      </c>
      <c r="CS3" s="5">
        <f t="shared" si="14"/>
        <v>0</v>
      </c>
      <c r="CT3" s="5">
        <f t="shared" si="14"/>
        <v>0</v>
      </c>
      <c r="CU3" s="5">
        <f t="shared" si="14"/>
        <v>0</v>
      </c>
      <c r="CV3" s="5" t="str">
        <f t="shared" si="14"/>
        <v/>
      </c>
      <c r="CY3" s="5">
        <f>IFERROR(AVERAGE(CK3:CK21),"")</f>
        <v>100</v>
      </c>
      <c r="CZ3" s="5">
        <f t="shared" ref="CZ3:DI3" si="15">IFERROR(AVERAGE(CL3:CL21),"")</f>
        <v>7.657715938703257</v>
      </c>
      <c r="DA3" s="5">
        <f t="shared" si="15"/>
        <v>5.0609659897287076E-3</v>
      </c>
      <c r="DB3" s="5">
        <f t="shared" si="15"/>
        <v>3.5548065391416625E-3</v>
      </c>
      <c r="DC3" s="5">
        <f t="shared" si="15"/>
        <v>1.9538741581764173E-3</v>
      </c>
      <c r="DD3" s="5">
        <f t="shared" si="15"/>
        <v>1.2284726605020055E-3</v>
      </c>
      <c r="DE3" s="5">
        <f t="shared" si="15"/>
        <v>4.6178437911641008E-2</v>
      </c>
      <c r="DF3" s="5">
        <f t="shared" si="15"/>
        <v>0</v>
      </c>
      <c r="DG3" s="5">
        <f t="shared" si="15"/>
        <v>0</v>
      </c>
      <c r="DH3" s="5">
        <f t="shared" si="15"/>
        <v>0</v>
      </c>
      <c r="DI3" s="5">
        <f t="shared" si="15"/>
        <v>0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313573968.033593</v>
      </c>
      <c r="D4">
        <v>35624734.014239103</v>
      </c>
      <c r="E4">
        <v>7261733.4004894597</v>
      </c>
      <c r="F4">
        <v>4662499.8058563899</v>
      </c>
      <c r="G4">
        <v>11204436.239925601</v>
      </c>
      <c r="H4">
        <v>4865528.51635049</v>
      </c>
      <c r="I4">
        <v>898592.78644606995</v>
      </c>
      <c r="J4"/>
      <c r="K4"/>
      <c r="L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6">IFERROR(BH4/SUMIF($BH4:$BR4,"&lt;&gt;#N/A")*100,"")</f>
        <v>89.085073942567476</v>
      </c>
      <c r="S4" s="5">
        <f t="shared" ca="1" si="8"/>
        <v>2.8654709401789682</v>
      </c>
      <c r="T4" s="6">
        <f t="shared" ca="1" si="8"/>
        <v>2.1465781687199157</v>
      </c>
      <c r="U4" s="6">
        <f t="shared" ca="1" si="8"/>
        <v>1.2502665106013278</v>
      </c>
      <c r="V4" s="6">
        <f t="shared" ca="1" si="8"/>
        <v>3.6212494605227152</v>
      </c>
      <c r="W4" s="6">
        <f t="shared" ca="1" si="8"/>
        <v>1.0781537704931758</v>
      </c>
      <c r="X4" s="6">
        <f t="shared" ca="1" si="8"/>
        <v>-4.6792793083590391E-2</v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215640981.410018</v>
      </c>
      <c r="AG4" s="5">
        <f t="shared" si="1"/>
        <v>23449385.880600099</v>
      </c>
      <c r="AH4" s="5">
        <f t="shared" si="1"/>
        <v>5738115.8421147503</v>
      </c>
      <c r="AI4" s="5">
        <f t="shared" si="1"/>
        <v>3432333.4637896898</v>
      </c>
      <c r="AJ4" s="5">
        <f t="shared" si="1"/>
        <v>9002140.9819184504</v>
      </c>
      <c r="AK4" s="5">
        <f t="shared" si="1"/>
        <v>3284171.1106240102</v>
      </c>
      <c r="AL4" s="5">
        <f t="shared" si="1"/>
        <v>186901.072842294</v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7">IFERROR(IF(AF4=ISBLANK(TRUE),"",AF4/$AF4*100),"")</f>
        <v>100</v>
      </c>
      <c r="AU4" s="5">
        <f t="shared" si="10"/>
        <v>10.874271544894162</v>
      </c>
      <c r="AV4" s="5">
        <f t="shared" si="10"/>
        <v>2.6609579517746416</v>
      </c>
      <c r="AW4" s="5">
        <f t="shared" si="10"/>
        <v>1.591688853086547</v>
      </c>
      <c r="AX4" s="5">
        <f t="shared" si="10"/>
        <v>4.1745965553745341</v>
      </c>
      <c r="AY4" s="5">
        <f t="shared" si="10"/>
        <v>1.5229809701058232</v>
      </c>
      <c r="AZ4" s="5">
        <f t="shared" si="10"/>
        <v>8.6672334553570707E-2</v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3.2165556061909059E-2</v>
      </c>
      <c r="BJ4" s="5">
        <f ca="1"/>
        <v>2.4095822944523788E-2</v>
      </c>
      <c r="BK4" s="5">
        <f ca="1"/>
        <v>1.403452290343684E-2</v>
      </c>
      <c r="BL4" s="5">
        <f ca="1"/>
        <v>4.0649340010171731E-2</v>
      </c>
      <c r="BM4" s="5">
        <f ca="1"/>
        <v>1.2102518668708229E-2</v>
      </c>
      <c r="BN4" s="5">
        <f ca="1"/>
        <v>-5.2525963118981497E-4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8">C18</f>
        <v>776029443.61080503</v>
      </c>
      <c r="BY4" s="5">
        <f t="shared" si="12"/>
        <v>59861649.492748</v>
      </c>
      <c r="BZ4" s="5">
        <f t="shared" si="12"/>
        <v>32747.321611148898</v>
      </c>
      <c r="CA4" s="5">
        <f t="shared" si="12"/>
        <v>29924.258845776501</v>
      </c>
      <c r="CB4" s="5">
        <f t="shared" si="12"/>
        <v>0</v>
      </c>
      <c r="CC4" s="5">
        <f t="shared" si="12"/>
        <v>3332.27468007674</v>
      </c>
      <c r="CD4" s="5">
        <f t="shared" si="12"/>
        <v>349294.72533428698</v>
      </c>
      <c r="CE4" s="5">
        <f t="shared" si="12"/>
        <v>0</v>
      </c>
      <c r="CF4" s="5">
        <f t="shared" si="12"/>
        <v>0</v>
      </c>
      <c r="CG4" s="5">
        <f t="shared" si="12"/>
        <v>0</v>
      </c>
      <c r="CH4" s="5">
        <f t="shared" si="12"/>
        <v>0</v>
      </c>
      <c r="CJ4" s="5" t="str">
        <f t="shared" si="13"/>
        <v>Standard2_00765_MH_MD_20221118_LCQE</v>
      </c>
      <c r="CK4" s="5">
        <f t="shared" ref="CK4:CV17" si="19">IFERROR(IF(BX4=ISBLANK(TRUE),"",BX4/$BX4*"100"),"")</f>
        <v>100</v>
      </c>
      <c r="CL4" s="5">
        <f t="shared" si="14"/>
        <v>7.713837404701601</v>
      </c>
      <c r="CM4" s="5">
        <f t="shared" si="14"/>
        <v>4.2198555584151733E-3</v>
      </c>
      <c r="CN4" s="5">
        <f t="shared" si="14"/>
        <v>3.8560726132427703E-3</v>
      </c>
      <c r="CO4" s="5">
        <f t="shared" si="14"/>
        <v>0</v>
      </c>
      <c r="CP4" s="5">
        <f t="shared" si="14"/>
        <v>4.2940054755808278E-4</v>
      </c>
      <c r="CQ4" s="5">
        <f t="shared" si="14"/>
        <v>4.5010499048727538E-2</v>
      </c>
      <c r="CR4" s="5">
        <f t="shared" si="14"/>
        <v>0</v>
      </c>
      <c r="CS4" s="5">
        <f t="shared" si="14"/>
        <v>0</v>
      </c>
      <c r="CT4" s="5">
        <f t="shared" si="14"/>
        <v>0</v>
      </c>
      <c r="CU4" s="5">
        <f t="shared" si="14"/>
        <v>0</v>
      </c>
      <c r="CV4" s="5" t="str">
        <f t="shared" si="14"/>
        <v/>
      </c>
    </row>
    <row r="5" spans="1:116" ht="14.25" customHeight="1" x14ac:dyDescent="0.2">
      <c r="A5" t="s">
        <v>27</v>
      </c>
      <c r="B5" t="s">
        <v>28</v>
      </c>
      <c r="C5">
        <v>375466513.55200499</v>
      </c>
      <c r="D5">
        <v>38491983.8187657</v>
      </c>
      <c r="E5">
        <v>5672064.7653236696</v>
      </c>
      <c r="F5">
        <v>3033944.09990292</v>
      </c>
      <c r="G5">
        <v>7475745.6731515303</v>
      </c>
      <c r="H5">
        <v>1897775.39569982</v>
      </c>
      <c r="I5">
        <v>879113.80129888002</v>
      </c>
      <c r="J5"/>
      <c r="K5"/>
      <c r="L5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6"/>
        <v>89.322612838520712</v>
      </c>
      <c r="S5" s="5">
        <f t="shared" ca="1" si="8"/>
        <v>3.3077548628727653</v>
      </c>
      <c r="T5" s="6">
        <f t="shared" ca="1" si="8"/>
        <v>1.8107104344488045</v>
      </c>
      <c r="U5" s="6">
        <f t="shared" ca="1" si="8"/>
        <v>1.1861272383660115</v>
      </c>
      <c r="V5" s="6">
        <f t="shared" ca="1" si="8"/>
        <v>3.0988370958926872</v>
      </c>
      <c r="W5" s="6">
        <f t="shared" ca="1" si="8"/>
        <v>1.1473758978450754</v>
      </c>
      <c r="X5" s="6">
        <f t="shared" ca="1" si="8"/>
        <v>0.12658163205396572</v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313573968.033593</v>
      </c>
      <c r="AG5" s="5">
        <f t="shared" si="1"/>
        <v>35624734.014239103</v>
      </c>
      <c r="AH5" s="5">
        <f t="shared" si="1"/>
        <v>7261733.4004894597</v>
      </c>
      <c r="AI5" s="5">
        <f t="shared" si="1"/>
        <v>4662499.8058563899</v>
      </c>
      <c r="AJ5" s="5">
        <f t="shared" si="1"/>
        <v>11204436.239925601</v>
      </c>
      <c r="AK5" s="5">
        <f t="shared" si="1"/>
        <v>4865528.51635049</v>
      </c>
      <c r="AL5" s="5">
        <f t="shared" si="1"/>
        <v>898592.78644606995</v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7"/>
        <v>100</v>
      </c>
      <c r="AU5" s="5">
        <f t="shared" si="10"/>
        <v>11.360871005217705</v>
      </c>
      <c r="AV5" s="5">
        <f t="shared" si="10"/>
        <v>2.3157959973614628</v>
      </c>
      <c r="AW5" s="5">
        <f t="shared" si="10"/>
        <v>1.4868899466032521</v>
      </c>
      <c r="AX5" s="5">
        <f t="shared" si="10"/>
        <v>3.57313979543266</v>
      </c>
      <c r="AY5" s="5">
        <f t="shared" si="10"/>
        <v>1.5516366192200142</v>
      </c>
      <c r="AZ5" s="5">
        <f t="shared" si="10"/>
        <v>0.28656485488291689</v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3.7031550665144491E-2</v>
      </c>
      <c r="BJ5" s="5">
        <f ca="1"/>
        <v>2.0271579356083601E-2</v>
      </c>
      <c r="BK5" s="5">
        <f ca="1"/>
        <v>1.3279137283078779E-2</v>
      </c>
      <c r="BL5" s="5">
        <f ca="1"/>
        <v>3.4692638262774848E-2</v>
      </c>
      <c r="BM5" s="5">
        <f ca="1"/>
        <v>1.2845301557840966E-2</v>
      </c>
      <c r="BN5" s="5">
        <f ca="1"/>
        <v>1.4171286310534002E-3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8"/>
        <v>781240818.62857401</v>
      </c>
      <c r="BY5" s="5">
        <f t="shared" si="12"/>
        <v>59162531.391431801</v>
      </c>
      <c r="BZ5" s="5">
        <f t="shared" si="12"/>
        <v>81883.402710794704</v>
      </c>
      <c r="CA5" s="5">
        <f t="shared" si="12"/>
        <v>17889.6860158948</v>
      </c>
      <c r="CB5" s="5">
        <f t="shared" si="12"/>
        <v>31232.823347998699</v>
      </c>
      <c r="CC5" s="5">
        <f t="shared" si="12"/>
        <v>27582.419965699999</v>
      </c>
      <c r="CD5" s="5">
        <f t="shared" si="12"/>
        <v>490762.87364227802</v>
      </c>
      <c r="CE5" s="5">
        <f t="shared" si="12"/>
        <v>0</v>
      </c>
      <c r="CF5" s="5">
        <f t="shared" si="12"/>
        <v>0</v>
      </c>
      <c r="CG5" s="5">
        <f t="shared" si="12"/>
        <v>0</v>
      </c>
      <c r="CH5" s="5">
        <f t="shared" si="12"/>
        <v>0</v>
      </c>
      <c r="CJ5" s="5" t="str">
        <f t="shared" si="13"/>
        <v>Standard3_00765_MH_MD_20221118_LCQE</v>
      </c>
      <c r="CK5" s="5">
        <f t="shared" si="19"/>
        <v>100</v>
      </c>
      <c r="CL5" s="5">
        <f t="shared" si="14"/>
        <v>7.5728930159190115</v>
      </c>
      <c r="CM5" s="5">
        <f t="shared" si="14"/>
        <v>1.0481198723658165E-2</v>
      </c>
      <c r="CN5" s="5">
        <f t="shared" si="14"/>
        <v>2.2899067213742333E-3</v>
      </c>
      <c r="CO5" s="5">
        <f t="shared" si="14"/>
        <v>3.9978483718792661E-3</v>
      </c>
      <c r="CP5" s="5">
        <f t="shared" si="14"/>
        <v>3.5305912476666854E-3</v>
      </c>
      <c r="CQ5" s="5">
        <f t="shared" si="14"/>
        <v>6.2818386077648336E-2</v>
      </c>
      <c r="CR5" s="5">
        <f t="shared" si="14"/>
        <v>0</v>
      </c>
      <c r="CS5" s="5">
        <f t="shared" si="14"/>
        <v>0</v>
      </c>
      <c r="CT5" s="5">
        <f t="shared" si="14"/>
        <v>0</v>
      </c>
      <c r="CU5" s="5">
        <f t="shared" si="14"/>
        <v>0</v>
      </c>
      <c r="CV5" s="5" t="str">
        <f t="shared" si="14"/>
        <v/>
      </c>
      <c r="CX5" s="26" t="s">
        <v>9</v>
      </c>
      <c r="CY5" s="5">
        <f t="shared" ref="CY5:DE5" si="20">CY3</f>
        <v>100</v>
      </c>
      <c r="CZ5" s="5">
        <f t="shared" si="20"/>
        <v>7.657715938703257</v>
      </c>
      <c r="DA5" s="5">
        <f t="shared" si="20"/>
        <v>5.0609659897287076E-3</v>
      </c>
      <c r="DB5" s="5">
        <f t="shared" si="20"/>
        <v>3.5548065391416625E-3</v>
      </c>
      <c r="DC5" s="5">
        <f t="shared" si="20"/>
        <v>1.9538741581764173E-3</v>
      </c>
      <c r="DD5" s="5">
        <f t="shared" si="20"/>
        <v>1.2284726605020055E-3</v>
      </c>
      <c r="DE5" s="5">
        <f t="shared" si="20"/>
        <v>4.6178437911641008E-2</v>
      </c>
      <c r="DF5" s="5">
        <f>DF3</f>
        <v>0</v>
      </c>
      <c r="DG5" s="5">
        <f>DG3</f>
        <v>0</v>
      </c>
      <c r="DH5" s="5">
        <f>DH3</f>
        <v>0</v>
      </c>
      <c r="DI5" s="5">
        <f>DI3</f>
        <v>0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299305050.49275398</v>
      </c>
      <c r="D6">
        <v>35524583.0979684</v>
      </c>
      <c r="E6">
        <v>7626206.6335052997</v>
      </c>
      <c r="F6">
        <v>4242089.4373911005</v>
      </c>
      <c r="G6">
        <v>9515893.3169938792</v>
      </c>
      <c r="H6">
        <v>4087504.27353305</v>
      </c>
      <c r="I6">
        <v>79008.1084988824</v>
      </c>
      <c r="J6"/>
      <c r="K6"/>
      <c r="L6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6"/>
        <v>93.4084077023481</v>
      </c>
      <c r="S6" s="5">
        <f t="shared" ca="1" si="8"/>
        <v>2.4230696742706463</v>
      </c>
      <c r="T6" s="6">
        <f t="shared" ca="1" si="8"/>
        <v>1.2208148226614004</v>
      </c>
      <c r="U6" s="6">
        <f t="shared" ca="1" si="8"/>
        <v>0.65785373849303652</v>
      </c>
      <c r="V6" s="6">
        <f t="shared" ca="1" si="8"/>
        <v>1.8074634175512638</v>
      </c>
      <c r="W6" s="6">
        <f t="shared" ca="1" si="8"/>
        <v>0.33244585094123036</v>
      </c>
      <c r="X6" s="6">
        <f t="shared" ca="1" si="8"/>
        <v>0.14994479373429942</v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375466513.55200499</v>
      </c>
      <c r="AG6" s="5">
        <f t="shared" si="1"/>
        <v>38491983.8187657</v>
      </c>
      <c r="AH6" s="5">
        <f t="shared" si="1"/>
        <v>5672064.7653236696</v>
      </c>
      <c r="AI6" s="5">
        <f t="shared" si="1"/>
        <v>3033944.09990292</v>
      </c>
      <c r="AJ6" s="5">
        <f t="shared" si="1"/>
        <v>7475745.6731515303</v>
      </c>
      <c r="AK6" s="5">
        <f t="shared" si="1"/>
        <v>1897775.39569982</v>
      </c>
      <c r="AL6" s="5">
        <f t="shared" si="1"/>
        <v>879113.80129888002</v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7"/>
        <v>100</v>
      </c>
      <c r="AU6" s="5">
        <f t="shared" si="10"/>
        <v>10.251775439205517</v>
      </c>
      <c r="AV6" s="5">
        <f t="shared" si="10"/>
        <v>1.5106712744272586</v>
      </c>
      <c r="AW6" s="5">
        <f t="shared" si="10"/>
        <v>0.80804652090037732</v>
      </c>
      <c r="AX6" s="5">
        <f t="shared" si="10"/>
        <v>1.9910552348408248</v>
      </c>
      <c r="AY6" s="5">
        <f t="shared" si="10"/>
        <v>0.50544464744576045</v>
      </c>
      <c r="AZ6" s="5">
        <f t="shared" si="10"/>
        <v>0.23413906954903876</v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2.5940595005022604E-2</v>
      </c>
      <c r="BJ6" s="5">
        <f ca="1"/>
        <v>1.3069646006081223E-2</v>
      </c>
      <c r="BK6" s="5">
        <f ca="1"/>
        <v>7.0427679335818439E-3</v>
      </c>
      <c r="BL6" s="5">
        <f ca="1"/>
        <v>1.9350114855943828E-2</v>
      </c>
      <c r="BM6" s="5">
        <f ca="1"/>
        <v>3.5590570390685861E-3</v>
      </c>
      <c r="BN6" s="5">
        <f ca="1"/>
        <v>1.6052601411653236E-3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8"/>
        <v>771799251.65878999</v>
      </c>
      <c r="BY6" s="5">
        <f t="shared" si="12"/>
        <v>60201154.097474098</v>
      </c>
      <c r="BZ6" s="5">
        <f t="shared" si="12"/>
        <v>1525.25643534955</v>
      </c>
      <c r="CA6" s="5">
        <f t="shared" si="12"/>
        <v>3538.4816689254199</v>
      </c>
      <c r="CB6" s="5">
        <f t="shared" si="12"/>
        <v>3222.1662987707</v>
      </c>
      <c r="CC6" s="5">
        <f t="shared" si="12"/>
        <v>4266.8543554036896</v>
      </c>
      <c r="CD6" s="5">
        <f t="shared" si="12"/>
        <v>415338.44123341999</v>
      </c>
      <c r="CE6" s="5">
        <f t="shared" si="12"/>
        <v>0</v>
      </c>
      <c r="CF6" s="5">
        <f t="shared" si="12"/>
        <v>0</v>
      </c>
      <c r="CG6" s="5">
        <f t="shared" si="12"/>
        <v>0</v>
      </c>
      <c r="CH6" s="5">
        <f t="shared" si="12"/>
        <v>0</v>
      </c>
      <c r="CJ6" s="5" t="str">
        <f t="shared" si="13"/>
        <v>Standard4_00765_MH_MD_20221118_LCQE</v>
      </c>
      <c r="CK6" s="5">
        <f t="shared" si="19"/>
        <v>100</v>
      </c>
      <c r="CL6" s="5">
        <f t="shared" si="14"/>
        <v>7.8001052693542698</v>
      </c>
      <c r="CM6" s="5">
        <f t="shared" si="14"/>
        <v>1.9762346647413714E-4</v>
      </c>
      <c r="CN6" s="5">
        <f t="shared" si="14"/>
        <v>4.584717672789053E-4</v>
      </c>
      <c r="CO6" s="5">
        <f t="shared" si="14"/>
        <v>4.1748761635172066E-4</v>
      </c>
      <c r="CP6" s="5">
        <f t="shared" si="14"/>
        <v>5.5284510139562198E-4</v>
      </c>
      <c r="CQ6" s="5">
        <f t="shared" si="14"/>
        <v>5.381430991812361E-2</v>
      </c>
      <c r="CR6" s="5">
        <f t="shared" si="14"/>
        <v>0</v>
      </c>
      <c r="CS6" s="5">
        <f t="shared" si="14"/>
        <v>0</v>
      </c>
      <c r="CT6" s="5">
        <f t="shared" si="14"/>
        <v>0</v>
      </c>
      <c r="CU6" s="5">
        <f t="shared" si="14"/>
        <v>0</v>
      </c>
      <c r="CV6" s="5" t="str">
        <f t="shared" si="14"/>
        <v/>
      </c>
      <c r="CX6" s="27"/>
      <c r="CY6" s="5">
        <v>0</v>
      </c>
      <c r="CZ6" s="5">
        <f t="shared" ref="CZ6:DJ6" si="21">CY3</f>
        <v>100</v>
      </c>
      <c r="DA6" s="5">
        <f t="shared" si="21"/>
        <v>7.657715938703257</v>
      </c>
      <c r="DB6" s="5">
        <f t="shared" si="21"/>
        <v>5.0609659897287076E-3</v>
      </c>
      <c r="DC6" s="5">
        <f t="shared" si="21"/>
        <v>3.5548065391416625E-3</v>
      </c>
      <c r="DD6" s="5">
        <f t="shared" si="21"/>
        <v>1.9538741581764173E-3</v>
      </c>
      <c r="DE6" s="5">
        <f t="shared" si="21"/>
        <v>1.2284726605020055E-3</v>
      </c>
      <c r="DF6" s="5">
        <f t="shared" si="21"/>
        <v>4.6178437911641008E-2</v>
      </c>
      <c r="DG6" s="5">
        <f t="shared" si="21"/>
        <v>0</v>
      </c>
      <c r="DH6" s="5">
        <f t="shared" si="21"/>
        <v>0</v>
      </c>
      <c r="DI6" s="5">
        <f t="shared" si="21"/>
        <v>0</v>
      </c>
      <c r="DJ6" s="5">
        <f t="shared" si="21"/>
        <v>0</v>
      </c>
    </row>
    <row r="7" spans="1:116" ht="14.25" customHeight="1" x14ac:dyDescent="0.2">
      <c r="A7" t="s">
        <v>30</v>
      </c>
      <c r="B7" t="s">
        <v>28</v>
      </c>
      <c r="C7">
        <v>279819543.92227501</v>
      </c>
      <c r="D7">
        <v>31793182.387935899</v>
      </c>
      <c r="E7">
        <v>5654526.56054</v>
      </c>
      <c r="F7">
        <v>3209236.9835328301</v>
      </c>
      <c r="G7">
        <v>5414065.3472904498</v>
      </c>
      <c r="H7">
        <v>1924572.4168642301</v>
      </c>
      <c r="I7">
        <v>449015.52195200598</v>
      </c>
      <c r="J7"/>
      <c r="K7"/>
      <c r="L7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6"/>
        <v>89.462350075443325</v>
      </c>
      <c r="S7" s="5">
        <f t="shared" ca="1" si="8"/>
        <v>3.7675336127788839</v>
      </c>
      <c r="T7" s="6">
        <f t="shared" ca="1" si="8"/>
        <v>1.9864402775726639</v>
      </c>
      <c r="U7" s="6">
        <f t="shared" ca="1" si="8"/>
        <v>1.1124746909893397</v>
      </c>
      <c r="V7" s="6">
        <f t="shared" ca="1" si="8"/>
        <v>2.7571301582777994</v>
      </c>
      <c r="W7" s="6">
        <f t="shared" ca="1" si="8"/>
        <v>1.0093232448892018</v>
      </c>
      <c r="X7" s="6">
        <f t="shared" ca="1" si="8"/>
        <v>-9.5252059951238727E-2</v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299305050.49275398</v>
      </c>
      <c r="AG7" s="5">
        <f t="shared" si="1"/>
        <v>35524583.0979684</v>
      </c>
      <c r="AH7" s="5">
        <f t="shared" si="1"/>
        <v>7626206.6335052997</v>
      </c>
      <c r="AI7" s="5">
        <f t="shared" si="1"/>
        <v>4242089.4373911005</v>
      </c>
      <c r="AJ7" s="5">
        <f t="shared" si="1"/>
        <v>9515893.3169938792</v>
      </c>
      <c r="AK7" s="5">
        <f t="shared" si="1"/>
        <v>4087504.27353305</v>
      </c>
      <c r="AL7" s="5">
        <f t="shared" si="1"/>
        <v>79008.1084988824</v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7"/>
        <v>100</v>
      </c>
      <c r="AU7" s="5">
        <f t="shared" si="10"/>
        <v>11.869022269916034</v>
      </c>
      <c r="AV7" s="5">
        <f t="shared" si="10"/>
        <v>2.5479712490484441</v>
      </c>
      <c r="AW7" s="5">
        <f t="shared" si="10"/>
        <v>1.4173130157366989</v>
      </c>
      <c r="AX7" s="5">
        <f t="shared" si="10"/>
        <v>3.1793293502156437</v>
      </c>
      <c r="AY7" s="5">
        <f t="shared" si="10"/>
        <v>1.3656649852061238</v>
      </c>
      <c r="AZ7" s="5">
        <f t="shared" si="10"/>
        <v>2.6397185202457898E-2</v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4.2113063312127774E-2</v>
      </c>
      <c r="BJ7" s="5">
        <f ca="1"/>
        <v>2.2204204069058153E-2</v>
      </c>
      <c r="BK7" s="5">
        <f ca="1"/>
        <v>1.2435115890105649E-2</v>
      </c>
      <c r="BL7" s="5">
        <f ca="1"/>
        <v>3.081888812391715E-2</v>
      </c>
      <c r="BM7" s="5">
        <f ca="1"/>
        <v>1.1282100727714423E-2</v>
      </c>
      <c r="BN7" s="5">
        <f ca="1"/>
        <v>-1.0647167201723736E-3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3"/>
        <v/>
      </c>
      <c r="CK7" s="5" t="str">
        <f t="shared" si="19"/>
        <v/>
      </c>
      <c r="CL7" s="5" t="str">
        <f t="shared" si="14"/>
        <v/>
      </c>
      <c r="CM7" s="5" t="str">
        <f t="shared" si="14"/>
        <v/>
      </c>
      <c r="CN7" s="5" t="str">
        <f t="shared" si="14"/>
        <v/>
      </c>
      <c r="CO7" s="5" t="str">
        <f t="shared" si="14"/>
        <v/>
      </c>
      <c r="CP7" s="5" t="str">
        <f t="shared" si="14"/>
        <v/>
      </c>
      <c r="CQ7" s="5" t="str">
        <f t="shared" si="14"/>
        <v/>
      </c>
      <c r="CR7" s="5" t="str">
        <f t="shared" si="14"/>
        <v/>
      </c>
      <c r="CS7" s="5" t="str">
        <f t="shared" si="14"/>
        <v/>
      </c>
      <c r="CT7" s="5" t="str">
        <f t="shared" si="14"/>
        <v/>
      </c>
      <c r="CU7" s="5" t="str">
        <f t="shared" si="14"/>
        <v/>
      </c>
      <c r="CV7" s="5" t="str">
        <f t="shared" si="14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7.657715938703257</v>
      </c>
      <c r="DC7" s="5">
        <f t="shared" si="22"/>
        <v>5.0609659897287076E-3</v>
      </c>
      <c r="DD7" s="5">
        <f t="shared" si="22"/>
        <v>3.5548065391416625E-3</v>
      </c>
      <c r="DE7" s="5">
        <f t="shared" si="22"/>
        <v>1.9538741581764173E-3</v>
      </c>
      <c r="DF7" s="5">
        <f t="shared" si="22"/>
        <v>1.2284726605020055E-3</v>
      </c>
      <c r="DG7" s="5">
        <f t="shared" si="22"/>
        <v>4.6178437911641008E-2</v>
      </c>
      <c r="DH7" s="5">
        <f t="shared" si="22"/>
        <v>0</v>
      </c>
      <c r="DI7" s="5">
        <f t="shared" si="22"/>
        <v>0</v>
      </c>
      <c r="DJ7" s="5">
        <f t="shared" si="22"/>
        <v>0</v>
      </c>
    </row>
    <row r="8" spans="1:116" ht="14.25" customHeight="1" x14ac:dyDescent="0.2">
      <c r="A8" t="s">
        <v>31</v>
      </c>
      <c r="B8" t="s">
        <v>28</v>
      </c>
      <c r="C8">
        <v>328136961.690193</v>
      </c>
      <c r="D8">
        <v>34206435.590520397</v>
      </c>
      <c r="E8">
        <v>4882687.73146341</v>
      </c>
      <c r="F8">
        <v>2574340.56392112</v>
      </c>
      <c r="G8">
        <v>6484312.2279840196</v>
      </c>
      <c r="H8">
        <v>1801976.7254603</v>
      </c>
      <c r="I8">
        <v>455054.19633511</v>
      </c>
      <c r="J8"/>
      <c r="K8"/>
      <c r="L8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91.81145632256991</v>
      </c>
      <c r="S8" s="5">
        <f t="shared" ca="1" si="8"/>
        <v>3.4009852972547785</v>
      </c>
      <c r="T8" s="6">
        <f t="shared" ca="1" si="8"/>
        <v>1.5902196574548444</v>
      </c>
      <c r="U8" s="6">
        <f t="shared" ca="1" si="8"/>
        <v>0.92777086061472858</v>
      </c>
      <c r="V8" s="6">
        <f t="shared" ca="1" si="8"/>
        <v>1.7033650675774565</v>
      </c>
      <c r="W8" s="6">
        <f t="shared" ca="1" si="8"/>
        <v>0.49973386116288698</v>
      </c>
      <c r="X8" s="6">
        <f t="shared" ca="1" si="8"/>
        <v>6.6468933365433511E-2</v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279819543.92227501</v>
      </c>
      <c r="AG8" s="5">
        <f t="shared" si="1"/>
        <v>31793182.387935899</v>
      </c>
      <c r="AH8" s="5">
        <f t="shared" si="1"/>
        <v>5654526.56054</v>
      </c>
      <c r="AI8" s="5">
        <f t="shared" si="1"/>
        <v>3209236.9835328301</v>
      </c>
      <c r="AJ8" s="5">
        <f t="shared" si="1"/>
        <v>5414065.3472904498</v>
      </c>
      <c r="AK8" s="5">
        <f t="shared" si="1"/>
        <v>1924572.4168642301</v>
      </c>
      <c r="AL8" s="5">
        <f t="shared" si="1"/>
        <v>449015.52195200598</v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7"/>
        <v>100</v>
      </c>
      <c r="AU8" s="5">
        <f t="shared" si="10"/>
        <v>11.362030665294428</v>
      </c>
      <c r="AV8" s="5">
        <f t="shared" si="10"/>
        <v>2.0207761335322054</v>
      </c>
      <c r="AW8" s="5">
        <f t="shared" si="10"/>
        <v>1.1468952234531031</v>
      </c>
      <c r="AX8" s="5">
        <f t="shared" si="10"/>
        <v>1.9348417452907811</v>
      </c>
      <c r="AY8" s="5">
        <f t="shared" si="10"/>
        <v>0.68779056312050002</v>
      </c>
      <c r="AZ8" s="5">
        <f t="shared" si="10"/>
        <v>0.16046610456799554</v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3.7043147265911722E-2</v>
      </c>
      <c r="BJ8" s="5">
        <f ca="1"/>
        <v>1.7320492683045727E-2</v>
      </c>
      <c r="BK8" s="5">
        <f ca="1"/>
        <v>1.0105175299203437E-2</v>
      </c>
      <c r="BL8" s="5">
        <f ca="1"/>
        <v>1.8552859695339787E-2</v>
      </c>
      <c r="BM8" s="5">
        <f ca="1"/>
        <v>5.4430447046512863E-3</v>
      </c>
      <c r="BN8" s="5">
        <f ca="1"/>
        <v>7.2397210574573511E-4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3"/>
        <v/>
      </c>
      <c r="CK8" s="5" t="str">
        <f t="shared" si="19"/>
        <v/>
      </c>
      <c r="CL8" s="5" t="str">
        <f t="shared" si="14"/>
        <v/>
      </c>
      <c r="CM8" s="5" t="str">
        <f t="shared" si="14"/>
        <v/>
      </c>
      <c r="CN8" s="5" t="str">
        <f t="shared" si="14"/>
        <v/>
      </c>
      <c r="CO8" s="5" t="str">
        <f t="shared" si="14"/>
        <v/>
      </c>
      <c r="CP8" s="5" t="str">
        <f t="shared" si="14"/>
        <v/>
      </c>
      <c r="CQ8" s="5" t="str">
        <f t="shared" si="14"/>
        <v/>
      </c>
      <c r="CR8" s="5" t="str">
        <f t="shared" si="14"/>
        <v/>
      </c>
      <c r="CS8" s="5" t="str">
        <f t="shared" si="14"/>
        <v/>
      </c>
      <c r="CT8" s="5" t="str">
        <f t="shared" si="14"/>
        <v/>
      </c>
      <c r="CU8" s="5" t="str">
        <f t="shared" si="14"/>
        <v/>
      </c>
      <c r="CV8" s="5" t="str">
        <f t="shared" si="14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7.657715938703257</v>
      </c>
      <c r="DD8" s="5">
        <f t="shared" si="23"/>
        <v>5.0609659897287076E-3</v>
      </c>
      <c r="DE8" s="5">
        <f t="shared" si="23"/>
        <v>3.5548065391416625E-3</v>
      </c>
      <c r="DF8" s="5">
        <f t="shared" si="23"/>
        <v>1.9538741581764173E-3</v>
      </c>
      <c r="DG8" s="5">
        <f t="shared" si="23"/>
        <v>1.2284726605020055E-3</v>
      </c>
      <c r="DH8" s="5">
        <f t="shared" si="23"/>
        <v>4.6178437911641008E-2</v>
      </c>
      <c r="DI8" s="5">
        <f t="shared" si="23"/>
        <v>0</v>
      </c>
      <c r="DJ8" s="5">
        <f t="shared" si="23"/>
        <v>0</v>
      </c>
    </row>
    <row r="9" spans="1:116" ht="14.25" customHeight="1" x14ac:dyDescent="0.2">
      <c r="A9" t="s">
        <v>32</v>
      </c>
      <c r="B9" t="s">
        <v>33</v>
      </c>
      <c r="C9">
        <v>288333710.54160798</v>
      </c>
      <c r="D9">
        <v>36344186.073272802</v>
      </c>
      <c r="E9">
        <v>12834225.6757202</v>
      </c>
      <c r="F9">
        <v>7435872.5906560495</v>
      </c>
      <c r="G9">
        <v>19261725.098573402</v>
      </c>
      <c r="H9">
        <v>7403091.4866438499</v>
      </c>
      <c r="I9">
        <v>581142.95042801998</v>
      </c>
      <c r="J9"/>
      <c r="K9"/>
      <c r="L9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4">IFERROR(BH9/SUMIF($BH9:$BR9,"&lt;&gt;#N/A")*100,"")</f>
        <v>93.366132413332764</v>
      </c>
      <c r="S9" s="5">
        <f t="shared" ca="1" si="8"/>
        <v>2.5831817998291147</v>
      </c>
      <c r="T9" s="6">
        <f t="shared" ca="1" si="8"/>
        <v>1.1867528694838898</v>
      </c>
      <c r="U9" s="6">
        <f t="shared" ca="1" si="8"/>
        <v>0.63815961471787253</v>
      </c>
      <c r="V9" s="6">
        <f t="shared" ca="1" si="8"/>
        <v>1.7941629006264366</v>
      </c>
      <c r="W9" s="6">
        <f t="shared" ca="1" si="8"/>
        <v>0.37405986962319993</v>
      </c>
      <c r="X9" s="6">
        <f t="shared" ca="1" si="8"/>
        <v>5.7550532386698189E-2</v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328136961.690193</v>
      </c>
      <c r="AG9" s="5">
        <f t="shared" si="1"/>
        <v>34206435.590520397</v>
      </c>
      <c r="AH9" s="5">
        <f t="shared" si="1"/>
        <v>4882687.73146341</v>
      </c>
      <c r="AI9" s="5">
        <f t="shared" si="1"/>
        <v>2574340.56392112</v>
      </c>
      <c r="AJ9" s="5">
        <f t="shared" si="1"/>
        <v>6484312.2279840196</v>
      </c>
      <c r="AK9" s="5">
        <f t="shared" si="1"/>
        <v>1801976.7254603</v>
      </c>
      <c r="AL9" s="5">
        <f t="shared" si="1"/>
        <v>455054.19633511</v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7"/>
        <v>100</v>
      </c>
      <c r="AU9" s="5">
        <f t="shared" si="10"/>
        <v>10.424438446168109</v>
      </c>
      <c r="AV9" s="5">
        <f t="shared" si="10"/>
        <v>1.488002968733936</v>
      </c>
      <c r="AW9" s="5">
        <f t="shared" si="10"/>
        <v>0.78453233389527632</v>
      </c>
      <c r="AX9" s="5">
        <f t="shared" si="10"/>
        <v>1.9760993076135425</v>
      </c>
      <c r="AY9" s="5">
        <f t="shared" si="10"/>
        <v>0.54915383996320932</v>
      </c>
      <c r="AZ9" s="5">
        <f t="shared" si="10"/>
        <v>0.13867812817891101</v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2.7667225074648527E-2</v>
      </c>
      <c r="BJ9" s="5">
        <f ca="1"/>
        <v>1.2710742523103811E-2</v>
      </c>
      <c r="BK9" s="5">
        <f ca="1"/>
        <v>6.8350224885907638E-3</v>
      </c>
      <c r="BL9" s="5">
        <f ca="1"/>
        <v>1.9216420925348605E-2</v>
      </c>
      <c r="BM9" s="5">
        <f ca="1"/>
        <v>4.0063764017474052E-3</v>
      </c>
      <c r="BN9" s="5">
        <f ca="1"/>
        <v>6.1639623382835898E-4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3"/>
        <v/>
      </c>
      <c r="CK9" s="5" t="str">
        <f t="shared" si="19"/>
        <v/>
      </c>
      <c r="CL9" s="5" t="str">
        <f t="shared" si="14"/>
        <v/>
      </c>
      <c r="CM9" s="5" t="str">
        <f t="shared" si="14"/>
        <v/>
      </c>
      <c r="CN9" s="5" t="str">
        <f t="shared" si="14"/>
        <v/>
      </c>
      <c r="CO9" s="5" t="str">
        <f t="shared" si="14"/>
        <v/>
      </c>
      <c r="CP9" s="5" t="str">
        <f t="shared" si="14"/>
        <v/>
      </c>
      <c r="CQ9" s="5" t="str">
        <f t="shared" si="14"/>
        <v/>
      </c>
      <c r="CR9" s="5" t="str">
        <f t="shared" si="14"/>
        <v/>
      </c>
      <c r="CS9" s="5" t="str">
        <f t="shared" si="14"/>
        <v/>
      </c>
      <c r="CT9" s="5" t="str">
        <f t="shared" si="14"/>
        <v/>
      </c>
      <c r="CU9" s="5" t="str">
        <f t="shared" si="14"/>
        <v/>
      </c>
      <c r="CV9" s="5" t="str">
        <f t="shared" si="14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7.657715938703257</v>
      </c>
      <c r="DE9" s="5">
        <f t="shared" si="25"/>
        <v>5.0609659897287076E-3</v>
      </c>
      <c r="DF9" s="5">
        <f t="shared" si="25"/>
        <v>3.5548065391416625E-3</v>
      </c>
      <c r="DG9" s="5">
        <f t="shared" si="25"/>
        <v>1.9538741581764173E-3</v>
      </c>
      <c r="DH9" s="5">
        <f t="shared" si="25"/>
        <v>1.2284726605020055E-3</v>
      </c>
      <c r="DI9" s="5">
        <f t="shared" si="25"/>
        <v>4.6178437911641008E-2</v>
      </c>
      <c r="DJ9" s="5">
        <f t="shared" si="25"/>
        <v>0</v>
      </c>
    </row>
    <row r="10" spans="1:116" ht="14.25" customHeight="1" x14ac:dyDescent="0.2">
      <c r="A10" t="s">
        <v>34</v>
      </c>
      <c r="B10" t="s">
        <v>33</v>
      </c>
      <c r="C10">
        <v>139861247.91870099</v>
      </c>
      <c r="D10">
        <v>20418893.0681387</v>
      </c>
      <c r="E10">
        <v>8878369.7441419605</v>
      </c>
      <c r="F10">
        <v>5591686.4705741797</v>
      </c>
      <c r="G10">
        <v>14658703.295677301</v>
      </c>
      <c r="H10">
        <v>5476003.43933082</v>
      </c>
      <c r="I10">
        <v>161054.74247994201</v>
      </c>
      <c r="J10"/>
      <c r="K10"/>
      <c r="L10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4"/>
        <v>83.43964628954096</v>
      </c>
      <c r="S10" s="5">
        <f t="shared" ca="1" si="8"/>
        <v>4.1279158318085942</v>
      </c>
      <c r="T10" s="6">
        <f t="shared" ca="1" si="8"/>
        <v>3.3937141769156591</v>
      </c>
      <c r="U10" s="6">
        <f t="shared" ca="1" si="8"/>
        <v>1.8887790086447371</v>
      </c>
      <c r="V10" s="6">
        <f t="shared" ca="1" si="8"/>
        <v>5.4274812443562848</v>
      </c>
      <c r="W10" s="6">
        <f t="shared" ca="1" si="8"/>
        <v>1.7254056342167576</v>
      </c>
      <c r="X10" s="6">
        <f t="shared" ca="1" si="8"/>
        <v>-2.942185483005128E-3</v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288333710.54160798</v>
      </c>
      <c r="AG10" s="5">
        <f t="shared" si="1"/>
        <v>36344186.073272802</v>
      </c>
      <c r="AH10" s="5">
        <f t="shared" si="1"/>
        <v>12834225.6757202</v>
      </c>
      <c r="AI10" s="5">
        <f t="shared" si="1"/>
        <v>7435872.5906560495</v>
      </c>
      <c r="AJ10" s="5">
        <f t="shared" si="1"/>
        <v>19261725.098573402</v>
      </c>
      <c r="AK10" s="5">
        <f t="shared" si="1"/>
        <v>7403091.4866438499</v>
      </c>
      <c r="AL10" s="5">
        <f t="shared" si="1"/>
        <v>581142.95042801998</v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7"/>
        <v>100</v>
      </c>
      <c r="AU10" s="5">
        <f t="shared" si="10"/>
        <v>12.604903535213985</v>
      </c>
      <c r="AV10" s="5">
        <f t="shared" si="10"/>
        <v>4.451170711746574</v>
      </c>
      <c r="AW10" s="5">
        <f t="shared" si="10"/>
        <v>2.5789119755329533</v>
      </c>
      <c r="AX10" s="5">
        <f t="shared" si="10"/>
        <v>6.6803583467198644</v>
      </c>
      <c r="AY10" s="5">
        <f t="shared" si="10"/>
        <v>2.5675428213849267</v>
      </c>
      <c r="AZ10" s="5">
        <f t="shared" si="10"/>
        <v>0.2015522046785293</v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4.9471875965107284E-2</v>
      </c>
      <c r="BJ10" s="5">
        <f ca="1"/>
        <v>4.0672681726612932E-2</v>
      </c>
      <c r="BK10" s="5">
        <f ca="1"/>
        <v>2.2636469503844157E-2</v>
      </c>
      <c r="BL10" s="5">
        <f ca="1"/>
        <v>6.5046791132390161E-2</v>
      </c>
      <c r="BM10" s="5">
        <f ca="1"/>
        <v>2.0678486917711618E-2</v>
      </c>
      <c r="BN10" s="5">
        <f ca="1"/>
        <v>-3.5261241074723091E-5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3"/>
        <v/>
      </c>
      <c r="CK10" s="5" t="str">
        <f t="shared" si="19"/>
        <v/>
      </c>
      <c r="CL10" s="5" t="str">
        <f t="shared" si="14"/>
        <v/>
      </c>
      <c r="CM10" s="5" t="str">
        <f t="shared" si="14"/>
        <v/>
      </c>
      <c r="CN10" s="5" t="str">
        <f t="shared" si="14"/>
        <v/>
      </c>
      <c r="CO10" s="5" t="str">
        <f t="shared" si="14"/>
        <v/>
      </c>
      <c r="CP10" s="5" t="str">
        <f t="shared" si="14"/>
        <v/>
      </c>
      <c r="CQ10" s="5" t="str">
        <f t="shared" si="14"/>
        <v/>
      </c>
      <c r="CR10" s="5" t="str">
        <f t="shared" si="14"/>
        <v/>
      </c>
      <c r="CS10" s="5" t="str">
        <f t="shared" si="14"/>
        <v/>
      </c>
      <c r="CT10" s="5" t="str">
        <f t="shared" si="14"/>
        <v/>
      </c>
      <c r="CU10" s="5" t="str">
        <f t="shared" si="14"/>
        <v/>
      </c>
      <c r="CV10" s="5" t="str">
        <f t="shared" si="14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7.657715938703257</v>
      </c>
      <c r="DF10" s="5">
        <f t="shared" si="26"/>
        <v>5.0609659897287076E-3</v>
      </c>
      <c r="DG10" s="5">
        <f t="shared" si="26"/>
        <v>3.5548065391416625E-3</v>
      </c>
      <c r="DH10" s="5">
        <f t="shared" si="26"/>
        <v>1.9538741581764173E-3</v>
      </c>
      <c r="DI10" s="5">
        <f t="shared" si="26"/>
        <v>1.2284726605020055E-3</v>
      </c>
      <c r="DJ10" s="5">
        <f t="shared" si="26"/>
        <v>4.6178437911641008E-2</v>
      </c>
    </row>
    <row r="11" spans="1:116" ht="14.25" customHeight="1" x14ac:dyDescent="0.2">
      <c r="A11" t="s">
        <v>35</v>
      </c>
      <c r="B11" t="s">
        <v>33</v>
      </c>
      <c r="C11">
        <v>319981256.97329903</v>
      </c>
      <c r="D11">
        <v>51527515.526133403</v>
      </c>
      <c r="E11">
        <v>28539423.184967399</v>
      </c>
      <c r="F11">
        <v>19803553.077734198</v>
      </c>
      <c r="G11">
        <v>48678303.6931649</v>
      </c>
      <c r="H11">
        <v>21114696.087022498</v>
      </c>
      <c r="I11">
        <v>771086.29856818495</v>
      </c>
      <c r="J11"/>
      <c r="K11"/>
      <c r="L11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4"/>
        <v>77.238563089616562</v>
      </c>
      <c r="S11" s="5">
        <f t="shared" ca="1" si="8"/>
        <v>5.3616515224646788</v>
      </c>
      <c r="T11" s="6">
        <f t="shared" ca="1" si="8"/>
        <v>4.4886026236049901</v>
      </c>
      <c r="U11" s="6">
        <f t="shared" ca="1" si="8"/>
        <v>2.7412749353179064</v>
      </c>
      <c r="V11" s="6">
        <f t="shared" ca="1" si="8"/>
        <v>7.8834427412565633</v>
      </c>
      <c r="W11" s="6">
        <f t="shared" ca="1" si="8"/>
        <v>2.4190867344298983</v>
      </c>
      <c r="X11" s="6">
        <f t="shared" ca="1" si="8"/>
        <v>-0.13262164669059026</v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139861247.91870099</v>
      </c>
      <c r="AG11" s="5">
        <f t="shared" si="1"/>
        <v>20418893.0681387</v>
      </c>
      <c r="AH11" s="5">
        <f t="shared" si="1"/>
        <v>8878369.7441419605</v>
      </c>
      <c r="AI11" s="5">
        <f t="shared" si="1"/>
        <v>5591686.4705741797</v>
      </c>
      <c r="AJ11" s="5">
        <f t="shared" si="1"/>
        <v>14658703.295677301</v>
      </c>
      <c r="AK11" s="5">
        <f t="shared" si="1"/>
        <v>5476003.43933082</v>
      </c>
      <c r="AL11" s="5">
        <f t="shared" si="1"/>
        <v>161054.74247994201</v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7"/>
        <v>100</v>
      </c>
      <c r="AU11" s="5">
        <f t="shared" si="10"/>
        <v>14.599392878295966</v>
      </c>
      <c r="AV11" s="5">
        <f t="shared" si="10"/>
        <v>6.3479840744040894</v>
      </c>
      <c r="AW11" s="5">
        <f t="shared" si="10"/>
        <v>3.9980241516395836</v>
      </c>
      <c r="AX11" s="5">
        <f t="shared" si="10"/>
        <v>10.480889820315459</v>
      </c>
      <c r="AY11" s="5">
        <f t="shared" si="10"/>
        <v>3.9153114396018611</v>
      </c>
      <c r="AZ11" s="5">
        <f t="shared" si="10"/>
        <v>0.11515322855803521</v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6.94167693959271E-2</v>
      </c>
      <c r="BJ11" s="5">
        <f ca="1"/>
        <v>5.8113492069978817E-2</v>
      </c>
      <c r="BK11" s="5">
        <f ca="1"/>
        <v>3.5491014147134299E-2</v>
      </c>
      <c r="BL11" s="5">
        <f ca="1"/>
        <v>0.10206614967849345</v>
      </c>
      <c r="BM11" s="5">
        <f ca="1"/>
        <v>3.1319675530772584E-2</v>
      </c>
      <c r="BN11" s="5">
        <f ca="1"/>
        <v>-1.7170392791579399E-3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3"/>
        <v/>
      </c>
      <c r="CK11" s="5" t="str">
        <f t="shared" si="19"/>
        <v/>
      </c>
      <c r="CL11" s="5" t="str">
        <f t="shared" si="14"/>
        <v/>
      </c>
      <c r="CM11" s="5" t="str">
        <f t="shared" si="14"/>
        <v/>
      </c>
      <c r="CN11" s="5" t="str">
        <f t="shared" si="14"/>
        <v/>
      </c>
      <c r="CO11" s="5" t="str">
        <f t="shared" si="14"/>
        <v/>
      </c>
      <c r="CP11" s="5" t="str">
        <f t="shared" si="14"/>
        <v/>
      </c>
      <c r="CQ11" s="5" t="str">
        <f t="shared" si="14"/>
        <v/>
      </c>
      <c r="CR11" s="5" t="str">
        <f t="shared" si="14"/>
        <v/>
      </c>
      <c r="CS11" s="5" t="str">
        <f t="shared" si="14"/>
        <v/>
      </c>
      <c r="CT11" s="5" t="str">
        <f t="shared" si="14"/>
        <v/>
      </c>
      <c r="CU11" s="5" t="str">
        <f t="shared" si="14"/>
        <v/>
      </c>
      <c r="CV11" s="5" t="str">
        <f t="shared" si="14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7.657715938703257</v>
      </c>
      <c r="DG11" s="5">
        <f t="shared" si="27"/>
        <v>5.0609659897287076E-3</v>
      </c>
      <c r="DH11" s="5">
        <f t="shared" si="27"/>
        <v>3.5548065391416625E-3</v>
      </c>
      <c r="DI11" s="5">
        <f t="shared" si="27"/>
        <v>1.9538741581764173E-3</v>
      </c>
      <c r="DJ11" s="5">
        <f t="shared" si="27"/>
        <v>1.2284726605020055E-3</v>
      </c>
    </row>
    <row r="12" spans="1:116" ht="14.25" customHeight="1" x14ac:dyDescent="0.2">
      <c r="A12" t="s">
        <v>36</v>
      </c>
      <c r="B12" t="s">
        <v>33</v>
      </c>
      <c r="C12">
        <v>277221783.09144199</v>
      </c>
      <c r="D12">
        <v>33156666.634556301</v>
      </c>
      <c r="E12">
        <v>10722605.310704</v>
      </c>
      <c r="F12">
        <v>6715242.6699871803</v>
      </c>
      <c r="G12">
        <v>15458966.0552506</v>
      </c>
      <c r="H12">
        <v>6115585.2380156498</v>
      </c>
      <c r="I12">
        <v>317724.92014122102</v>
      </c>
      <c r="J12"/>
      <c r="K12"/>
      <c r="L12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4"/>
        <v>70.279251772261404</v>
      </c>
      <c r="S12" s="5">
        <f t="shared" ca="1" si="8"/>
        <v>5.9354875254656267</v>
      </c>
      <c r="T12" s="6">
        <f t="shared" ca="1" si="8"/>
        <v>5.8101916474004094</v>
      </c>
      <c r="U12" s="6">
        <f t="shared" ca="1" si="8"/>
        <v>3.9018371459736265</v>
      </c>
      <c r="V12" s="6">
        <f t="shared" ca="1" si="8"/>
        <v>10.390815029548913</v>
      </c>
      <c r="W12" s="6">
        <f t="shared" ca="1" si="8"/>
        <v>3.8404549433769053</v>
      </c>
      <c r="X12" s="6">
        <f t="shared" ca="1" si="8"/>
        <v>-0.15803806402691881</v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319981256.97329903</v>
      </c>
      <c r="AG12" s="5">
        <f t="shared" si="1"/>
        <v>51527515.526133403</v>
      </c>
      <c r="AH12" s="5">
        <f t="shared" si="1"/>
        <v>28539423.184967399</v>
      </c>
      <c r="AI12" s="5">
        <f t="shared" si="1"/>
        <v>19803553.077734198</v>
      </c>
      <c r="AJ12" s="5">
        <f t="shared" si="1"/>
        <v>48678303.6931649</v>
      </c>
      <c r="AK12" s="5">
        <f t="shared" si="1"/>
        <v>21114696.087022498</v>
      </c>
      <c r="AL12" s="5">
        <f t="shared" si="1"/>
        <v>771086.29856818495</v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7"/>
        <v>100</v>
      </c>
      <c r="AU12" s="5">
        <f t="shared" si="10"/>
        <v>16.103291803254947</v>
      </c>
      <c r="AV12" s="5">
        <f t="shared" si="10"/>
        <v>8.9190921539972834</v>
      </c>
      <c r="AW12" s="5">
        <f t="shared" si="10"/>
        <v>6.1889728370517387</v>
      </c>
      <c r="AX12" s="5">
        <f t="shared" si="10"/>
        <v>15.212860951173427</v>
      </c>
      <c r="AY12" s="5">
        <f t="shared" si="10"/>
        <v>6.5987290276769004</v>
      </c>
      <c r="AZ12" s="5">
        <f t="shared" si="10"/>
        <v>0.24097858289009988</v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8.4455758645516923E-2</v>
      </c>
      <c r="BJ12" s="5">
        <f ca="1"/>
        <v>8.2672929789125049E-2</v>
      </c>
      <c r="BK12" s="5">
        <f ca="1"/>
        <v>5.5519047906449771E-2</v>
      </c>
      <c r="BL12" s="5">
        <f ca="1"/>
        <v>0.14785039350191365</v>
      </c>
      <c r="BM12" s="5">
        <f ca="1"/>
        <v>5.4645643579442578E-2</v>
      </c>
      <c r="BN12" s="5">
        <f ca="1"/>
        <v>-2.2487158021977549E-3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3"/>
        <v/>
      </c>
      <c r="CK12" s="5" t="str">
        <f t="shared" si="19"/>
        <v/>
      </c>
      <c r="CL12" s="5" t="str">
        <f t="shared" si="14"/>
        <v/>
      </c>
      <c r="CM12" s="5" t="str">
        <f t="shared" si="14"/>
        <v/>
      </c>
      <c r="CN12" s="5" t="str">
        <f t="shared" si="14"/>
        <v/>
      </c>
      <c r="CO12" s="5" t="str">
        <f t="shared" si="14"/>
        <v/>
      </c>
      <c r="CP12" s="5" t="str">
        <f t="shared" si="14"/>
        <v/>
      </c>
      <c r="CQ12" s="5" t="str">
        <f t="shared" si="14"/>
        <v/>
      </c>
      <c r="CR12" s="5" t="str">
        <f t="shared" si="14"/>
        <v/>
      </c>
      <c r="CS12" s="5" t="str">
        <f t="shared" si="14"/>
        <v/>
      </c>
      <c r="CT12" s="5" t="str">
        <f t="shared" si="14"/>
        <v/>
      </c>
      <c r="CU12" s="5" t="str">
        <f t="shared" si="14"/>
        <v/>
      </c>
      <c r="CV12" s="5" t="str">
        <f t="shared" si="14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7.657715938703257</v>
      </c>
      <c r="DH12" s="5">
        <f t="shared" si="28"/>
        <v>5.0609659897287076E-3</v>
      </c>
      <c r="DI12" s="5">
        <f t="shared" si="28"/>
        <v>3.5548065391416625E-3</v>
      </c>
      <c r="DJ12" s="5">
        <f t="shared" si="28"/>
        <v>1.9538741581764173E-3</v>
      </c>
    </row>
    <row r="13" spans="1:116" ht="14.25" customHeight="1" x14ac:dyDescent="0.2">
      <c r="A13" t="s">
        <v>37</v>
      </c>
      <c r="B13" t="s">
        <v>38</v>
      </c>
      <c r="C13">
        <v>297798664.34875298</v>
      </c>
      <c r="D13">
        <v>36130302.0907754</v>
      </c>
      <c r="E13">
        <v>9052484.7656704709</v>
      </c>
      <c r="F13">
        <v>4383954.6987720598</v>
      </c>
      <c r="G13">
        <v>9662997.1099944506</v>
      </c>
      <c r="H13">
        <v>3058668.2393523399</v>
      </c>
      <c r="I13">
        <v>401349.52934192098</v>
      </c>
      <c r="J13"/>
      <c r="K13"/>
      <c r="L13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4"/>
        <v>85.386404828061742</v>
      </c>
      <c r="S13" s="5">
        <f t="shared" ca="1" si="8"/>
        <v>3.6738556366087858</v>
      </c>
      <c r="T13" s="6">
        <f t="shared" ca="1" si="8"/>
        <v>3.016988686816366</v>
      </c>
      <c r="U13" s="6">
        <f t="shared" ca="1" si="8"/>
        <v>1.8340918280700855</v>
      </c>
      <c r="V13" s="6">
        <f t="shared" ca="1" si="8"/>
        <v>4.6190772334558305</v>
      </c>
      <c r="W13" s="6">
        <f t="shared" ca="1" si="8"/>
        <v>1.5286098680291997</v>
      </c>
      <c r="X13" s="6">
        <f t="shared" ca="1" si="8"/>
        <v>-5.9028081042004403E-2</v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277221783.09144199</v>
      </c>
      <c r="AG13" s="5">
        <f t="shared" si="1"/>
        <v>33156666.634556301</v>
      </c>
      <c r="AH13" s="5">
        <f t="shared" si="1"/>
        <v>10722605.310704</v>
      </c>
      <c r="AI13" s="5">
        <f t="shared" si="1"/>
        <v>6715242.6699871803</v>
      </c>
      <c r="AJ13" s="5">
        <f t="shared" si="1"/>
        <v>15458966.0552506</v>
      </c>
      <c r="AK13" s="5">
        <f t="shared" si="1"/>
        <v>6115585.2380156498</v>
      </c>
      <c r="AL13" s="5">
        <f t="shared" si="1"/>
        <v>317724.92014122102</v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7"/>
        <v>100</v>
      </c>
      <c r="AU13" s="5">
        <f t="shared" si="10"/>
        <v>11.960339575342651</v>
      </c>
      <c r="AV13" s="5">
        <f t="shared" si="10"/>
        <v>3.8678797860437735</v>
      </c>
      <c r="AW13" s="5">
        <f t="shared" si="10"/>
        <v>2.4223358623200788</v>
      </c>
      <c r="AX13" s="5">
        <f t="shared" si="10"/>
        <v>5.5763893741897759</v>
      </c>
      <c r="AY13" s="5">
        <f t="shared" si="10"/>
        <v>2.2060262255792562</v>
      </c>
      <c r="AZ13" s="5">
        <f t="shared" si="10"/>
        <v>0.11461037318139572</v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4.3026236366393952E-2</v>
      </c>
      <c r="BJ13" s="5">
        <f ca="1"/>
        <v>3.5333361240486964E-2</v>
      </c>
      <c r="BK13" s="5">
        <f ca="1"/>
        <v>2.147990457922784E-2</v>
      </c>
      <c r="BL13" s="5">
        <f ca="1"/>
        <v>5.409616721487491E-2</v>
      </c>
      <c r="BM13" s="5">
        <f ca="1"/>
        <v>1.7902262908331645E-2</v>
      </c>
      <c r="BN13" s="5">
        <f ca="1"/>
        <v>-6.913053800644991E-4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3"/>
        <v/>
      </c>
      <c r="CK13" s="5" t="str">
        <f t="shared" si="19"/>
        <v/>
      </c>
      <c r="CL13" s="5" t="str">
        <f t="shared" si="14"/>
        <v/>
      </c>
      <c r="CM13" s="5" t="str">
        <f t="shared" si="14"/>
        <v/>
      </c>
      <c r="CN13" s="5" t="str">
        <f t="shared" si="14"/>
        <v/>
      </c>
      <c r="CO13" s="5" t="str">
        <f t="shared" si="14"/>
        <v/>
      </c>
      <c r="CP13" s="5" t="str">
        <f t="shared" si="14"/>
        <v/>
      </c>
      <c r="CQ13" s="5" t="str">
        <f t="shared" si="14"/>
        <v/>
      </c>
      <c r="CR13" s="5" t="str">
        <f t="shared" si="14"/>
        <v/>
      </c>
      <c r="CS13" s="5" t="str">
        <f t="shared" si="14"/>
        <v/>
      </c>
      <c r="CT13" s="5" t="str">
        <f t="shared" si="14"/>
        <v/>
      </c>
      <c r="CU13" s="5" t="str">
        <f t="shared" si="14"/>
        <v/>
      </c>
      <c r="CV13" s="5" t="str">
        <f t="shared" si="14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7.657715938703257</v>
      </c>
      <c r="DI13" s="5">
        <f t="shared" si="29"/>
        <v>5.0609659897287076E-3</v>
      </c>
      <c r="DJ13" s="5">
        <f t="shared" si="29"/>
        <v>3.5548065391416625E-3</v>
      </c>
    </row>
    <row r="14" spans="1:116" ht="14.25" customHeight="1" x14ac:dyDescent="0.2">
      <c r="A14" t="s">
        <v>39</v>
      </c>
      <c r="B14" t="s">
        <v>38</v>
      </c>
      <c r="C14">
        <v>204075824.167061</v>
      </c>
      <c r="D14">
        <v>20683237.8782764</v>
      </c>
      <c r="E14">
        <v>1475710.2621734701</v>
      </c>
      <c r="F14">
        <v>964850.74702137301</v>
      </c>
      <c r="G14">
        <v>2532025.3555084802</v>
      </c>
      <c r="H14">
        <v>718286.88065712096</v>
      </c>
      <c r="I14">
        <v>158348.84502946801</v>
      </c>
      <c r="J14"/>
      <c r="K14"/>
      <c r="L1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4"/>
        <v>88.977616811754785</v>
      </c>
      <c r="S14" s="5">
        <f t="shared" ca="1" si="8"/>
        <v>3.9815201037232684</v>
      </c>
      <c r="T14" s="6">
        <f t="shared" ca="1" si="8"/>
        <v>2.3953452581968722</v>
      </c>
      <c r="U14" s="6">
        <f t="shared" ca="1" si="8"/>
        <v>1.1230643705975902</v>
      </c>
      <c r="V14" s="6">
        <f t="shared" ca="1" si="8"/>
        <v>2.7991511404896716</v>
      </c>
      <c r="W14" s="6">
        <f t="shared" ca="1" si="8"/>
        <v>0.69821868575289603</v>
      </c>
      <c r="X14" s="6">
        <f t="shared" ca="1" si="8"/>
        <v>2.508362948487668E-2</v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297798664.34875298</v>
      </c>
      <c r="AG14" s="5">
        <f t="shared" si="1"/>
        <v>36130302.0907754</v>
      </c>
      <c r="AH14" s="5">
        <f t="shared" si="1"/>
        <v>9052484.7656704709</v>
      </c>
      <c r="AI14" s="5">
        <f t="shared" si="1"/>
        <v>4383954.6987720598</v>
      </c>
      <c r="AJ14" s="5">
        <f t="shared" si="1"/>
        <v>9662997.1099944506</v>
      </c>
      <c r="AK14" s="5">
        <f t="shared" si="1"/>
        <v>3058668.2393523399</v>
      </c>
      <c r="AL14" s="5">
        <f t="shared" si="1"/>
        <v>401349.52934192098</v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7"/>
        <v>100</v>
      </c>
      <c r="AU14" s="5">
        <f t="shared" si="10"/>
        <v>12.132459415084242</v>
      </c>
      <c r="AV14" s="5">
        <f t="shared" si="10"/>
        <v>3.0398003246478891</v>
      </c>
      <c r="AW14" s="5">
        <f t="shared" si="10"/>
        <v>1.4721203361872692</v>
      </c>
      <c r="AX14" s="5">
        <f t="shared" si="10"/>
        <v>3.2448087472541798</v>
      </c>
      <c r="AY14" s="5">
        <f t="shared" si="10"/>
        <v>1.027092665456123</v>
      </c>
      <c r="AZ14" s="5">
        <f t="shared" si="10"/>
        <v>0.13477210524755723</v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4.4747434763809851E-2</v>
      </c>
      <c r="BJ14" s="5">
        <f ca="1"/>
        <v>2.6920762142512496E-2</v>
      </c>
      <c r="BK14" s="5">
        <f ca="1"/>
        <v>1.2621875150619032E-2</v>
      </c>
      <c r="BL14" s="5">
        <f ca="1"/>
        <v>3.1459048250434565E-2</v>
      </c>
      <c r="BM14" s="5">
        <f ca="1"/>
        <v>7.8471272975323692E-3</v>
      </c>
      <c r="BN14" s="5">
        <f ca="1"/>
        <v>2.8190943277279254E-4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3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4"/>
        <v/>
      </c>
      <c r="CS14" s="5" t="str">
        <f t="shared" si="14"/>
        <v/>
      </c>
      <c r="CT14" s="5" t="str">
        <f t="shared" si="14"/>
        <v/>
      </c>
      <c r="CU14" s="5" t="str">
        <f t="shared" si="14"/>
        <v/>
      </c>
      <c r="CV14" s="5" t="str">
        <f t="shared" si="14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7.657715938703257</v>
      </c>
      <c r="DJ14" s="5">
        <f t="shared" si="30"/>
        <v>5.0609659897287076E-3</v>
      </c>
    </row>
    <row r="15" spans="1:116" ht="15" customHeight="1" x14ac:dyDescent="0.2">
      <c r="A15" t="s">
        <v>40</v>
      </c>
      <c r="B15" t="s">
        <v>38</v>
      </c>
      <c r="C15">
        <v>404022062.69454002</v>
      </c>
      <c r="D15">
        <v>46836681.8274858</v>
      </c>
      <c r="E15">
        <v>8588343.3099070806</v>
      </c>
      <c r="F15">
        <v>5281611.4352525501</v>
      </c>
      <c r="G15">
        <v>11375787.2971806</v>
      </c>
      <c r="H15">
        <v>4657426.7334287101</v>
      </c>
      <c r="I15">
        <v>911244.35111662699</v>
      </c>
      <c r="J15"/>
      <c r="K15"/>
      <c r="L15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4"/>
        <v>95.319776901215832</v>
      </c>
      <c r="S15" s="5">
        <f t="shared" ca="1" si="8"/>
        <v>2.361413149923278</v>
      </c>
      <c r="T15" s="6">
        <f t="shared" ca="1" si="8"/>
        <v>0.50362063271697488</v>
      </c>
      <c r="U15" s="6">
        <f t="shared" ca="1" si="8"/>
        <v>0.40858889908196461</v>
      </c>
      <c r="V15" s="6">
        <f t="shared" ca="1" si="8"/>
        <v>1.1493984736445051</v>
      </c>
      <c r="W15" s="6">
        <f t="shared" ca="1" si="8"/>
        <v>0.24622421250621837</v>
      </c>
      <c r="X15" s="6">
        <f t="shared" ca="1" si="8"/>
        <v>1.0977730911220906E-2</v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204075824.167061</v>
      </c>
      <c r="AG15" s="5">
        <f t="shared" si="1"/>
        <v>20683237.8782764</v>
      </c>
      <c r="AH15" s="5">
        <f t="shared" si="1"/>
        <v>1475710.2621734701</v>
      </c>
      <c r="AI15" s="5">
        <f t="shared" si="1"/>
        <v>964850.74702137301</v>
      </c>
      <c r="AJ15" s="5">
        <f t="shared" si="1"/>
        <v>2532025.3555084802</v>
      </c>
      <c r="AK15" s="5">
        <f t="shared" si="1"/>
        <v>718286.88065712096</v>
      </c>
      <c r="AL15" s="5">
        <f t="shared" si="1"/>
        <v>158348.84502946801</v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7"/>
        <v>100</v>
      </c>
      <c r="AU15" s="5">
        <f t="shared" si="10"/>
        <v>10.135075020618142</v>
      </c>
      <c r="AV15" s="5">
        <f t="shared" si="10"/>
        <v>0.72311860956416918</v>
      </c>
      <c r="AW15" s="5">
        <f t="shared" si="10"/>
        <v>0.47279032240071944</v>
      </c>
      <c r="AX15" s="5">
        <f t="shared" si="10"/>
        <v>1.2407277372726462</v>
      </c>
      <c r="AY15" s="5">
        <f t="shared" si="10"/>
        <v>0.35197058916156349</v>
      </c>
      <c r="AZ15" s="5">
        <f t="shared" si="10"/>
        <v>7.759314248798041E-2</v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2.4773590819148858E-2</v>
      </c>
      <c r="BJ15" s="5">
        <f ca="1"/>
        <v>5.2834852229973169E-3</v>
      </c>
      <c r="BK15" s="5">
        <f ca="1"/>
        <v>4.2865070855694892E-3</v>
      </c>
      <c r="BL15" s="5">
        <f ca="1"/>
        <v>1.2058342046222772E-2</v>
      </c>
      <c r="BM15" s="5">
        <f ca="1"/>
        <v>2.5831387830606398E-3</v>
      </c>
      <c r="BN15" s="5">
        <f ca="1"/>
        <v>1.1516740038740986E-4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3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4"/>
        <v/>
      </c>
      <c r="CS15" s="5" t="str">
        <f t="shared" si="14"/>
        <v/>
      </c>
      <c r="CT15" s="5" t="str">
        <f t="shared" si="14"/>
        <v/>
      </c>
      <c r="CU15" s="5" t="str">
        <f t="shared" si="14"/>
        <v/>
      </c>
      <c r="CV15" s="5" t="str">
        <f t="shared" si="14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7.657715938703257</v>
      </c>
    </row>
    <row r="16" spans="1:116" ht="15" customHeight="1" thickBot="1" x14ac:dyDescent="0.25">
      <c r="A16" t="s">
        <v>41</v>
      </c>
      <c r="B16" t="s">
        <v>38</v>
      </c>
      <c r="C16">
        <v>211348182.226978</v>
      </c>
      <c r="D16">
        <v>22238213.397490401</v>
      </c>
      <c r="E16">
        <v>3724628.5453738198</v>
      </c>
      <c r="F16">
        <v>1872884.09351257</v>
      </c>
      <c r="G16">
        <v>4374230.4969409397</v>
      </c>
      <c r="H16">
        <v>1166481.09213038</v>
      </c>
      <c r="I16">
        <v>1073400.2841334599</v>
      </c>
      <c r="J16"/>
      <c r="K16"/>
      <c r="L16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4"/>
        <v>90.340496088264103</v>
      </c>
      <c r="S16" s="5">
        <f t="shared" ca="1" si="8"/>
        <v>3.554798295469709</v>
      </c>
      <c r="T16" s="6">
        <f t="shared" ca="1" si="8"/>
        <v>1.6435898259082309</v>
      </c>
      <c r="U16" s="6">
        <f t="shared" ca="1" si="8"/>
        <v>1.0517307415718582</v>
      </c>
      <c r="V16" s="6">
        <f t="shared" ca="1" si="8"/>
        <v>2.4611455418582935</v>
      </c>
      <c r="W16" s="6">
        <f t="shared" ca="1" si="8"/>
        <v>0.85165556956710675</v>
      </c>
      <c r="X16" s="6">
        <f t="shared" ca="1" si="8"/>
        <v>9.6583937360677302E-2</v>
      </c>
      <c r="Y16" s="5" t="str">
        <f t="shared" ca="1" si="8"/>
        <v/>
      </c>
      <c r="Z16" s="5" t="str">
        <f t="shared" ca="1" si="8"/>
        <v/>
      </c>
      <c r="AA16" s="5" t="str">
        <f t="shared" ca="1" si="8"/>
        <v/>
      </c>
      <c r="AB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404022062.69454002</v>
      </c>
      <c r="AG16" s="5">
        <f t="shared" si="1"/>
        <v>46836681.8274858</v>
      </c>
      <c r="AH16" s="5">
        <f t="shared" si="1"/>
        <v>8588343.3099070806</v>
      </c>
      <c r="AI16" s="5">
        <f t="shared" si="1"/>
        <v>5281611.4352525501</v>
      </c>
      <c r="AJ16" s="5">
        <f t="shared" si="1"/>
        <v>11375787.2971806</v>
      </c>
      <c r="AK16" s="5">
        <f t="shared" si="1"/>
        <v>4657426.7334287101</v>
      </c>
      <c r="AL16" s="5">
        <f t="shared" si="1"/>
        <v>911244.35111662699</v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7"/>
        <v>100</v>
      </c>
      <c r="AU16" s="5">
        <f t="shared" si="10"/>
        <v>11.592604996647564</v>
      </c>
      <c r="AV16" s="5">
        <f t="shared" si="10"/>
        <v>2.1257114655147626</v>
      </c>
      <c r="AW16" s="5">
        <f t="shared" si="10"/>
        <v>1.3072581729888599</v>
      </c>
      <c r="AX16" s="5">
        <f t="shared" si="10"/>
        <v>2.8156351713349967</v>
      </c>
      <c r="AY16" s="5">
        <f t="shared" si="10"/>
        <v>1.1527654461162302</v>
      </c>
      <c r="AZ16" s="5">
        <f t="shared" si="10"/>
        <v>0.22554321539751437</v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3.9348890579443074E-2</v>
      </c>
      <c r="BJ16" s="5">
        <f ca="1"/>
        <v>1.8193278729645424E-2</v>
      </c>
      <c r="BK16" s="5">
        <f ca="1"/>
        <v>1.1641852625474854E-2</v>
      </c>
      <c r="BL16" s="5">
        <f ca="1"/>
        <v>2.7242993435122553E-2</v>
      </c>
      <c r="BM16" s="5">
        <f ca="1"/>
        <v>9.4271739302275448E-3</v>
      </c>
      <c r="BN16" s="5">
        <f ca="1"/>
        <v>1.0691101061290748E-3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3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736915178.16676402</v>
      </c>
      <c r="D17">
        <v>55593087.8549527</v>
      </c>
      <c r="E17">
        <v>39389.488485473899</v>
      </c>
      <c r="F17">
        <v>56114.433161125198</v>
      </c>
      <c r="G17">
        <v>25056.299871186799</v>
      </c>
      <c r="H17">
        <v>2955.42592236775</v>
      </c>
      <c r="I17">
        <v>170010.43328816799</v>
      </c>
      <c r="J17"/>
      <c r="K17"/>
      <c r="L17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4"/>
        <v>92.589346086412235</v>
      </c>
      <c r="S17" s="5">
        <f t="shared" ca="1" si="8"/>
        <v>2.6520909531108114</v>
      </c>
      <c r="T17" s="6">
        <f t="shared" ca="1" si="8"/>
        <v>1.4239438567988811</v>
      </c>
      <c r="U17" s="6">
        <f t="shared" ca="1" si="8"/>
        <v>0.70802303648939435</v>
      </c>
      <c r="V17" s="6">
        <f t="shared" ca="1" si="8"/>
        <v>1.8601091180861899</v>
      </c>
      <c r="W17" s="6">
        <f t="shared" ca="1" si="8"/>
        <v>0.3673051363563023</v>
      </c>
      <c r="X17" s="6">
        <f t="shared" ca="1" si="8"/>
        <v>0.39918181274618503</v>
      </c>
      <c r="Y17" s="5" t="str">
        <f t="shared" ca="1" si="8"/>
        <v/>
      </c>
      <c r="Z17" s="5" t="str">
        <f t="shared" ca="1" si="8"/>
        <v/>
      </c>
      <c r="AA17" s="5" t="str">
        <f t="shared" ca="1" si="8"/>
        <v/>
      </c>
      <c r="AB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211348182.226978</v>
      </c>
      <c r="AG17" s="5">
        <f t="shared" si="1"/>
        <v>22238213.397490401</v>
      </c>
      <c r="AH17" s="5">
        <f t="shared" si="1"/>
        <v>3724628.5453738198</v>
      </c>
      <c r="AI17" s="5">
        <f t="shared" si="1"/>
        <v>1872884.09351257</v>
      </c>
      <c r="AJ17" s="5">
        <f t="shared" si="1"/>
        <v>4374230.4969409397</v>
      </c>
      <c r="AK17" s="5">
        <f t="shared" si="1"/>
        <v>1166481.09213038</v>
      </c>
      <c r="AL17" s="5">
        <f t="shared" si="1"/>
        <v>1073400.2841334599</v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7"/>
        <v>100</v>
      </c>
      <c r="AU17" s="5">
        <f t="shared" si="10"/>
        <v>10.52207459897034</v>
      </c>
      <c r="AV17" s="5">
        <f t="shared" si="10"/>
        <v>1.7623187037273609</v>
      </c>
      <c r="AW17" s="5">
        <f t="shared" si="10"/>
        <v>0.88616049297324007</v>
      </c>
      <c r="AX17" s="5">
        <f t="shared" si="10"/>
        <v>2.0696797345733602</v>
      </c>
      <c r="AY17" s="5">
        <f t="shared" si="10"/>
        <v>0.55192388211677834</v>
      </c>
      <c r="AZ17" s="5">
        <f t="shared" si="10"/>
        <v>0.5078824302262881</v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2.8643586602670842E-2</v>
      </c>
      <c r="BJ17" s="5">
        <f ca="1"/>
        <v>1.5379132880687329E-2</v>
      </c>
      <c r="BK17" s="5">
        <f ca="1"/>
        <v>7.6469169123260378E-3</v>
      </c>
      <c r="BL17" s="5">
        <f ca="1"/>
        <v>2.0089882872163047E-2</v>
      </c>
      <c r="BM17" s="5">
        <f ca="1"/>
        <v>3.9670345658722114E-3</v>
      </c>
      <c r="BN17" s="5">
        <f ca="1"/>
        <v>4.3113147421263206E-3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3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776029443.61080503</v>
      </c>
      <c r="D18">
        <v>59861649.492748</v>
      </c>
      <c r="E18">
        <v>32747.321611148898</v>
      </c>
      <c r="F18">
        <v>29924.258845776501</v>
      </c>
      <c r="G18">
        <v>0</v>
      </c>
      <c r="H18">
        <v>3332.27468007674</v>
      </c>
      <c r="I18">
        <v>349294.72533428698</v>
      </c>
      <c r="J18"/>
      <c r="K18"/>
      <c r="L18"/>
      <c r="M18"/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7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3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-7.6577159387032569E-4</v>
      </c>
      <c r="DA18" s="5">
        <v>5.8134516798897035E-5</v>
      </c>
    </row>
    <row r="19" spans="1:107" ht="15" customHeight="1" x14ac:dyDescent="0.2">
      <c r="A19" t="s">
        <v>45</v>
      </c>
      <c r="B19" t="s">
        <v>43</v>
      </c>
      <c r="C19">
        <v>781240818.62857401</v>
      </c>
      <c r="D19">
        <v>59162531.391431801</v>
      </c>
      <c r="E19">
        <v>81883.402710794704</v>
      </c>
      <c r="F19">
        <v>17889.6860158948</v>
      </c>
      <c r="G19">
        <v>31232.823347998699</v>
      </c>
      <c r="H19">
        <v>27582.419965699999</v>
      </c>
      <c r="I19">
        <v>490762.87364227802</v>
      </c>
      <c r="J19"/>
      <c r="K19"/>
      <c r="L19"/>
      <c r="M19"/>
      <c r="T19" s="6"/>
      <c r="U19" s="6"/>
      <c r="V19" s="6"/>
      <c r="W19" s="6"/>
      <c r="X19" s="6"/>
      <c r="AR19" s="5" t="str">
        <f t="shared" ref="AR19:AS22" si="34">IF(AD19=ISBLANK(TRUE),"",AD19)</f>
        <v/>
      </c>
      <c r="AS19" s="5" t="str">
        <f t="shared" si="34"/>
        <v/>
      </c>
      <c r="AT19" s="5" t="str">
        <f t="shared" si="17"/>
        <v/>
      </c>
      <c r="AU19" s="5" t="str">
        <f t="shared" si="17"/>
        <v/>
      </c>
      <c r="AV19" s="5" t="str">
        <f t="shared" si="17"/>
        <v/>
      </c>
      <c r="AW19" s="5" t="str">
        <f t="shared" si="17"/>
        <v/>
      </c>
      <c r="AX19" s="5" t="str">
        <f t="shared" si="17"/>
        <v/>
      </c>
      <c r="AY19" s="5" t="str">
        <f t="shared" si="17"/>
        <v/>
      </c>
      <c r="AZ19" s="5" t="str">
        <f t="shared" si="17"/>
        <v/>
      </c>
      <c r="BA19" s="5" t="str">
        <f t="shared" si="17"/>
        <v/>
      </c>
      <c r="BB19" s="5" t="str">
        <f t="shared" si="17"/>
        <v/>
      </c>
      <c r="BC19" s="5" t="str">
        <f t="shared" si="17"/>
        <v/>
      </c>
      <c r="BD19" s="5" t="str">
        <f t="shared" si="17"/>
        <v/>
      </c>
      <c r="BF19" s="5" t="str">
        <f t="shared" ref="BF19:BG22" si="35">IF(AD19=ISBLANK(TRUE),"",AD19)</f>
        <v/>
      </c>
      <c r="BG19" s="5" t="str">
        <f t="shared" si="3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3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-7.6577159387032569E-4</v>
      </c>
    </row>
    <row r="20" spans="1:107" ht="15" customHeight="1" thickBot="1" x14ac:dyDescent="0.25">
      <c r="A20" t="s">
        <v>46</v>
      </c>
      <c r="B20" t="s">
        <v>43</v>
      </c>
      <c r="C20">
        <v>771799251.65878999</v>
      </c>
      <c r="D20">
        <v>60201154.097474098</v>
      </c>
      <c r="E20">
        <v>1525.25643534955</v>
      </c>
      <c r="F20">
        <v>3538.4816689254199</v>
      </c>
      <c r="G20">
        <v>3222.1662987707</v>
      </c>
      <c r="H20">
        <v>4266.8543554036896</v>
      </c>
      <c r="I20">
        <v>415338.44123341999</v>
      </c>
      <c r="J20"/>
      <c r="K20"/>
      <c r="L20"/>
      <c r="M20"/>
      <c r="T20" s="6"/>
      <c r="U20" s="6"/>
      <c r="V20" s="6"/>
      <c r="W20" s="6"/>
      <c r="X20" s="6"/>
      <c r="AR20" s="5" t="str">
        <f t="shared" si="34"/>
        <v/>
      </c>
      <c r="AS20" s="5" t="str">
        <f t="shared" si="34"/>
        <v/>
      </c>
      <c r="AT20" s="5" t="str">
        <f t="shared" ref="AT20:BD22" si="36">IFERROR(IF(AF20=ISBLANK(TRUE),"",AF20/$AF20*100),"")</f>
        <v/>
      </c>
      <c r="AU20" s="5" t="str">
        <f t="shared" si="36"/>
        <v/>
      </c>
      <c r="AV20" s="5" t="str">
        <f t="shared" si="36"/>
        <v/>
      </c>
      <c r="AW20" s="5" t="str">
        <f t="shared" si="36"/>
        <v/>
      </c>
      <c r="AX20" s="5" t="str">
        <f t="shared" si="36"/>
        <v/>
      </c>
      <c r="AY20" s="5" t="str">
        <f t="shared" si="36"/>
        <v/>
      </c>
      <c r="AZ20" s="5" t="str">
        <f t="shared" si="36"/>
        <v/>
      </c>
      <c r="BA20" s="5" t="str">
        <f t="shared" si="36"/>
        <v/>
      </c>
      <c r="BB20" s="5" t="str">
        <f t="shared" si="36"/>
        <v/>
      </c>
      <c r="BC20" s="5" t="str">
        <f t="shared" si="36"/>
        <v/>
      </c>
      <c r="BD20" s="5" t="str">
        <f t="shared" si="36"/>
        <v/>
      </c>
      <c r="BF20" s="5" t="str">
        <f t="shared" si="35"/>
        <v/>
      </c>
      <c r="BG20" s="5" t="str">
        <f t="shared" si="3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3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4"/>
        <v/>
      </c>
      <c r="AS21" s="5" t="str">
        <f t="shared" si="34"/>
        <v/>
      </c>
      <c r="AT21" s="5" t="str">
        <f t="shared" si="36"/>
        <v/>
      </c>
      <c r="AU21" s="5" t="str">
        <f t="shared" si="36"/>
        <v/>
      </c>
      <c r="AV21" s="5" t="str">
        <f t="shared" si="36"/>
        <v/>
      </c>
      <c r="AW21" s="5" t="str">
        <f t="shared" si="36"/>
        <v/>
      </c>
      <c r="AX21" s="5" t="str">
        <f t="shared" si="36"/>
        <v/>
      </c>
      <c r="AY21" s="5" t="str">
        <f t="shared" si="36"/>
        <v/>
      </c>
      <c r="AZ21" s="5" t="str">
        <f t="shared" si="36"/>
        <v/>
      </c>
      <c r="BA21" s="5" t="str">
        <f t="shared" si="36"/>
        <v/>
      </c>
      <c r="BB21" s="5" t="str">
        <f t="shared" si="36"/>
        <v/>
      </c>
      <c r="BC21" s="5" t="str">
        <f t="shared" si="36"/>
        <v/>
      </c>
      <c r="BD21" s="5" t="str">
        <f t="shared" si="36"/>
        <v/>
      </c>
      <c r="BF21" s="5" t="str">
        <f t="shared" si="35"/>
        <v/>
      </c>
      <c r="BG21" s="5" t="str">
        <f t="shared" si="3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3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7">IF(AD22=ISBLANK(TRUE),"",AD22)</f>
        <v/>
      </c>
      <c r="Q22" s="5" t="str">
        <f t="shared" si="37"/>
        <v/>
      </c>
      <c r="R22" s="5" t="str">
        <f t="shared" ref="R22:T22" ca="1" si="38">IFERROR(BH22/SUMIF($BH22:$BR22,"&lt;&gt;#N/A")*100,"")</f>
        <v/>
      </c>
      <c r="S22" s="5" t="str">
        <f t="shared" ca="1" si="38"/>
        <v/>
      </c>
      <c r="T22" s="6" t="str">
        <f t="shared" ca="1" si="38"/>
        <v/>
      </c>
      <c r="U22" s="6"/>
      <c r="V22" s="6"/>
      <c r="W22" s="6"/>
      <c r="X22" s="6"/>
      <c r="AD22" s="5" t="str">
        <f t="shared" ref="AD22:AP22" si="39">IF(A21=ISBLANK(TRUE),"",A21)</f>
        <v/>
      </c>
      <c r="AE22" s="5" t="str">
        <f t="shared" si="39"/>
        <v/>
      </c>
      <c r="AF22" s="5" t="str">
        <f t="shared" si="39"/>
        <v/>
      </c>
      <c r="AG22" s="5" t="str">
        <f t="shared" si="39"/>
        <v/>
      </c>
      <c r="AH22" s="5" t="str">
        <f t="shared" si="39"/>
        <v/>
      </c>
      <c r="AI22" s="5" t="str">
        <f t="shared" si="39"/>
        <v/>
      </c>
      <c r="AJ22" s="5" t="str">
        <f t="shared" si="39"/>
        <v/>
      </c>
      <c r="AK22" s="5" t="str">
        <f t="shared" si="39"/>
        <v/>
      </c>
      <c r="AL22" s="5" t="str">
        <f t="shared" si="39"/>
        <v/>
      </c>
      <c r="AM22" s="5" t="str">
        <f t="shared" si="39"/>
        <v/>
      </c>
      <c r="AN22" s="5" t="str">
        <f t="shared" si="39"/>
        <v/>
      </c>
      <c r="AO22" s="5" t="str">
        <f t="shared" si="39"/>
        <v/>
      </c>
      <c r="AP22" s="5" t="str">
        <f t="shared" si="39"/>
        <v/>
      </c>
      <c r="AR22" s="5" t="str">
        <f t="shared" si="34"/>
        <v/>
      </c>
      <c r="AS22" s="5" t="str">
        <f t="shared" si="34"/>
        <v/>
      </c>
      <c r="AT22" s="5" t="str">
        <f t="shared" si="36"/>
        <v/>
      </c>
      <c r="AU22" s="5" t="str">
        <f t="shared" si="36"/>
        <v/>
      </c>
      <c r="AV22" s="5" t="str">
        <f t="shared" si="36"/>
        <v/>
      </c>
      <c r="AW22" s="5" t="str">
        <f t="shared" si="36"/>
        <v/>
      </c>
      <c r="AX22" s="5" t="str">
        <f t="shared" si="36"/>
        <v/>
      </c>
      <c r="AY22" s="5" t="str">
        <f t="shared" si="36"/>
        <v/>
      </c>
      <c r="AZ22" s="5" t="str">
        <f t="shared" si="36"/>
        <v/>
      </c>
      <c r="BA22" s="5" t="str">
        <f t="shared" si="36"/>
        <v/>
      </c>
      <c r="BB22" s="5" t="str">
        <f t="shared" si="36"/>
        <v/>
      </c>
      <c r="BC22" s="5" t="str">
        <f t="shared" si="36"/>
        <v/>
      </c>
      <c r="BD22" s="5" t="str">
        <f t="shared" si="36"/>
        <v/>
      </c>
      <c r="BF22" s="5" t="str">
        <f t="shared" si="35"/>
        <v/>
      </c>
      <c r="BG22" s="5" t="str">
        <f t="shared" si="3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-7.6577159387032569E-4</v>
      </c>
      <c r="DA22" s="5">
        <v>5.8134516798897035E-5</v>
      </c>
      <c r="DB22" s="5">
        <v>-4.7685013727866468E-6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-7.6577159387032569E-4</v>
      </c>
      <c r="DB23" s="5">
        <v>5.8134516798897035E-5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-7.6577159387032569E-4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88.994846761689288</v>
      </c>
      <c r="S25" s="5">
        <f t="shared" ref="S25:X25" ca="1" si="40">AVERAGE(S3:S5)</f>
        <v>3.241991761588459</v>
      </c>
      <c r="T25" s="5">
        <f t="shared" ca="1" si="40"/>
        <v>1.9890028460563061</v>
      </c>
      <c r="U25" s="5">
        <f t="shared" ca="1" si="40"/>
        <v>1.2403647480313202</v>
      </c>
      <c r="V25" s="5">
        <f t="shared" ca="1" si="40"/>
        <v>3.3225289074228423</v>
      </c>
      <c r="W25" s="5">
        <f t="shared" ca="1" si="40"/>
        <v>1.1684806194343402</v>
      </c>
      <c r="X25" s="5">
        <f t="shared" ca="1" si="40"/>
        <v>4.2784355777456928E-2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92.012086628423518</v>
      </c>
      <c r="S26" s="5">
        <f t="shared" ref="S26:X26" ca="1" si="41">AVERAGE(S6:S9)</f>
        <v>3.0436925960333556</v>
      </c>
      <c r="T26" s="5">
        <f t="shared" ca="1" si="41"/>
        <v>1.4960569067931997</v>
      </c>
      <c r="U26" s="5">
        <f t="shared" ca="1" si="41"/>
        <v>0.83406472620374428</v>
      </c>
      <c r="V26" s="5">
        <f t="shared" ca="1" si="41"/>
        <v>2.0155303860082388</v>
      </c>
      <c r="W26" s="5">
        <f t="shared" ca="1" si="41"/>
        <v>0.55389070665412976</v>
      </c>
      <c r="X26" s="5">
        <f t="shared" ca="1" si="41"/>
        <v>4.4678049883798102E-2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79.085966494870164</v>
      </c>
      <c r="S27" s="5">
        <f t="shared" ref="S27:X27" ca="1" si="42">AVERAGE(S10:S13)</f>
        <v>4.7747276290869216</v>
      </c>
      <c r="T27" s="5">
        <f t="shared" ca="1" si="42"/>
        <v>4.1773742836843564</v>
      </c>
      <c r="U27" s="5">
        <f t="shared" ca="1" si="42"/>
        <v>2.591495729501589</v>
      </c>
      <c r="V27" s="5">
        <f t="shared" ca="1" si="42"/>
        <v>7.0802040621543982</v>
      </c>
      <c r="W27" s="5">
        <f t="shared" ca="1" si="42"/>
        <v>2.3783892950131902</v>
      </c>
      <c r="X27" s="5">
        <f t="shared" ca="1" si="42"/>
        <v>-8.815749431062965E-2</v>
      </c>
      <c r="CW27" s="27"/>
      <c r="CX27" s="23" t="s">
        <v>14</v>
      </c>
      <c r="CY27" s="5">
        <f t="array" ref="CY27:DC31">MINVERSE(CY5:DC9)</f>
        <v>0.01</v>
      </c>
      <c r="CZ27" s="5">
        <v>-7.6577159387032569E-4</v>
      </c>
      <c r="DA27" s="5">
        <v>5.8134516798897035E-5</v>
      </c>
      <c r="DB27" s="5">
        <v>-4.7685013727866468E-6</v>
      </c>
      <c r="DC27" s="5">
        <v>1.9405040441383134E-7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91.806808971911749</v>
      </c>
      <c r="S28" s="5">
        <f t="shared" ref="S28:X28" ca="1" si="43">AVERAGE(S14:S17)</f>
        <v>3.1374556255567665</v>
      </c>
      <c r="T28" s="5">
        <f t="shared" ca="1" si="43"/>
        <v>1.4916248934052398</v>
      </c>
      <c r="U28" s="5">
        <f t="shared" ca="1" si="43"/>
        <v>0.82285176193520182</v>
      </c>
      <c r="V28" s="5">
        <f t="shared" ca="1" si="43"/>
        <v>2.0674510685196648</v>
      </c>
      <c r="W28" s="5">
        <f t="shared" ca="1" si="43"/>
        <v>0.54085090104563083</v>
      </c>
      <c r="X28" s="5">
        <f t="shared" ca="1" si="43"/>
        <v>0.13295677762573999</v>
      </c>
      <c r="CW28" s="27"/>
      <c r="CX28" s="24"/>
      <c r="CY28" s="5">
        <v>0</v>
      </c>
      <c r="CZ28" s="5">
        <v>0.01</v>
      </c>
      <c r="DA28" s="5">
        <v>-7.6577159387032569E-4</v>
      </c>
      <c r="DB28" s="5">
        <v>5.8134516798897035E-5</v>
      </c>
      <c r="DC28" s="5">
        <v>-4.7685013727866468E-6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-7.6577159387032569E-4</v>
      </c>
      <c r="DC29" s="5">
        <v>5.8134516798897035E-5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-7.6577159387032569E-4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4">IFERROR(BH48/SUMIF($AV48:$BF48,"&lt;&gt;#N/A")*100,"")</f>
        <v/>
      </c>
      <c r="S33" s="5" t="str">
        <f t="shared" si="44"/>
        <v/>
      </c>
      <c r="T33" s="5" t="str">
        <f t="shared" si="44"/>
        <v/>
      </c>
      <c r="U33" s="5" t="str">
        <f t="shared" si="44"/>
        <v/>
      </c>
      <c r="V33" s="5" t="str">
        <f t="shared" si="44"/>
        <v/>
      </c>
      <c r="W33" s="5" t="str">
        <f t="shared" si="44"/>
        <v/>
      </c>
      <c r="X33" s="5" t="str">
        <f t="shared" si="44"/>
        <v/>
      </c>
      <c r="CW33" s="27"/>
      <c r="CX33" s="23" t="s">
        <v>15</v>
      </c>
      <c r="CY33" s="5">
        <f t="array" ref="CY33:DD38">MINVERSE(CY5:DD10)</f>
        <v>0.01</v>
      </c>
      <c r="CZ33" s="5">
        <v>-7.6577159387032569E-4</v>
      </c>
      <c r="DA33" s="5">
        <v>5.8134516798897035E-5</v>
      </c>
      <c r="DB33" s="5">
        <v>-4.7685013727866468E-6</v>
      </c>
      <c r="DC33" s="5">
        <v>1.9405040441383134E-7</v>
      </c>
      <c r="DD33" s="5">
        <v>-1.245701188867978E-7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-7.6577159387032569E-4</v>
      </c>
      <c r="DB34" s="5">
        <v>5.8134516798897035E-5</v>
      </c>
      <c r="DC34" s="5">
        <v>-4.7685013727866468E-6</v>
      </c>
      <c r="DD34" s="5">
        <v>1.9405040441383134E-7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-7.6577159387032569E-4</v>
      </c>
      <c r="DC35" s="5">
        <v>5.8134516798897035E-5</v>
      </c>
      <c r="DD35" s="5">
        <v>-4.7685013727866468E-6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-7.6577159387032569E-4</v>
      </c>
      <c r="DD36" s="5">
        <v>5.8134516798897035E-5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-7.6577159387032569E-4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5">IF(B38=ISBLANK(TRUE),"",B38)</f>
        <v/>
      </c>
      <c r="AF39" s="5" t="str">
        <f t="shared" si="45"/>
        <v/>
      </c>
      <c r="AG39" s="5" t="str">
        <f t="shared" si="45"/>
        <v/>
      </c>
      <c r="AH39" s="5" t="str">
        <f t="shared" si="45"/>
        <v/>
      </c>
      <c r="AI39" s="5" t="str">
        <f t="shared" si="45"/>
        <v/>
      </c>
      <c r="AJ39" s="5" t="str">
        <f t="shared" si="45"/>
        <v/>
      </c>
      <c r="AK39" s="5" t="str">
        <f t="shared" si="45"/>
        <v/>
      </c>
      <c r="AL39" s="5" t="str">
        <f t="shared" si="45"/>
        <v/>
      </c>
      <c r="AM39" s="5" t="str">
        <f t="shared" si="45"/>
        <v/>
      </c>
      <c r="AN39" s="5" t="str">
        <f t="shared" si="45"/>
        <v/>
      </c>
      <c r="AO39" s="5" t="str">
        <f t="shared" si="45"/>
        <v/>
      </c>
      <c r="AP39" s="5" t="str">
        <f t="shared" si="45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5"/>
        <v/>
      </c>
      <c r="AF40" s="5" t="str">
        <f t="shared" si="45"/>
        <v/>
      </c>
      <c r="AG40" s="5" t="str">
        <f t="shared" si="45"/>
        <v/>
      </c>
      <c r="AH40" s="5" t="str">
        <f t="shared" si="45"/>
        <v/>
      </c>
      <c r="AI40" s="5" t="str">
        <f t="shared" si="45"/>
        <v/>
      </c>
      <c r="AJ40" s="5" t="str">
        <f t="shared" si="45"/>
        <v/>
      </c>
      <c r="AK40" s="5" t="str">
        <f t="shared" si="45"/>
        <v/>
      </c>
      <c r="AL40" s="5" t="str">
        <f t="shared" si="45"/>
        <v/>
      </c>
      <c r="AM40" s="5" t="str">
        <f t="shared" si="45"/>
        <v/>
      </c>
      <c r="AN40" s="5" t="str">
        <f t="shared" si="45"/>
        <v/>
      </c>
      <c r="AO40" s="5" t="str">
        <f t="shared" si="45"/>
        <v/>
      </c>
      <c r="AP40" s="5" t="str">
        <f t="shared" si="45"/>
        <v/>
      </c>
      <c r="CW40" s="27"/>
      <c r="CX40" s="23" t="s">
        <v>16</v>
      </c>
      <c r="CY40" s="5">
        <f t="array" ref="CY40:DE46">MINVERSE(CY5:DE11)</f>
        <v>0.01</v>
      </c>
      <c r="CZ40" s="5">
        <v>-7.6577159387032569E-4</v>
      </c>
      <c r="DA40" s="5">
        <v>5.8134516798897035E-5</v>
      </c>
      <c r="DB40" s="5">
        <v>-4.7685013727866468E-6</v>
      </c>
      <c r="DC40" s="5">
        <v>1.9405040441383134E-7</v>
      </c>
      <c r="DD40" s="5">
        <v>-1.245701188867978E-7</v>
      </c>
      <c r="DE40" s="5">
        <v>-4.5998734557697231E-6</v>
      </c>
    </row>
    <row r="41" spans="2:110" ht="14.25" customHeight="1" x14ac:dyDescent="0.15">
      <c r="AD41" s="5" t="str">
        <f>IF(A40=ISBLANK(TRUE),"",A40)</f>
        <v/>
      </c>
      <c r="AE41" s="5" t="str">
        <f t="shared" si="45"/>
        <v/>
      </c>
      <c r="AF41" s="5" t="str">
        <f t="shared" si="45"/>
        <v/>
      </c>
      <c r="AG41" s="5" t="str">
        <f t="shared" si="45"/>
        <v/>
      </c>
      <c r="AH41" s="5" t="str">
        <f t="shared" si="45"/>
        <v/>
      </c>
      <c r="AI41" s="5" t="str">
        <f t="shared" si="45"/>
        <v/>
      </c>
      <c r="AJ41" s="5" t="str">
        <f t="shared" si="45"/>
        <v/>
      </c>
      <c r="AK41" s="5" t="str">
        <f t="shared" si="45"/>
        <v/>
      </c>
      <c r="AL41" s="5" t="str">
        <f t="shared" si="45"/>
        <v/>
      </c>
      <c r="AM41" s="5" t="str">
        <f t="shared" si="45"/>
        <v/>
      </c>
      <c r="AN41" s="5" t="str">
        <f t="shared" si="45"/>
        <v/>
      </c>
      <c r="AO41" s="5" t="str">
        <f t="shared" si="45"/>
        <v/>
      </c>
      <c r="AP41" s="5" t="str">
        <f t="shared" si="45"/>
        <v/>
      </c>
      <c r="CW41" s="27"/>
      <c r="CX41" s="24"/>
      <c r="CY41" s="5">
        <v>0</v>
      </c>
      <c r="CZ41" s="5">
        <v>0.01</v>
      </c>
      <c r="DA41" s="5">
        <v>-7.6577159387032569E-4</v>
      </c>
      <c r="DB41" s="5">
        <v>5.8134516798897035E-5</v>
      </c>
      <c r="DC41" s="5">
        <v>-4.7685013727866468E-6</v>
      </c>
      <c r="DD41" s="5">
        <v>1.9405040441383134E-7</v>
      </c>
      <c r="DE41" s="5">
        <v>-1.245701188867978E-7</v>
      </c>
    </row>
    <row r="42" spans="2:110" ht="14.25" customHeight="1" x14ac:dyDescent="0.15">
      <c r="AD42" s="5" t="str">
        <f>IF(A41=ISBLANK(TRUE),"",A41)</f>
        <v/>
      </c>
      <c r="AE42" s="5" t="str">
        <f t="shared" si="45"/>
        <v/>
      </c>
      <c r="AF42" s="5" t="str">
        <f t="shared" si="45"/>
        <v/>
      </c>
      <c r="AG42" s="5" t="str">
        <f t="shared" si="45"/>
        <v/>
      </c>
      <c r="AH42" s="5" t="str">
        <f t="shared" si="45"/>
        <v/>
      </c>
      <c r="AI42" s="5" t="str">
        <f t="shared" si="45"/>
        <v/>
      </c>
      <c r="AJ42" s="5" t="str">
        <f t="shared" si="45"/>
        <v/>
      </c>
      <c r="AK42" s="5" t="str">
        <f t="shared" si="45"/>
        <v/>
      </c>
      <c r="AL42" s="5" t="str">
        <f t="shared" si="45"/>
        <v/>
      </c>
      <c r="AM42" s="5" t="str">
        <f t="shared" si="45"/>
        <v/>
      </c>
      <c r="AN42" s="5" t="str">
        <f t="shared" si="45"/>
        <v/>
      </c>
      <c r="AO42" s="5" t="str">
        <f t="shared" si="45"/>
        <v/>
      </c>
      <c r="AP42" s="5" t="str">
        <f t="shared" si="45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-7.6577159387032569E-4</v>
      </c>
      <c r="DC42" s="5">
        <v>5.8134516798897035E-5</v>
      </c>
      <c r="DD42" s="5">
        <v>-4.7685013727866468E-6</v>
      </c>
      <c r="DE42" s="5">
        <v>1.9405040441383134E-7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-7.6577159387032569E-4</v>
      </c>
      <c r="DD43" s="5">
        <v>5.8134516798897035E-5</v>
      </c>
      <c r="DE43" s="5">
        <v>-4.7685013727866468E-6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-7.6577159387032569E-4</v>
      </c>
      <c r="DE44" s="5">
        <v>5.8134516798897035E-5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-7.6577159387032569E-4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-7.6577159387032569E-4</v>
      </c>
      <c r="DA48" s="5">
        <v>5.8134516798897035E-5</v>
      </c>
      <c r="DB48" s="5">
        <v>-4.7685013727866468E-6</v>
      </c>
      <c r="DC48" s="5">
        <v>1.9405040441383134E-7</v>
      </c>
      <c r="DD48" s="5">
        <v>-1.245701188867978E-7</v>
      </c>
      <c r="DE48" s="5">
        <v>-4.5998734557697231E-6</v>
      </c>
      <c r="DF48" s="5">
        <v>7.0524501300880126E-7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-7.6577159387032569E-4</v>
      </c>
      <c r="DB49" s="5">
        <v>5.8134516798897035E-5</v>
      </c>
      <c r="DC49" s="5">
        <v>-4.7685013727866468E-6</v>
      </c>
      <c r="DD49" s="5">
        <v>1.9405040441383134E-7</v>
      </c>
      <c r="DE49" s="5">
        <v>-1.245701188867978E-7</v>
      </c>
      <c r="DF49" s="5">
        <v>-4.5998734557697231E-6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-7.6577159387032569E-4</v>
      </c>
      <c r="DC50" s="5">
        <v>5.8134516798897035E-5</v>
      </c>
      <c r="DD50" s="5">
        <v>-4.7685013727866468E-6</v>
      </c>
      <c r="DE50" s="5">
        <v>1.9405040441383134E-7</v>
      </c>
      <c r="DF50" s="5">
        <v>-1.245701188867978E-7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-7.6577159387032569E-4</v>
      </c>
      <c r="DD51" s="5">
        <v>5.8134516798897035E-5</v>
      </c>
      <c r="DE51" s="5">
        <v>-4.7685013727866468E-6</v>
      </c>
      <c r="DF51" s="5">
        <v>1.9405040441383134E-7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-7.6577159387032569E-4</v>
      </c>
      <c r="DE52" s="5">
        <v>5.8134516798897035E-5</v>
      </c>
      <c r="DF52" s="5">
        <v>-4.7685013727866468E-6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-7.6577159387032569E-4</v>
      </c>
      <c r="DF53" s="5">
        <v>5.8134516798897035E-5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-7.6577159387032569E-4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-7.6577159387032569E-4</v>
      </c>
      <c r="DA57" s="5">
        <v>5.8134516798897035E-5</v>
      </c>
      <c r="DB57" s="5">
        <v>-4.7685013727866468E-6</v>
      </c>
      <c r="DC57" s="5">
        <v>1.9405040441383134E-7</v>
      </c>
      <c r="DD57" s="5">
        <v>-1.245701188867978E-7</v>
      </c>
      <c r="DE57" s="5">
        <v>-4.5998734557697231E-6</v>
      </c>
      <c r="DF57" s="5">
        <v>7.0524501300880126E-7</v>
      </c>
      <c r="DG57" s="5">
        <v>-8.0559257020422288E-8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-7.6577159387032569E-4</v>
      </c>
      <c r="DB58" s="5">
        <v>5.8134516798897035E-5</v>
      </c>
      <c r="DC58" s="5">
        <v>-4.7685013727866468E-6</v>
      </c>
      <c r="DD58" s="5">
        <v>1.9405040441383134E-7</v>
      </c>
      <c r="DE58" s="5">
        <v>-1.245701188867978E-7</v>
      </c>
      <c r="DF58" s="5">
        <v>-4.5998734557697231E-6</v>
      </c>
      <c r="DG58" s="5">
        <v>7.0524501300880126E-7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-7.6577159387032569E-4</v>
      </c>
      <c r="DC59" s="5">
        <v>5.8134516798897035E-5</v>
      </c>
      <c r="DD59" s="5">
        <v>-4.7685013727866468E-6</v>
      </c>
      <c r="DE59" s="5">
        <v>1.9405040441383134E-7</v>
      </c>
      <c r="DF59" s="5">
        <v>-1.245701188867978E-7</v>
      </c>
      <c r="DG59" s="5">
        <v>-4.5998734557697231E-6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-7.6577159387032569E-4</v>
      </c>
      <c r="DD60" s="5">
        <v>5.8134516798897035E-5</v>
      </c>
      <c r="DE60" s="5">
        <v>-4.7685013727866468E-6</v>
      </c>
      <c r="DF60" s="5">
        <v>1.9405040441383134E-7</v>
      </c>
      <c r="DG60" s="5">
        <v>-1.245701188867978E-7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-7.6577159387032569E-4</v>
      </c>
      <c r="DE61" s="5">
        <v>5.8134516798897035E-5</v>
      </c>
      <c r="DF61" s="5">
        <v>-4.7685013727866468E-6</v>
      </c>
      <c r="DG61" s="5">
        <v>1.9405040441383134E-7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-7.6577159387032569E-4</v>
      </c>
      <c r="DF62" s="5">
        <v>5.8134516798897035E-5</v>
      </c>
      <c r="DG62" s="5">
        <v>-4.7685013727866468E-6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-7.6577159387032569E-4</v>
      </c>
      <c r="DG63" s="5">
        <v>5.8134516798897035E-5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-7.6577159387032569E-4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-7.6577159387032569E-4</v>
      </c>
      <c r="DA67" s="5">
        <v>5.8134516798897035E-5</v>
      </c>
      <c r="DB67" s="5">
        <v>-4.7685013727866468E-6</v>
      </c>
      <c r="DC67" s="5">
        <v>1.9405040441383134E-7</v>
      </c>
      <c r="DD67" s="5">
        <v>-1.245701188867978E-7</v>
      </c>
      <c r="DE67" s="5">
        <v>-4.5998734557697231E-6</v>
      </c>
      <c r="DF67" s="5">
        <v>7.0524501300880126E-7</v>
      </c>
      <c r="DG67" s="5">
        <v>-8.0559257020422288E-8</v>
      </c>
      <c r="DH67" s="5">
        <v>8.4988929900430627E-9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-7.6577159387032569E-4</v>
      </c>
      <c r="DB68" s="5">
        <v>5.8134516798897035E-5</v>
      </c>
      <c r="DC68" s="5">
        <v>-4.7685013727866468E-6</v>
      </c>
      <c r="DD68" s="5">
        <v>1.9405040441383134E-7</v>
      </c>
      <c r="DE68" s="5">
        <v>-1.245701188867978E-7</v>
      </c>
      <c r="DF68" s="5">
        <v>-4.5998734557697231E-6</v>
      </c>
      <c r="DG68" s="5">
        <v>7.0524501300880126E-7</v>
      </c>
      <c r="DH68" s="5">
        <v>-8.0559257020422288E-8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-7.6577159387032569E-4</v>
      </c>
      <c r="DC69" s="5">
        <v>5.8134516798897035E-5</v>
      </c>
      <c r="DD69" s="5">
        <v>-4.7685013727866468E-6</v>
      </c>
      <c r="DE69" s="5">
        <v>1.9405040441383134E-7</v>
      </c>
      <c r="DF69" s="5">
        <v>-1.245701188867978E-7</v>
      </c>
      <c r="DG69" s="5">
        <v>-4.5998734557697231E-6</v>
      </c>
      <c r="DH69" s="5">
        <v>7.0524501300880126E-7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-7.6577159387032569E-4</v>
      </c>
      <c r="DD70" s="5">
        <v>5.8134516798897035E-5</v>
      </c>
      <c r="DE70" s="5">
        <v>-4.7685013727866468E-6</v>
      </c>
      <c r="DF70" s="5">
        <v>1.9405040441383134E-7</v>
      </c>
      <c r="DG70" s="5">
        <v>-1.245701188867978E-7</v>
      </c>
      <c r="DH70" s="5">
        <v>-4.5998734557697231E-6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-7.6577159387032569E-4</v>
      </c>
      <c r="DE71" s="5">
        <v>5.8134516798897035E-5</v>
      </c>
      <c r="DF71" s="5">
        <v>-4.7685013727866468E-6</v>
      </c>
      <c r="DG71" s="5">
        <v>1.9405040441383134E-7</v>
      </c>
      <c r="DH71" s="5">
        <v>-1.245701188867978E-7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-7.6577159387032569E-4</v>
      </c>
      <c r="DF72" s="5">
        <v>5.8134516798897035E-5</v>
      </c>
      <c r="DG72" s="5">
        <v>-4.7685013727866468E-6</v>
      </c>
      <c r="DH72" s="5">
        <v>1.9405040441383134E-7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-7.6577159387032569E-4</v>
      </c>
      <c r="DG73" s="5">
        <v>5.8134516798897035E-5</v>
      </c>
      <c r="DH73" s="5">
        <v>-4.7685013727866468E-6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-7.6577159387032569E-4</v>
      </c>
      <c r="DH74" s="5">
        <v>5.8134516798897035E-5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-7.6577159387032569E-4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-7.6577159387032569E-4</v>
      </c>
      <c r="DA78" s="5">
        <v>5.8134516798897035E-5</v>
      </c>
      <c r="DB78" s="5">
        <v>-4.7685013727866468E-6</v>
      </c>
      <c r="DC78" s="5">
        <v>1.9405040441383134E-7</v>
      </c>
      <c r="DD78" s="5">
        <v>-1.245701188867978E-7</v>
      </c>
      <c r="DE78" s="5">
        <v>-4.5998734557697231E-6</v>
      </c>
      <c r="DF78" s="5">
        <v>7.0524501300880126E-7</v>
      </c>
      <c r="DG78" s="5">
        <v>-8.0559257020422288E-8</v>
      </c>
      <c r="DH78" s="5">
        <v>8.4988929900430627E-9</v>
      </c>
      <c r="DI78" s="5">
        <v>-6.7001749925663621E-10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-7.6577159387032569E-4</v>
      </c>
      <c r="DB79" s="5">
        <v>5.8134516798897035E-5</v>
      </c>
      <c r="DC79" s="5">
        <v>-4.7685013727866468E-6</v>
      </c>
      <c r="DD79" s="5">
        <v>1.9405040441383134E-7</v>
      </c>
      <c r="DE79" s="5">
        <v>-1.245701188867978E-7</v>
      </c>
      <c r="DF79" s="5">
        <v>-4.5998734557697231E-6</v>
      </c>
      <c r="DG79" s="5">
        <v>7.0524501300880126E-7</v>
      </c>
      <c r="DH79" s="5">
        <v>-8.0559257020422288E-8</v>
      </c>
      <c r="DI79" s="5">
        <v>8.4988929900430627E-9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-7.6577159387032569E-4</v>
      </c>
      <c r="DC80" s="5">
        <v>5.8134516798897035E-5</v>
      </c>
      <c r="DD80" s="5">
        <v>-4.7685013727866468E-6</v>
      </c>
      <c r="DE80" s="5">
        <v>1.9405040441383134E-7</v>
      </c>
      <c r="DF80" s="5">
        <v>-1.245701188867978E-7</v>
      </c>
      <c r="DG80" s="5">
        <v>-4.5998734557697231E-6</v>
      </c>
      <c r="DH80" s="5">
        <v>7.0524501300880126E-7</v>
      </c>
      <c r="DI80" s="5">
        <v>-8.0559257020422288E-8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-7.6577159387032569E-4</v>
      </c>
      <c r="DD81" s="5">
        <v>5.8134516798897035E-5</v>
      </c>
      <c r="DE81" s="5">
        <v>-4.7685013727866468E-6</v>
      </c>
      <c r="DF81" s="5">
        <v>1.9405040441383134E-7</v>
      </c>
      <c r="DG81" s="5">
        <v>-1.245701188867978E-7</v>
      </c>
      <c r="DH81" s="5">
        <v>-4.5998734557697231E-6</v>
      </c>
      <c r="DI81" s="5">
        <v>7.0524501300880126E-7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-7.6577159387032569E-4</v>
      </c>
      <c r="DE82" s="5">
        <v>5.8134516798897035E-5</v>
      </c>
      <c r="DF82" s="5">
        <v>-4.7685013727866468E-6</v>
      </c>
      <c r="DG82" s="5">
        <v>1.9405040441383134E-7</v>
      </c>
      <c r="DH82" s="5">
        <v>-1.245701188867978E-7</v>
      </c>
      <c r="DI82" s="5">
        <v>-4.5998734557697231E-6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-7.6577159387032569E-4</v>
      </c>
      <c r="DF83" s="5">
        <v>5.8134516798897035E-5</v>
      </c>
      <c r="DG83" s="5">
        <v>-4.7685013727866468E-6</v>
      </c>
      <c r="DH83" s="5">
        <v>1.9405040441383134E-7</v>
      </c>
      <c r="DI83" s="5">
        <v>-1.245701188867978E-7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-7.6577159387032569E-4</v>
      </c>
      <c r="DG84" s="5">
        <v>5.8134516798897035E-5</v>
      </c>
      <c r="DH84" s="5">
        <v>-4.7685013727866468E-6</v>
      </c>
      <c r="DI84" s="5">
        <v>1.9405040441383134E-7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-7.6577159387032569E-4</v>
      </c>
      <c r="DH85" s="5">
        <v>5.8134516798897035E-5</v>
      </c>
      <c r="DI85" s="5">
        <v>-4.7685013727866468E-6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-7.6577159387032569E-4</v>
      </c>
      <c r="DI86" s="5">
        <v>5.8134516798897035E-5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-7.6577159387032569E-4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F5BE5-DA4A-FE49-BAF7-BC743AD25EDA}">
  <dimension ref="A1:DL101"/>
  <sheetViews>
    <sheetView zoomScaleNormal="100" workbookViewId="0">
      <selection activeCell="P40" sqref="P40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1640625" style="5" bestFit="1" customWidth="1"/>
    <col min="28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1" width="9.33203125" style="5" bestFit="1" customWidth="1"/>
    <col min="42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68" width="5.5" style="5" bestFit="1" customWidth="1"/>
    <col min="69" max="69" width="9.1640625" style="5" bestFit="1" customWidth="1"/>
    <col min="70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5" width="9.33203125" style="5" bestFit="1" customWidth="1"/>
    <col min="86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322.0446</v>
      </c>
      <c r="D1" s="1">
        <v>323.04790000000003</v>
      </c>
      <c r="E1" s="1">
        <v>324.05119999999999</v>
      </c>
      <c r="F1" s="1">
        <v>325.05450000000002</v>
      </c>
      <c r="G1" s="1">
        <v>326.05779999999999</v>
      </c>
      <c r="H1" s="1">
        <v>327.06110000000001</v>
      </c>
      <c r="I1" s="2">
        <v>328.06439999999998</v>
      </c>
      <c r="J1" s="2">
        <v>329.0677</v>
      </c>
      <c r="K1" s="2">
        <v>330.07100000000003</v>
      </c>
      <c r="L1" s="2">
        <v>331.07429999999999</v>
      </c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10</v>
      </c>
    </row>
    <row r="2" spans="1:116" ht="15" x14ac:dyDescent="0.2">
      <c r="A2" t="s">
        <v>22</v>
      </c>
      <c r="B2" t="s">
        <v>23</v>
      </c>
      <c r="C2">
        <v>32389950.347129501</v>
      </c>
      <c r="D2">
        <v>1663380.1210169501</v>
      </c>
      <c r="E2">
        <v>61673.131316554798</v>
      </c>
      <c r="F2">
        <v>0</v>
      </c>
      <c r="G2">
        <v>2067.5311807973299</v>
      </c>
      <c r="H2">
        <v>0</v>
      </c>
      <c r="I2" s="4">
        <v>0</v>
      </c>
      <c r="J2" s="4">
        <v>56921.350441462702</v>
      </c>
      <c r="K2" s="4">
        <v>4102.3125246236204</v>
      </c>
      <c r="L2" s="4">
        <v>9333.6747422605404</v>
      </c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CMP</v>
      </c>
      <c r="S2" s="5" t="str">
        <f t="shared" ref="S2:AB2" ca="1" si="0">IF(AG2=ISBLANK(TRUE),"",AG2)</f>
        <v>CMP m+1</v>
      </c>
      <c r="T2" s="5" t="str">
        <f t="shared" ca="1" si="0"/>
        <v>CMP m+2</v>
      </c>
      <c r="U2" s="5" t="str">
        <f t="shared" ca="1" si="0"/>
        <v>CMP m+3</v>
      </c>
      <c r="V2" s="5" t="str">
        <f t="shared" ca="1" si="0"/>
        <v>CMP m+4</v>
      </c>
      <c r="W2" s="5" t="str">
        <f t="shared" ca="1" si="0"/>
        <v>CMP m+5</v>
      </c>
      <c r="X2" s="5" t="str">
        <f t="shared" ca="1" si="0"/>
        <v>CMP m+6</v>
      </c>
      <c r="Y2" s="5" t="str">
        <f t="shared" ca="1" si="0"/>
        <v>CMP m+7</v>
      </c>
      <c r="Z2" s="5" t="str">
        <f t="shared" ca="1" si="0"/>
        <v>CMP m+8</v>
      </c>
      <c r="AA2" s="5" t="str">
        <f t="shared" ca="1" si="0"/>
        <v>CMP m+9</v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CMP</v>
      </c>
      <c r="AG2" s="3" t="str">
        <f ca="1">IF(D1=ISBLANK(TRUE),"",$AF$2&amp;" m+1")</f>
        <v>CMP m+1</v>
      </c>
      <c r="AH2" s="3" t="str">
        <f ca="1">IF(E1=ISBLANK(TRUE),"",$AF$2&amp;" m+2")</f>
        <v>CMP m+2</v>
      </c>
      <c r="AI2" s="3" t="str">
        <f ca="1">IF(F1=ISBLANK(TRUE),"",$AF$2&amp;" m+3")</f>
        <v>CMP m+3</v>
      </c>
      <c r="AJ2" s="3" t="str">
        <f ca="1">IF(G1=ISBLANK(TRUE),"",$AF$2&amp;" m+4")</f>
        <v>CMP m+4</v>
      </c>
      <c r="AK2" s="3" t="str">
        <f ca="1">IF(H1=ISBLANK(TRUE),"",$AF$2&amp;" m+5")</f>
        <v>CMP m+5</v>
      </c>
      <c r="AL2" s="3" t="str">
        <f ca="1">IF(I1=ISBLANK(TRUE),"",$AF$2&amp;" m+6")</f>
        <v>CMP m+6</v>
      </c>
      <c r="AM2" s="3" t="str">
        <f ca="1">IF(J1=ISBLANK(TRUE),"",$AF$2&amp;" m+7")</f>
        <v>CMP m+7</v>
      </c>
      <c r="AN2" s="3" t="str">
        <f ca="1">IF(K1=ISBLANK(TRUE),"",$AF$2&amp;" m+8")</f>
        <v>CMP m+8</v>
      </c>
      <c r="AO2" s="3" t="str">
        <f ca="1">IF(L1=ISBLANK(TRUE),"",$AF$2&amp;" m+9")</f>
        <v>CMP m+9</v>
      </c>
      <c r="AP2" s="3" t="str">
        <f>IF(M1=ISBLANK(TRUE),"",$AF$2&amp;" m+7")</f>
        <v/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CMP</v>
      </c>
      <c r="AU2" s="5" t="str">
        <f t="shared" ca="1" si="2"/>
        <v>CMP m+1</v>
      </c>
      <c r="AV2" s="5" t="str">
        <f t="shared" ca="1" si="2"/>
        <v>CMP m+2</v>
      </c>
      <c r="AW2" s="5" t="str">
        <f t="shared" ca="1" si="2"/>
        <v>CMP m+3</v>
      </c>
      <c r="AX2" s="5" t="str">
        <f t="shared" ca="1" si="2"/>
        <v>CMP m+4</v>
      </c>
      <c r="AY2" s="5" t="str">
        <f t="shared" ca="1" si="2"/>
        <v>CMP m+5</v>
      </c>
      <c r="AZ2" s="5" t="str">
        <f t="shared" ca="1" si="2"/>
        <v>CMP m+6</v>
      </c>
      <c r="BA2" s="5" t="str">
        <f t="shared" ca="1" si="2"/>
        <v>CMP m+7</v>
      </c>
      <c r="BB2" s="5" t="str">
        <f t="shared" ca="1" si="2"/>
        <v>CMP m+8</v>
      </c>
      <c r="BC2" s="5" t="str">
        <f t="shared" ca="1" si="2"/>
        <v>CMP m+9</v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CMP</v>
      </c>
      <c r="BI2" s="5" t="str">
        <f t="shared" ca="1" si="3"/>
        <v>CMP m+1</v>
      </c>
      <c r="BJ2" s="5" t="str">
        <f t="shared" ca="1" si="3"/>
        <v>CMP m+2</v>
      </c>
      <c r="BK2" s="5" t="str">
        <f t="shared" ca="1" si="3"/>
        <v>CMP m+3</v>
      </c>
      <c r="BL2" s="5" t="str">
        <f t="shared" ca="1" si="3"/>
        <v>CMP m+4</v>
      </c>
      <c r="BM2" s="5" t="str">
        <f t="shared" ca="1" si="3"/>
        <v>CMP m+5</v>
      </c>
      <c r="BN2" s="5" t="str">
        <f t="shared" ca="1" si="3"/>
        <v>CMP m+6</v>
      </c>
      <c r="BO2" s="5" t="str">
        <f t="shared" ca="1" si="3"/>
        <v>CMP m+7</v>
      </c>
      <c r="BP2" s="5" t="str">
        <f t="shared" ca="1" si="3"/>
        <v>CMP m+8</v>
      </c>
      <c r="BQ2" s="5" t="str">
        <f t="shared" ca="1" si="3"/>
        <v>CMP m+9</v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CMP</v>
      </c>
      <c r="BY2" s="3" t="str">
        <f t="shared" ca="1" si="4"/>
        <v>CMP m+1</v>
      </c>
      <c r="BZ2" s="3" t="str">
        <f t="shared" ca="1" si="4"/>
        <v>CMP m+2</v>
      </c>
      <c r="CA2" s="3" t="str">
        <f t="shared" ca="1" si="4"/>
        <v>CMP m+3</v>
      </c>
      <c r="CB2" s="3" t="str">
        <f t="shared" ca="1" si="4"/>
        <v>CMP m+4</v>
      </c>
      <c r="CC2" s="3" t="str">
        <f t="shared" ca="1" si="4"/>
        <v>CMP m+5</v>
      </c>
      <c r="CD2" s="3" t="str">
        <f t="shared" ca="1" si="4"/>
        <v>CMP m+6</v>
      </c>
      <c r="CE2" s="3" t="str">
        <f t="shared" ca="1" si="4"/>
        <v>CMP m+7</v>
      </c>
      <c r="CF2" s="3" t="str">
        <f t="shared" ref="CF2" ca="1" si="5">IF(AN2=ISBLANK(TRUE),"",AN2)</f>
        <v>CMP m+8</v>
      </c>
      <c r="CG2" s="3" t="str">
        <f t="shared" ref="CG2" ca="1" si="6">IF(AO2=ISBLANK(TRUE),"",AO2)</f>
        <v>CMP m+9</v>
      </c>
      <c r="CH2" s="5" t="str">
        <f t="shared" si="4"/>
        <v/>
      </c>
      <c r="CJ2" s="5" t="str">
        <f>AD2</f>
        <v>Filename</v>
      </c>
      <c r="CK2" s="5" t="str">
        <f t="shared" ref="CK2:CU2" ca="1" si="7">IF(AF2=ISBLANK(TRUE),"",AF2)</f>
        <v>CMP</v>
      </c>
      <c r="CL2" s="5" t="str">
        <f t="shared" ca="1" si="7"/>
        <v>CMP m+1</v>
      </c>
      <c r="CM2" s="5" t="str">
        <f t="shared" ca="1" si="7"/>
        <v>CMP m+2</v>
      </c>
      <c r="CN2" s="5" t="str">
        <f t="shared" ca="1" si="7"/>
        <v>CMP m+3</v>
      </c>
      <c r="CO2" s="5" t="str">
        <f t="shared" ca="1" si="7"/>
        <v>CMP m+4</v>
      </c>
      <c r="CP2" s="5" t="str">
        <f t="shared" ca="1" si="7"/>
        <v>CMP m+5</v>
      </c>
      <c r="CQ2" s="5" t="str">
        <f t="shared" ca="1" si="7"/>
        <v>CMP m+6</v>
      </c>
      <c r="CR2" s="5" t="str">
        <f t="shared" ca="1" si="7"/>
        <v>CMP m+7</v>
      </c>
      <c r="CS2" s="5" t="str">
        <f t="shared" ca="1" si="7"/>
        <v>CMP m+8</v>
      </c>
      <c r="CT2" s="5" t="str">
        <f t="shared" ca="1" si="7"/>
        <v>CMP m+9</v>
      </c>
      <c r="CU2" s="5" t="str">
        <f t="shared" si="7"/>
        <v/>
      </c>
      <c r="CY2" s="5" t="str">
        <f t="shared" ref="CY2:DI2" ca="1" si="8">IF(AF2=ISBLANK(TRUE),"",AF2)</f>
        <v>CMP</v>
      </c>
      <c r="CZ2" s="5" t="str">
        <f t="shared" ca="1" si="8"/>
        <v>CMP m+1</v>
      </c>
      <c r="DA2" s="5" t="str">
        <f t="shared" ca="1" si="8"/>
        <v>CMP m+2</v>
      </c>
      <c r="DB2" s="5" t="str">
        <f t="shared" ca="1" si="8"/>
        <v>CMP m+3</v>
      </c>
      <c r="DC2" s="5" t="str">
        <f t="shared" ca="1" si="8"/>
        <v>CMP m+4</v>
      </c>
      <c r="DD2" s="5" t="str">
        <f t="shared" ca="1" si="8"/>
        <v>CMP m+5</v>
      </c>
      <c r="DE2" s="5" t="str">
        <f t="shared" ca="1" si="8"/>
        <v>CMP m+6</v>
      </c>
      <c r="DF2" s="5" t="str">
        <f t="shared" ca="1" si="8"/>
        <v>CMP m+7</v>
      </c>
      <c r="DG2" s="5" t="str">
        <f t="shared" ca="1" si="8"/>
        <v>CMP m+8</v>
      </c>
      <c r="DH2" s="5" t="str">
        <f t="shared" ca="1" si="8"/>
        <v>CMP m+9</v>
      </c>
      <c r="DI2" s="5" t="str">
        <f t="shared" si="8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33819783.545284197</v>
      </c>
      <c r="D3">
        <v>1643894.26368128</v>
      </c>
      <c r="E3">
        <v>70210.835285651294</v>
      </c>
      <c r="F3">
        <v>0</v>
      </c>
      <c r="G3">
        <v>0</v>
      </c>
      <c r="H3">
        <v>0</v>
      </c>
      <c r="I3" s="4">
        <v>0</v>
      </c>
      <c r="J3" s="4">
        <v>74300.378313168505</v>
      </c>
      <c r="K3" s="4">
        <v>0</v>
      </c>
      <c r="L3" s="4">
        <v>39181.223621101599</v>
      </c>
      <c r="M3"/>
      <c r="P3" s="5" t="str">
        <f t="shared" ref="P3:Q17" si="9">IF(AD3=ISBLANK(TRUE),"",AD3)</f>
        <v>S1_00765_MH_MD_20221118_LCQE</v>
      </c>
      <c r="Q3" s="5" t="str">
        <f t="shared" si="9"/>
        <v>RO 15min</v>
      </c>
      <c r="R3" s="5">
        <f ca="1">IFERROR(BH3/SUMIF($BH3:$BR3,"&lt;&gt;#N/A")*100,"")</f>
        <v>99.90646969310572</v>
      </c>
      <c r="S3" s="5">
        <f t="shared" ref="S3:AB17" ca="1" si="10">IFERROR(BI3/SUMIF($BH3:$BR3,"&lt;&gt;#N/A")*100,"")</f>
        <v>0.26656729744800345</v>
      </c>
      <c r="T3" s="6">
        <f t="shared" ca="1" si="10"/>
        <v>-0.2030842703771559</v>
      </c>
      <c r="U3" s="6">
        <f t="shared" ca="1" si="10"/>
        <v>5.4867241039028907E-4</v>
      </c>
      <c r="V3" s="6">
        <f t="shared" ca="1" si="10"/>
        <v>5.5242331758836617E-3</v>
      </c>
      <c r="W3" s="6">
        <f t="shared" ca="1" si="10"/>
        <v>-2.1904102641581831E-2</v>
      </c>
      <c r="X3" s="6">
        <f ca="1">IFERROR(BN3/SUMIF($BH3:$BR3,"&lt;&gt;#N/A")*100,"")</f>
        <v>9.9081298768920211E-4</v>
      </c>
      <c r="Y3" s="5">
        <f t="shared" ca="1" si="10"/>
        <v>0.17565200093869968</v>
      </c>
      <c r="Z3" s="5">
        <f t="shared" ca="1" si="10"/>
        <v>-0.15165670768645612</v>
      </c>
      <c r="AA3" s="5">
        <f t="shared" ca="1" si="10"/>
        <v>2.0892370638789567E-2</v>
      </c>
      <c r="AB3" s="5" t="str">
        <f t="shared" ca="1" si="10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32389950.347129501</v>
      </c>
      <c r="AG3" s="5">
        <f t="shared" si="1"/>
        <v>1663380.1210169501</v>
      </c>
      <c r="AH3" s="5">
        <f t="shared" si="1"/>
        <v>61673.131316554798</v>
      </c>
      <c r="AI3" s="5">
        <f t="shared" si="1"/>
        <v>0</v>
      </c>
      <c r="AJ3" s="5">
        <f t="shared" si="1"/>
        <v>2067.5311807973299</v>
      </c>
      <c r="AK3" s="5">
        <f t="shared" si="1"/>
        <v>0</v>
      </c>
      <c r="AL3" s="5">
        <f t="shared" si="1"/>
        <v>0</v>
      </c>
      <c r="AM3" s="5">
        <f t="shared" si="1"/>
        <v>56921.350441462702</v>
      </c>
      <c r="AN3" s="5">
        <f t="shared" si="1"/>
        <v>4102.3125246236204</v>
      </c>
      <c r="AO3" s="5">
        <f t="shared" si="1"/>
        <v>9333.6747422605404</v>
      </c>
      <c r="AP3" s="5" t="str">
        <f t="shared" si="1"/>
        <v/>
      </c>
      <c r="AR3" s="5" t="str">
        <f t="shared" ref="AR3:AS18" si="11">IF(AD3=ISBLANK(TRUE),"",AD3)</f>
        <v>S1_00765_MH_MD_20221118_LCQE</v>
      </c>
      <c r="AS3" s="5" t="str">
        <f t="shared" si="11"/>
        <v>RO 15min</v>
      </c>
      <c r="AT3" s="5">
        <f>IFERROR(IF(AF3=ISBLANK(TRUE),"",AF3/$AF3*100),"")</f>
        <v>100</v>
      </c>
      <c r="AU3" s="5">
        <f t="shared" ref="AU3:BD18" si="12">IFERROR(IF(AG3=ISBLANK(TRUE),"",AG3/$AF3*100),"")</f>
        <v>5.1354821578612393</v>
      </c>
      <c r="AV3" s="5">
        <f t="shared" si="12"/>
        <v>0.19040823050233685</v>
      </c>
      <c r="AW3" s="5">
        <f t="shared" si="12"/>
        <v>0</v>
      </c>
      <c r="AX3" s="5">
        <f t="shared" si="12"/>
        <v>6.383248997417993E-3</v>
      </c>
      <c r="AY3" s="5">
        <f t="shared" si="12"/>
        <v>0</v>
      </c>
      <c r="AZ3" s="5">
        <f t="shared" si="12"/>
        <v>0</v>
      </c>
      <c r="BA3" s="5">
        <f t="shared" si="12"/>
        <v>0.17573768971988327</v>
      </c>
      <c r="BB3" s="5">
        <f t="shared" si="12"/>
        <v>1.266538688901442E-2</v>
      </c>
      <c r="BC3" s="5">
        <f t="shared" si="12"/>
        <v>2.8816576259703092E-2</v>
      </c>
      <c r="BD3" s="5" t="str">
        <f t="shared" si="12"/>
        <v/>
      </c>
      <c r="BF3" s="5" t="str">
        <f t="shared" ref="BF3:BG18" si="13">IF(AD3=ISBLANK(TRUE),"",AD3)</f>
        <v>S1_00765_MH_MD_20221118_LCQE</v>
      </c>
      <c r="BG3" s="5" t="str">
        <f t="shared" si="13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2.6681685206858888E-3</v>
      </c>
      <c r="BJ3" s="5">
        <f ca="1"/>
        <v>-2.0327439354127252E-3</v>
      </c>
      <c r="BK3" s="5">
        <f ca="1"/>
        <v>5.4918606580305534E-6</v>
      </c>
      <c r="BL3" s="5">
        <f ca="1"/>
        <v>5.5294048452048095E-5</v>
      </c>
      <c r="BM3" s="5">
        <f ca="1"/>
        <v>-2.1924608795473609E-4</v>
      </c>
      <c r="BN3" s="5">
        <f ca="1"/>
        <v>9.9174056568388136E-6</v>
      </c>
      <c r="BO3" s="5">
        <f ca="1"/>
        <v>1.7581644259703128E-3</v>
      </c>
      <c r="BP3" s="5">
        <f ca="1"/>
        <v>-1.5179868546283098E-3</v>
      </c>
      <c r="BQ3" s="5">
        <f ca="1"/>
        <v>2.0911929630750725E-4</v>
      </c>
      <c r="BR3" s="5" t="e">
        <f ca="1"/>
        <v>#N/A</v>
      </c>
      <c r="BV3" s="5" t="s">
        <v>42</v>
      </c>
      <c r="BW3" s="5" t="s">
        <v>43</v>
      </c>
      <c r="BX3" s="5">
        <f>C17</f>
        <v>32223949.180993401</v>
      </c>
      <c r="BY3" s="5">
        <f t="shared" ref="BY3:CE6" si="14">D17</f>
        <v>1511306.3332442299</v>
      </c>
      <c r="BZ3" s="5">
        <f t="shared" si="14"/>
        <v>66609.386266379996</v>
      </c>
      <c r="CA3" s="5">
        <f t="shared" si="14"/>
        <v>8251.0866357802697</v>
      </c>
      <c r="CB3" s="5">
        <f t="shared" si="14"/>
        <v>2034.9104375412401</v>
      </c>
      <c r="CC3" s="5">
        <f t="shared" si="14"/>
        <v>0</v>
      </c>
      <c r="CD3" s="5">
        <f t="shared" si="14"/>
        <v>0</v>
      </c>
      <c r="CE3" s="5">
        <f t="shared" si="14"/>
        <v>0</v>
      </c>
      <c r="CF3" s="5">
        <f t="shared" ref="CF3:CF6" si="15">K17</f>
        <v>50371.3557587428</v>
      </c>
      <c r="CG3" s="5">
        <f t="shared" ref="CG3:CG6" si="16">L17</f>
        <v>0</v>
      </c>
      <c r="CH3" s="5" t="str">
        <f t="shared" ref="CH3:CH6" si="17">AP39</f>
        <v/>
      </c>
      <c r="CJ3" s="5" t="str">
        <f t="shared" ref="CJ3:CJ21" si="18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9">IFERROR(IF(BY3=ISBLANK(TRUE),"",BY3/$BX3*"100"),"")</f>
        <v>4.6900096718612048</v>
      </c>
      <c r="CM3" s="5">
        <f t="shared" si="19"/>
        <v>0.20670770640883487</v>
      </c>
      <c r="CN3" s="5">
        <f t="shared" si="19"/>
        <v>2.5605448262831159E-2</v>
      </c>
      <c r="CO3" s="5">
        <f t="shared" si="19"/>
        <v>6.3149008400915927E-3</v>
      </c>
      <c r="CP3" s="5">
        <f t="shared" si="19"/>
        <v>0</v>
      </c>
      <c r="CQ3" s="5">
        <f t="shared" si="19"/>
        <v>0</v>
      </c>
      <c r="CR3" s="5">
        <f t="shared" si="19"/>
        <v>0</v>
      </c>
      <c r="CS3" s="5">
        <f t="shared" si="19"/>
        <v>0.1563165193558996</v>
      </c>
      <c r="CT3" s="5">
        <f t="shared" si="19"/>
        <v>0</v>
      </c>
      <c r="CU3" s="5" t="str">
        <f t="shared" si="19"/>
        <v/>
      </c>
      <c r="CV3" s="5" t="str">
        <f t="shared" si="19"/>
        <v/>
      </c>
      <c r="CY3" s="5">
        <f>IFERROR(AVERAGE(CK3:CK21),"")</f>
        <v>100</v>
      </c>
      <c r="CZ3" s="5">
        <f t="shared" ref="CZ3:DI3" si="20">IFERROR(AVERAGE(CL3:CL21),"")</f>
        <v>4.8686653057926508</v>
      </c>
      <c r="DA3" s="5">
        <f t="shared" si="20"/>
        <v>0.38069220453693797</v>
      </c>
      <c r="DB3" s="5">
        <f t="shared" si="20"/>
        <v>8.3318128518853306E-3</v>
      </c>
      <c r="DC3" s="5">
        <f t="shared" si="20"/>
        <v>1.5787252100228982E-3</v>
      </c>
      <c r="DD3" s="5">
        <f t="shared" si="20"/>
        <v>2.1666034008754855E-2</v>
      </c>
      <c r="DE3" s="5">
        <f t="shared" si="20"/>
        <v>0</v>
      </c>
      <c r="DF3" s="5">
        <f t="shared" si="20"/>
        <v>0</v>
      </c>
      <c r="DG3" s="5">
        <f t="shared" si="20"/>
        <v>0.1559020031666474</v>
      </c>
      <c r="DH3" s="5">
        <f t="shared" si="20"/>
        <v>1.4208989750932453E-2</v>
      </c>
      <c r="DI3" s="5" t="str">
        <f t="shared" si="20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39690794.981576897</v>
      </c>
      <c r="D4">
        <v>1842031.84885068</v>
      </c>
      <c r="E4">
        <v>21386.7446456816</v>
      </c>
      <c r="F4">
        <v>0</v>
      </c>
      <c r="G4">
        <v>0</v>
      </c>
      <c r="H4">
        <v>10612.6120126966</v>
      </c>
      <c r="I4" s="4">
        <v>0</v>
      </c>
      <c r="J4" s="4">
        <v>0</v>
      </c>
      <c r="K4" s="4">
        <v>7882.3474729753998</v>
      </c>
      <c r="L4" s="4">
        <v>28932.548474757801</v>
      </c>
      <c r="M4"/>
      <c r="P4" s="5" t="str">
        <f t="shared" si="9"/>
        <v>S5_00765_MH_MD_20221118_LCQE</v>
      </c>
      <c r="Q4" s="5" t="str">
        <f t="shared" si="9"/>
        <v>RO 15min</v>
      </c>
      <c r="R4" s="5">
        <f t="shared" ref="R4:R7" ca="1" si="21">IFERROR(BH4/SUMIF($BH4:$BR4,"&lt;&gt;#N/A")*100,"")</f>
        <v>100.03991274547977</v>
      </c>
      <c r="S4" s="5">
        <f t="shared" ca="1" si="10"/>
        <v>-7.9210236924318837E-3</v>
      </c>
      <c r="T4" s="6">
        <f t="shared" ca="1" si="10"/>
        <v>-0.17277278880547212</v>
      </c>
      <c r="U4" s="6">
        <f t="shared" ca="1" si="10"/>
        <v>1.0674523899628822E-4</v>
      </c>
      <c r="V4" s="6">
        <f t="shared" ca="1" si="10"/>
        <v>-9.2615988760089032E-4</v>
      </c>
      <c r="W4" s="6">
        <f t="shared" ca="1" si="10"/>
        <v>-2.161547610682393E-2</v>
      </c>
      <c r="X4" s="6">
        <f t="shared" ca="1" si="10"/>
        <v>1.0603458898349153E-3</v>
      </c>
      <c r="Y4" s="5">
        <f t="shared" ca="1" si="10"/>
        <v>0.21985087289447997</v>
      </c>
      <c r="Z4" s="5">
        <f t="shared" ca="1" si="10"/>
        <v>-0.16667027530853265</v>
      </c>
      <c r="AA4" s="5">
        <f t="shared" ca="1" si="10"/>
        <v>0.10897501429778769</v>
      </c>
      <c r="AB4" s="5" t="str">
        <f t="shared" ca="1" si="10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33819783.545284197</v>
      </c>
      <c r="AG4" s="5">
        <f t="shared" si="1"/>
        <v>1643894.26368128</v>
      </c>
      <c r="AH4" s="5">
        <f t="shared" si="1"/>
        <v>70210.835285651294</v>
      </c>
      <c r="AI4" s="5">
        <f t="shared" si="1"/>
        <v>0</v>
      </c>
      <c r="AJ4" s="5">
        <f t="shared" si="1"/>
        <v>0</v>
      </c>
      <c r="AK4" s="5">
        <f t="shared" si="1"/>
        <v>0</v>
      </c>
      <c r="AL4" s="5">
        <f t="shared" si="1"/>
        <v>0</v>
      </c>
      <c r="AM4" s="5">
        <f t="shared" si="1"/>
        <v>74300.378313168505</v>
      </c>
      <c r="AN4" s="5">
        <f t="shared" si="1"/>
        <v>0</v>
      </c>
      <c r="AO4" s="5">
        <f t="shared" si="1"/>
        <v>39181.223621101599</v>
      </c>
      <c r="AP4" s="5" t="str">
        <f t="shared" si="1"/>
        <v/>
      </c>
      <c r="AR4" s="5" t="str">
        <f t="shared" si="11"/>
        <v>S5_00765_MH_MD_20221118_LCQE</v>
      </c>
      <c r="AS4" s="5" t="str">
        <f t="shared" si="11"/>
        <v>RO 15min</v>
      </c>
      <c r="AT4" s="5">
        <f t="shared" ref="AT4:BD19" si="22">IFERROR(IF(AF4=ISBLANK(TRUE),"",AF4/$AF4*100),"")</f>
        <v>100</v>
      </c>
      <c r="AU4" s="5">
        <f t="shared" si="12"/>
        <v>4.8607474423369075</v>
      </c>
      <c r="AV4" s="5">
        <f t="shared" si="12"/>
        <v>0.20760285231169506</v>
      </c>
      <c r="AW4" s="5">
        <f t="shared" si="12"/>
        <v>0</v>
      </c>
      <c r="AX4" s="5">
        <f t="shared" si="12"/>
        <v>0</v>
      </c>
      <c r="AY4" s="5">
        <f t="shared" si="12"/>
        <v>0</v>
      </c>
      <c r="AZ4" s="5">
        <f t="shared" si="12"/>
        <v>0</v>
      </c>
      <c r="BA4" s="5">
        <f t="shared" si="12"/>
        <v>0.21969501435064298</v>
      </c>
      <c r="BB4" s="5">
        <f t="shared" si="12"/>
        <v>0</v>
      </c>
      <c r="BC4" s="5">
        <f t="shared" si="12"/>
        <v>0.11585296981170359</v>
      </c>
      <c r="BD4" s="5" t="str">
        <f t="shared" si="12"/>
        <v/>
      </c>
      <c r="BF4" s="5" t="str">
        <f t="shared" si="13"/>
        <v>S5_00765_MH_MD_20221118_LCQE</v>
      </c>
      <c r="BG4" s="5" t="str">
        <f t="shared" si="13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-7.9178634557433569E-5</v>
      </c>
      <c r="BJ4" s="5">
        <f ca="1"/>
        <v>-1.727038579542131E-3</v>
      </c>
      <c r="BK4" s="5">
        <f ca="1"/>
        <v>1.0670265103875895E-6</v>
      </c>
      <c r="BL4" s="5">
        <f ca="1"/>
        <v>-9.2579037924314685E-6</v>
      </c>
      <c r="BM4" s="5">
        <f ca="1"/>
        <v>-2.1606852218891614E-4</v>
      </c>
      <c r="BN4" s="5">
        <f ca="1"/>
        <v>1.0599228455272979E-5</v>
      </c>
      <c r="BO4" s="5">
        <f ca="1"/>
        <v>2.1976315938401669E-3</v>
      </c>
      <c r="BP4" s="5">
        <f ca="1"/>
        <v>-1.6660377916619437E-3</v>
      </c>
      <c r="BQ4" s="5">
        <f ca="1"/>
        <v>1.0893153673078514E-3</v>
      </c>
      <c r="BR4" s="5" t="e">
        <f ca="1"/>
        <v>#N/A</v>
      </c>
      <c r="BV4" s="5" t="s">
        <v>44</v>
      </c>
      <c r="BW4" s="5" t="s">
        <v>43</v>
      </c>
      <c r="BX4" s="5">
        <f t="shared" ref="BX4:BX6" si="23">C18</f>
        <v>31338585.769094501</v>
      </c>
      <c r="BY4" s="5">
        <f t="shared" si="14"/>
        <v>1577189.4774298901</v>
      </c>
      <c r="BZ4" s="5">
        <f t="shared" si="14"/>
        <v>171090.401429146</v>
      </c>
      <c r="CA4" s="5">
        <f t="shared" si="14"/>
        <v>0</v>
      </c>
      <c r="CB4" s="5">
        <f t="shared" si="14"/>
        <v>0</v>
      </c>
      <c r="CC4" s="5">
        <f t="shared" si="14"/>
        <v>0</v>
      </c>
      <c r="CD4" s="5">
        <f t="shared" si="14"/>
        <v>0</v>
      </c>
      <c r="CE4" s="5">
        <f t="shared" si="14"/>
        <v>0</v>
      </c>
      <c r="CF4" s="5">
        <f t="shared" si="15"/>
        <v>56222.482772358999</v>
      </c>
      <c r="CG4" s="5">
        <f t="shared" si="16"/>
        <v>0</v>
      </c>
      <c r="CH4" s="5" t="str">
        <f t="shared" si="17"/>
        <v/>
      </c>
      <c r="CJ4" s="5" t="str">
        <f t="shared" si="18"/>
        <v>Standard2_00765_MH_MD_20221118_LCQE</v>
      </c>
      <c r="CK4" s="5">
        <f t="shared" ref="CK4:CV17" si="24">IFERROR(IF(BX4=ISBLANK(TRUE),"",BX4/$BX4*"100"),"")</f>
        <v>100</v>
      </c>
      <c r="CL4" s="5">
        <f t="shared" si="19"/>
        <v>5.0327397957609286</v>
      </c>
      <c r="CM4" s="5">
        <f t="shared" si="19"/>
        <v>0.54594167933982529</v>
      </c>
      <c r="CN4" s="5">
        <f t="shared" si="19"/>
        <v>0</v>
      </c>
      <c r="CO4" s="5">
        <f t="shared" si="19"/>
        <v>0</v>
      </c>
      <c r="CP4" s="5">
        <f t="shared" si="19"/>
        <v>0</v>
      </c>
      <c r="CQ4" s="5">
        <f t="shared" si="19"/>
        <v>0</v>
      </c>
      <c r="CR4" s="5">
        <f t="shared" si="19"/>
        <v>0</v>
      </c>
      <c r="CS4" s="5">
        <f t="shared" si="19"/>
        <v>0.17940338210093867</v>
      </c>
      <c r="CT4" s="5">
        <f t="shared" si="19"/>
        <v>0</v>
      </c>
      <c r="CU4" s="5" t="str">
        <f t="shared" si="19"/>
        <v/>
      </c>
      <c r="CV4" s="5" t="str">
        <f t="shared" si="19"/>
        <v/>
      </c>
    </row>
    <row r="5" spans="1:116" ht="14.25" customHeight="1" x14ac:dyDescent="0.2">
      <c r="A5" t="s">
        <v>27</v>
      </c>
      <c r="B5" t="s">
        <v>28</v>
      </c>
      <c r="C5">
        <v>46883028.814681098</v>
      </c>
      <c r="D5">
        <v>2181412.4183122502</v>
      </c>
      <c r="E5">
        <v>33477.796075775797</v>
      </c>
      <c r="F5">
        <v>3873.7613230067</v>
      </c>
      <c r="G5">
        <v>0</v>
      </c>
      <c r="H5">
        <v>10816.022799190499</v>
      </c>
      <c r="I5" s="4">
        <v>0</v>
      </c>
      <c r="J5" s="4">
        <v>3518.1264355388698</v>
      </c>
      <c r="K5" s="4">
        <v>5736.88807449247</v>
      </c>
      <c r="L5" s="4">
        <v>0</v>
      </c>
      <c r="M5"/>
      <c r="P5" s="5" t="str">
        <f t="shared" si="9"/>
        <v>S9_00765_MH_MD_20221118_LCQE</v>
      </c>
      <c r="Q5" s="5" t="str">
        <f t="shared" si="9"/>
        <v>RO15min</v>
      </c>
      <c r="R5" s="5">
        <f t="shared" ca="1" si="21"/>
        <v>100.60531942581676</v>
      </c>
      <c r="S5" s="5">
        <f t="shared" ca="1" si="10"/>
        <v>-0.22908889693980189</v>
      </c>
      <c r="T5" s="6">
        <f t="shared" ca="1" si="10"/>
        <v>-0.31763348319469681</v>
      </c>
      <c r="U5" s="6">
        <f t="shared" ca="1" si="10"/>
        <v>7.9543878343899341E-3</v>
      </c>
      <c r="V5" s="6">
        <f t="shared" ca="1" si="10"/>
        <v>-7.4726089350173833E-4</v>
      </c>
      <c r="W5" s="6">
        <f t="shared" ca="1" si="10"/>
        <v>5.1390699518992994E-3</v>
      </c>
      <c r="X5" s="6">
        <f t="shared" ca="1" si="10"/>
        <v>-1.93373058331369E-4</v>
      </c>
      <c r="Y5" s="5">
        <f t="shared" ca="1" si="10"/>
        <v>5.8605909254421774E-5</v>
      </c>
      <c r="Z5" s="5">
        <f t="shared" ca="1" si="10"/>
        <v>-0.13687036830285565</v>
      </c>
      <c r="AA5" s="5">
        <f t="shared" ca="1" si="10"/>
        <v>6.6061892876877706E-2</v>
      </c>
      <c r="AB5" s="5" t="str">
        <f t="shared" ca="1" si="10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39690794.981576897</v>
      </c>
      <c r="AG5" s="5">
        <f t="shared" si="1"/>
        <v>1842031.84885068</v>
      </c>
      <c r="AH5" s="5">
        <f t="shared" si="1"/>
        <v>21386.7446456816</v>
      </c>
      <c r="AI5" s="5">
        <f t="shared" si="1"/>
        <v>0</v>
      </c>
      <c r="AJ5" s="5">
        <f t="shared" si="1"/>
        <v>0</v>
      </c>
      <c r="AK5" s="5">
        <f t="shared" si="1"/>
        <v>10612.6120126966</v>
      </c>
      <c r="AL5" s="5">
        <f t="shared" si="1"/>
        <v>0</v>
      </c>
      <c r="AM5" s="5">
        <f t="shared" si="1"/>
        <v>0</v>
      </c>
      <c r="AN5" s="5">
        <f t="shared" si="1"/>
        <v>7882.3474729753998</v>
      </c>
      <c r="AO5" s="5">
        <f t="shared" si="1"/>
        <v>28932.548474757801</v>
      </c>
      <c r="AP5" s="5" t="str">
        <f t="shared" si="1"/>
        <v/>
      </c>
      <c r="AR5" s="5" t="str">
        <f t="shared" si="11"/>
        <v>S9_00765_MH_MD_20221118_LCQE</v>
      </c>
      <c r="AS5" s="5" t="str">
        <f t="shared" si="11"/>
        <v>RO15min</v>
      </c>
      <c r="AT5" s="5">
        <f t="shared" si="22"/>
        <v>100</v>
      </c>
      <c r="AU5" s="5">
        <f t="shared" si="12"/>
        <v>4.6409547848706181</v>
      </c>
      <c r="AV5" s="5">
        <f t="shared" si="12"/>
        <v>5.3883386955611727E-2</v>
      </c>
      <c r="AW5" s="5">
        <f t="shared" si="12"/>
        <v>0</v>
      </c>
      <c r="AX5" s="5">
        <f t="shared" si="12"/>
        <v>0</v>
      </c>
      <c r="AY5" s="5">
        <f t="shared" si="12"/>
        <v>2.6738219825585777E-2</v>
      </c>
      <c r="AZ5" s="5">
        <f t="shared" si="12"/>
        <v>0</v>
      </c>
      <c r="BA5" s="5">
        <f t="shared" si="12"/>
        <v>0</v>
      </c>
      <c r="BB5" s="5">
        <f t="shared" si="12"/>
        <v>1.9859384213982395E-2</v>
      </c>
      <c r="BC5" s="5">
        <f t="shared" si="12"/>
        <v>7.2894857581429884E-2</v>
      </c>
      <c r="BD5" s="5" t="str">
        <f t="shared" si="12"/>
        <v/>
      </c>
      <c r="BF5" s="5" t="str">
        <f t="shared" si="13"/>
        <v>S9_00765_MH_MD_20221118_LCQE</v>
      </c>
      <c r="BG5" s="5" t="str">
        <f t="shared" si="13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-2.2771052092203231E-3</v>
      </c>
      <c r="BJ5" s="5">
        <f ca="1"/>
        <v>-3.1572235445155548E-3</v>
      </c>
      <c r="BK5" s="5">
        <f ca="1"/>
        <v>7.9065280839898852E-5</v>
      </c>
      <c r="BL5" s="5">
        <f ca="1"/>
        <v>-7.4276479391603681E-6</v>
      </c>
      <c r="BM5" s="5">
        <f ca="1"/>
        <v>5.1081493316948212E-5</v>
      </c>
      <c r="BN5" s="5">
        <f ca="1"/>
        <v>-1.922095764269764E-6</v>
      </c>
      <c r="BO5" s="5">
        <f ca="1"/>
        <v>5.8253290769218174E-7</v>
      </c>
      <c r="BP5" s="5">
        <f ca="1"/>
        <v>-1.360468502898394E-3</v>
      </c>
      <c r="BQ5" s="5">
        <f ca="1"/>
        <v>6.5664413426558114E-4</v>
      </c>
      <c r="BR5" s="5" t="e">
        <f ca="1"/>
        <v>#N/A</v>
      </c>
      <c r="BV5" s="5" t="s">
        <v>45</v>
      </c>
      <c r="BW5" s="5" t="s">
        <v>43</v>
      </c>
      <c r="BX5" s="5">
        <f t="shared" si="23"/>
        <v>32574682.2744704</v>
      </c>
      <c r="BY5" s="5">
        <f t="shared" si="14"/>
        <v>1608954.64540908</v>
      </c>
      <c r="BZ5" s="5">
        <f t="shared" si="14"/>
        <v>127543.59868204</v>
      </c>
      <c r="CA5" s="5">
        <f t="shared" si="14"/>
        <v>2515.3528402493998</v>
      </c>
      <c r="CB5" s="5">
        <f t="shared" si="14"/>
        <v>0</v>
      </c>
      <c r="CC5" s="5">
        <f t="shared" si="14"/>
        <v>0</v>
      </c>
      <c r="CD5" s="5">
        <f t="shared" si="14"/>
        <v>0</v>
      </c>
      <c r="CE5" s="5">
        <f t="shared" si="14"/>
        <v>0</v>
      </c>
      <c r="CF5" s="5">
        <f t="shared" si="15"/>
        <v>37621.7932911389</v>
      </c>
      <c r="CG5" s="5">
        <f t="shared" si="16"/>
        <v>8069.86230738016</v>
      </c>
      <c r="CH5" s="5" t="str">
        <f t="shared" si="17"/>
        <v/>
      </c>
      <c r="CJ5" s="5" t="str">
        <f t="shared" si="18"/>
        <v>Standard3_00765_MH_MD_20221118_LCQE</v>
      </c>
      <c r="CK5" s="5">
        <f t="shared" si="24"/>
        <v>100</v>
      </c>
      <c r="CL5" s="5">
        <f t="shared" si="19"/>
        <v>4.9392796278171476</v>
      </c>
      <c r="CM5" s="5">
        <f t="shared" si="19"/>
        <v>0.3915421111628129</v>
      </c>
      <c r="CN5" s="5">
        <f t="shared" si="19"/>
        <v>7.7218031447101642E-3</v>
      </c>
      <c r="CO5" s="5">
        <f t="shared" si="19"/>
        <v>0</v>
      </c>
      <c r="CP5" s="5">
        <f t="shared" si="19"/>
        <v>0</v>
      </c>
      <c r="CQ5" s="5">
        <f t="shared" si="19"/>
        <v>0</v>
      </c>
      <c r="CR5" s="5">
        <f t="shared" si="19"/>
        <v>0</v>
      </c>
      <c r="CS5" s="5">
        <f t="shared" si="19"/>
        <v>0.11549396851868621</v>
      </c>
      <c r="CT5" s="5">
        <f t="shared" si="19"/>
        <v>2.4773418323422038E-2</v>
      </c>
      <c r="CU5" s="5" t="str">
        <f t="shared" si="19"/>
        <v/>
      </c>
      <c r="CV5" s="5" t="str">
        <f t="shared" si="19"/>
        <v/>
      </c>
      <c r="CX5" s="26" t="s">
        <v>9</v>
      </c>
      <c r="CY5" s="5">
        <f t="shared" ref="CY5:DE5" si="25">CY3</f>
        <v>100</v>
      </c>
      <c r="CZ5" s="5">
        <f t="shared" si="25"/>
        <v>4.8686653057926508</v>
      </c>
      <c r="DA5" s="5">
        <f t="shared" si="25"/>
        <v>0.38069220453693797</v>
      </c>
      <c r="DB5" s="5">
        <f t="shared" si="25"/>
        <v>8.3318128518853306E-3</v>
      </c>
      <c r="DC5" s="5">
        <f t="shared" si="25"/>
        <v>1.5787252100228982E-3</v>
      </c>
      <c r="DD5" s="5">
        <f t="shared" si="25"/>
        <v>2.1666034008754855E-2</v>
      </c>
      <c r="DE5" s="5">
        <f t="shared" si="25"/>
        <v>0</v>
      </c>
      <c r="DF5" s="5">
        <f>DF3</f>
        <v>0</v>
      </c>
      <c r="DG5" s="5">
        <f>DG3</f>
        <v>0.1559020031666474</v>
      </c>
      <c r="DH5" s="5">
        <f>DH3</f>
        <v>1.4208989750932453E-2</v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30680872.998439901</v>
      </c>
      <c r="D6">
        <v>1677028.0001260701</v>
      </c>
      <c r="E6">
        <v>11903.766375249101</v>
      </c>
      <c r="F6">
        <v>0</v>
      </c>
      <c r="G6">
        <v>0</v>
      </c>
      <c r="H6">
        <v>0</v>
      </c>
      <c r="I6" s="4">
        <v>0</v>
      </c>
      <c r="J6" s="4">
        <v>42875.560156692503</v>
      </c>
      <c r="K6" s="4">
        <v>0</v>
      </c>
      <c r="L6" s="4">
        <v>40346.2266408621</v>
      </c>
      <c r="M6"/>
      <c r="P6" s="5" t="str">
        <f t="shared" si="9"/>
        <v>S2_00765_MH_MD_20221118_LCQE</v>
      </c>
      <c r="Q6" s="5" t="str">
        <f t="shared" si="9"/>
        <v>RO 30min</v>
      </c>
      <c r="R6" s="5">
        <f t="shared" ca="1" si="21"/>
        <v>100.64652980493231</v>
      </c>
      <c r="S6" s="5">
        <f t="shared" ca="1" si="10"/>
        <v>-0.21717752999713316</v>
      </c>
      <c r="T6" s="6">
        <f t="shared" ca="1" si="10"/>
        <v>-0.30071111048063354</v>
      </c>
      <c r="U6" s="6">
        <f t="shared" ca="1" si="10"/>
        <v>1.5397744082128274E-2</v>
      </c>
      <c r="V6" s="6">
        <f t="shared" ca="1" si="10"/>
        <v>-1.1757181819130567E-3</v>
      </c>
      <c r="W6" s="6">
        <f t="shared" ca="1" si="10"/>
        <v>1.4403821057771503E-3</v>
      </c>
      <c r="X6" s="6">
        <f t="shared" ca="1" si="10"/>
        <v>-1.5133267990235994E-5</v>
      </c>
      <c r="Y6" s="5">
        <f t="shared" ca="1" si="10"/>
        <v>7.612827426287062E-3</v>
      </c>
      <c r="Z6" s="5">
        <f t="shared" ca="1" si="10"/>
        <v>-0.14496826717433525</v>
      </c>
      <c r="AA6" s="5">
        <f t="shared" ca="1" si="10"/>
        <v>-6.9329994444884187E-3</v>
      </c>
      <c r="AB6" s="5" t="str">
        <f t="shared" ca="1" si="10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46883028.814681098</v>
      </c>
      <c r="AG6" s="5">
        <f t="shared" si="1"/>
        <v>2181412.4183122502</v>
      </c>
      <c r="AH6" s="5">
        <f t="shared" si="1"/>
        <v>33477.796075775797</v>
      </c>
      <c r="AI6" s="5">
        <f t="shared" si="1"/>
        <v>3873.7613230067</v>
      </c>
      <c r="AJ6" s="5">
        <f t="shared" si="1"/>
        <v>0</v>
      </c>
      <c r="AK6" s="5">
        <f t="shared" si="1"/>
        <v>10816.022799190499</v>
      </c>
      <c r="AL6" s="5">
        <f t="shared" si="1"/>
        <v>0</v>
      </c>
      <c r="AM6" s="5">
        <f t="shared" si="1"/>
        <v>3518.1264355388698</v>
      </c>
      <c r="AN6" s="5">
        <f t="shared" si="1"/>
        <v>5736.88807449247</v>
      </c>
      <c r="AO6" s="5">
        <f t="shared" si="1"/>
        <v>0</v>
      </c>
      <c r="AP6" s="5" t="str">
        <f t="shared" si="1"/>
        <v/>
      </c>
      <c r="AR6" s="5" t="str">
        <f t="shared" si="11"/>
        <v>S2_00765_MH_MD_20221118_LCQE</v>
      </c>
      <c r="AS6" s="5" t="str">
        <f t="shared" si="11"/>
        <v>RO 30min</v>
      </c>
      <c r="AT6" s="5">
        <f t="shared" si="22"/>
        <v>100</v>
      </c>
      <c r="AU6" s="5">
        <f t="shared" si="12"/>
        <v>4.6528828735338781</v>
      </c>
      <c r="AV6" s="5">
        <f t="shared" si="12"/>
        <v>7.1407067593918877E-2</v>
      </c>
      <c r="AW6" s="5">
        <f t="shared" si="12"/>
        <v>8.2626089246897339E-3</v>
      </c>
      <c r="AX6" s="5">
        <f t="shared" si="12"/>
        <v>0</v>
      </c>
      <c r="AY6" s="5">
        <f t="shared" si="12"/>
        <v>2.307023047069761E-2</v>
      </c>
      <c r="AZ6" s="5">
        <f t="shared" si="12"/>
        <v>0</v>
      </c>
      <c r="BA6" s="5">
        <f t="shared" si="12"/>
        <v>7.5040510915907223E-3</v>
      </c>
      <c r="BB6" s="5">
        <f t="shared" si="12"/>
        <v>1.2236598657414392E-2</v>
      </c>
      <c r="BC6" s="5">
        <f t="shared" si="12"/>
        <v>0</v>
      </c>
      <c r="BD6" s="5" t="str">
        <f t="shared" si="12"/>
        <v/>
      </c>
      <c r="BF6" s="5" t="str">
        <f t="shared" si="13"/>
        <v>S2_00765_MH_MD_20221118_LCQE</v>
      </c>
      <c r="BG6" s="5" t="str">
        <f t="shared" si="13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-2.1578243225877231E-3</v>
      </c>
      <c r="BJ6" s="5">
        <f ca="1"/>
        <v>-2.9877941252764066E-3</v>
      </c>
      <c r="BK6" s="5">
        <f ca="1"/>
        <v>1.5298832569758094E-4</v>
      </c>
      <c r="BL6" s="5">
        <f ca="1"/>
        <v>-1.1681656428609815E-5</v>
      </c>
      <c r="BM6" s="5">
        <f ca="1"/>
        <v>1.4311294274813263E-5</v>
      </c>
      <c r="BN6" s="5">
        <f ca="1"/>
        <v>-1.503605541052084E-7</v>
      </c>
      <c r="BO6" s="5">
        <f ca="1"/>
        <v>7.5639244006145406E-5</v>
      </c>
      <c r="BP6" s="5">
        <f ca="1"/>
        <v>-1.4403702487835888E-3</v>
      </c>
      <c r="BQ6" s="5">
        <f ca="1"/>
        <v>-6.8884634750205346E-5</v>
      </c>
      <c r="BR6" s="5" t="e">
        <f ca="1"/>
        <v>#N/A</v>
      </c>
      <c r="BV6" s="5" t="s">
        <v>46</v>
      </c>
      <c r="BW6" s="5" t="s">
        <v>43</v>
      </c>
      <c r="BX6" s="5">
        <f t="shared" si="23"/>
        <v>32104647.183206599</v>
      </c>
      <c r="BY6" s="5">
        <f t="shared" si="14"/>
        <v>1545078.5648337901</v>
      </c>
      <c r="BZ6" s="5">
        <f t="shared" si="14"/>
        <v>121540.913298542</v>
      </c>
      <c r="CA6" s="5">
        <f t="shared" si="14"/>
        <v>0</v>
      </c>
      <c r="CB6" s="5">
        <f t="shared" si="14"/>
        <v>0</v>
      </c>
      <c r="CC6" s="5">
        <f t="shared" si="14"/>
        <v>27823.2151084172</v>
      </c>
      <c r="CD6" s="5">
        <f t="shared" si="14"/>
        <v>0</v>
      </c>
      <c r="CE6" s="5">
        <f t="shared" si="14"/>
        <v>0</v>
      </c>
      <c r="CF6" s="5">
        <f t="shared" si="15"/>
        <v>55346.5312754802</v>
      </c>
      <c r="CG6" s="5">
        <f t="shared" si="16"/>
        <v>10293.5655633849</v>
      </c>
      <c r="CH6" s="5" t="str">
        <f t="shared" si="17"/>
        <v/>
      </c>
      <c r="CJ6" s="5" t="str">
        <f t="shared" si="18"/>
        <v>Standard4_00765_MH_MD_20221118_LCQE</v>
      </c>
      <c r="CK6" s="5">
        <f t="shared" si="24"/>
        <v>100</v>
      </c>
      <c r="CL6" s="5">
        <f t="shared" si="19"/>
        <v>4.8126321277313231</v>
      </c>
      <c r="CM6" s="5">
        <f t="shared" si="19"/>
        <v>0.37857732123627885</v>
      </c>
      <c r="CN6" s="5">
        <f t="shared" si="19"/>
        <v>0</v>
      </c>
      <c r="CO6" s="5">
        <f t="shared" si="19"/>
        <v>0</v>
      </c>
      <c r="CP6" s="5">
        <f t="shared" si="19"/>
        <v>8.6664136035019421E-2</v>
      </c>
      <c r="CQ6" s="5">
        <f t="shared" si="19"/>
        <v>0</v>
      </c>
      <c r="CR6" s="5">
        <f t="shared" si="19"/>
        <v>0</v>
      </c>
      <c r="CS6" s="5">
        <f t="shared" si="19"/>
        <v>0.17239414269106509</v>
      </c>
      <c r="CT6" s="5">
        <f t="shared" si="19"/>
        <v>3.2062540680307776E-2</v>
      </c>
      <c r="CU6" s="5" t="str">
        <f t="shared" si="19"/>
        <v/>
      </c>
      <c r="CV6" s="5" t="str">
        <f t="shared" si="19"/>
        <v/>
      </c>
      <c r="CX6" s="27"/>
      <c r="CY6" s="5">
        <v>0</v>
      </c>
      <c r="CZ6" s="5">
        <f t="shared" ref="CZ6:DJ6" si="26">CY3</f>
        <v>100</v>
      </c>
      <c r="DA6" s="5">
        <f t="shared" si="26"/>
        <v>4.8686653057926508</v>
      </c>
      <c r="DB6" s="5">
        <f t="shared" si="26"/>
        <v>0.38069220453693797</v>
      </c>
      <c r="DC6" s="5">
        <f t="shared" si="26"/>
        <v>8.3318128518853306E-3</v>
      </c>
      <c r="DD6" s="5">
        <f t="shared" si="26"/>
        <v>1.5787252100228982E-3</v>
      </c>
      <c r="DE6" s="5">
        <f t="shared" si="26"/>
        <v>2.1666034008754855E-2</v>
      </c>
      <c r="DF6" s="5">
        <f t="shared" si="26"/>
        <v>0</v>
      </c>
      <c r="DG6" s="5">
        <f t="shared" si="26"/>
        <v>0</v>
      </c>
      <c r="DH6" s="5">
        <f t="shared" si="26"/>
        <v>0.1559020031666474</v>
      </c>
      <c r="DI6" s="5">
        <f t="shared" si="26"/>
        <v>1.4208989750932453E-2</v>
      </c>
      <c r="DJ6" s="5" t="str">
        <f t="shared" si="26"/>
        <v/>
      </c>
    </row>
    <row r="7" spans="1:116" ht="14.25" customHeight="1" x14ac:dyDescent="0.2">
      <c r="A7" t="s">
        <v>30</v>
      </c>
      <c r="B7" t="s">
        <v>28</v>
      </c>
      <c r="C7">
        <v>32112267.764521901</v>
      </c>
      <c r="D7">
        <v>1567216.2305672099</v>
      </c>
      <c r="E7">
        <v>83155.722820284194</v>
      </c>
      <c r="F7">
        <v>2916.9305239016498</v>
      </c>
      <c r="G7">
        <v>0</v>
      </c>
      <c r="H7">
        <v>0</v>
      </c>
      <c r="I7" s="4">
        <v>0</v>
      </c>
      <c r="J7" s="4">
        <v>7301.0826703182101</v>
      </c>
      <c r="K7" s="4">
        <v>8776.7495761036007</v>
      </c>
      <c r="L7" s="4">
        <v>73327.735296672094</v>
      </c>
      <c r="M7"/>
      <c r="P7" s="5" t="str">
        <f t="shared" si="9"/>
        <v>S6_00765_MH_MD_20221118_LCQE</v>
      </c>
      <c r="Q7" s="5" t="str">
        <f t="shared" si="9"/>
        <v>RO 30min</v>
      </c>
      <c r="R7" s="5">
        <f t="shared" ca="1" si="21"/>
        <v>99.687519531811773</v>
      </c>
      <c r="S7" s="5">
        <f t="shared" ca="1" si="10"/>
        <v>0.5955054470851926</v>
      </c>
      <c r="T7" s="6">
        <f t="shared" ca="1" si="10"/>
        <v>-0.36981836506304944</v>
      </c>
      <c r="U7" s="6">
        <f t="shared" ca="1" si="10"/>
        <v>7.4323980555509378E-3</v>
      </c>
      <c r="V7" s="6">
        <f t="shared" ca="1" si="10"/>
        <v>-5.7739730024716589E-4</v>
      </c>
      <c r="W7" s="6">
        <f t="shared" ca="1" si="10"/>
        <v>-2.1577103722771634E-2</v>
      </c>
      <c r="X7" s="6">
        <f t="shared" ca="1" si="10"/>
        <v>9.2891181903140849E-4</v>
      </c>
      <c r="Y7" s="5">
        <f t="shared" ca="1" si="10"/>
        <v>0.13942716228488791</v>
      </c>
      <c r="Z7" s="5">
        <f t="shared" ca="1" si="10"/>
        <v>-0.16220642145560768</v>
      </c>
      <c r="AA7" s="5">
        <f t="shared" ca="1" si="10"/>
        <v>0.12336583648521794</v>
      </c>
      <c r="AB7" s="5" t="str">
        <f t="shared" ca="1" si="10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30680872.998439901</v>
      </c>
      <c r="AG7" s="5">
        <f t="shared" si="1"/>
        <v>1677028.0001260701</v>
      </c>
      <c r="AH7" s="5">
        <f t="shared" si="1"/>
        <v>11903.766375249101</v>
      </c>
      <c r="AI7" s="5">
        <f t="shared" si="1"/>
        <v>0</v>
      </c>
      <c r="AJ7" s="5">
        <f t="shared" si="1"/>
        <v>0</v>
      </c>
      <c r="AK7" s="5">
        <f t="shared" si="1"/>
        <v>0</v>
      </c>
      <c r="AL7" s="5">
        <f t="shared" si="1"/>
        <v>0</v>
      </c>
      <c r="AM7" s="5">
        <f t="shared" si="1"/>
        <v>42875.560156692503</v>
      </c>
      <c r="AN7" s="5">
        <f t="shared" si="1"/>
        <v>0</v>
      </c>
      <c r="AO7" s="5">
        <f t="shared" si="1"/>
        <v>40346.2266408621</v>
      </c>
      <c r="AP7" s="5" t="str">
        <f t="shared" si="1"/>
        <v/>
      </c>
      <c r="AR7" s="5" t="str">
        <f t="shared" si="11"/>
        <v>S6_00765_MH_MD_20221118_LCQE</v>
      </c>
      <c r="AS7" s="5" t="str">
        <f t="shared" si="11"/>
        <v>RO 30min</v>
      </c>
      <c r="AT7" s="5">
        <f t="shared" si="22"/>
        <v>100</v>
      </c>
      <c r="AU7" s="5">
        <f t="shared" si="12"/>
        <v>5.4660374240698619</v>
      </c>
      <c r="AV7" s="5">
        <f t="shared" si="12"/>
        <v>3.8798656009085525E-2</v>
      </c>
      <c r="AW7" s="5">
        <f t="shared" si="12"/>
        <v>0</v>
      </c>
      <c r="AX7" s="5">
        <f t="shared" si="12"/>
        <v>0</v>
      </c>
      <c r="AY7" s="5">
        <f t="shared" si="12"/>
        <v>0</v>
      </c>
      <c r="AZ7" s="5">
        <f t="shared" si="12"/>
        <v>0</v>
      </c>
      <c r="BA7" s="5">
        <f t="shared" si="12"/>
        <v>0.13974687147550427</v>
      </c>
      <c r="BB7" s="5">
        <f t="shared" si="12"/>
        <v>0</v>
      </c>
      <c r="BC7" s="5">
        <f t="shared" si="12"/>
        <v>0.13150286382957121</v>
      </c>
      <c r="BD7" s="5" t="str">
        <f t="shared" si="12"/>
        <v/>
      </c>
      <c r="BF7" s="5" t="str">
        <f t="shared" si="13"/>
        <v>S6_00765_MH_MD_20221118_LCQE</v>
      </c>
      <c r="BG7" s="5" t="str">
        <f t="shared" si="13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5.9737211827721112E-3</v>
      </c>
      <c r="BJ7" s="5">
        <f ca="1"/>
        <v>-3.7097759759689365E-3</v>
      </c>
      <c r="BK7" s="5">
        <f ca="1"/>
        <v>7.4556956482191826E-5</v>
      </c>
      <c r="BL7" s="5">
        <f ca="1"/>
        <v>-5.7920720964765284E-6</v>
      </c>
      <c r="BM7" s="5">
        <f ca="1"/>
        <v>-2.1644739305491556E-4</v>
      </c>
      <c r="BN7" s="5">
        <f ca="1"/>
        <v>9.3182358573480085E-6</v>
      </c>
      <c r="BO7" s="5">
        <f ca="1"/>
        <v>1.3986421062507691E-3</v>
      </c>
      <c r="BP7" s="5">
        <f ca="1"/>
        <v>-1.6271487365461549E-3</v>
      </c>
      <c r="BQ7" s="5">
        <f ca="1"/>
        <v>1.2375253899847519E-3</v>
      </c>
      <c r="BR7" s="5" t="e">
        <f ca="1"/>
        <v>#N/A</v>
      </c>
      <c r="CJ7" s="5" t="str">
        <f t="shared" si="18"/>
        <v/>
      </c>
      <c r="CK7" s="5" t="str">
        <f t="shared" si="24"/>
        <v/>
      </c>
      <c r="CL7" s="5" t="str">
        <f t="shared" si="19"/>
        <v/>
      </c>
      <c r="CM7" s="5" t="str">
        <f t="shared" si="19"/>
        <v/>
      </c>
      <c r="CN7" s="5" t="str">
        <f t="shared" si="19"/>
        <v/>
      </c>
      <c r="CO7" s="5" t="str">
        <f t="shared" si="19"/>
        <v/>
      </c>
      <c r="CP7" s="5" t="str">
        <f t="shared" si="19"/>
        <v/>
      </c>
      <c r="CQ7" s="5" t="str">
        <f t="shared" si="19"/>
        <v/>
      </c>
      <c r="CR7" s="5" t="str">
        <f t="shared" si="19"/>
        <v/>
      </c>
      <c r="CS7" s="5" t="str">
        <f t="shared" si="19"/>
        <v/>
      </c>
      <c r="CT7" s="5" t="str">
        <f t="shared" si="19"/>
        <v/>
      </c>
      <c r="CU7" s="5" t="str">
        <f t="shared" si="19"/>
        <v/>
      </c>
      <c r="CV7" s="5" t="str">
        <f t="shared" si="19"/>
        <v/>
      </c>
      <c r="CX7" s="27"/>
      <c r="CY7" s="5">
        <v>0</v>
      </c>
      <c r="CZ7" s="5">
        <v>0</v>
      </c>
      <c r="DA7" s="5">
        <f t="shared" ref="DA7:DJ7" si="27">CY3</f>
        <v>100</v>
      </c>
      <c r="DB7" s="5">
        <f t="shared" si="27"/>
        <v>4.8686653057926508</v>
      </c>
      <c r="DC7" s="5">
        <f t="shared" si="27"/>
        <v>0.38069220453693797</v>
      </c>
      <c r="DD7" s="5">
        <f t="shared" si="27"/>
        <v>8.3318128518853306E-3</v>
      </c>
      <c r="DE7" s="5">
        <f t="shared" si="27"/>
        <v>1.5787252100228982E-3</v>
      </c>
      <c r="DF7" s="5">
        <f t="shared" si="27"/>
        <v>2.1666034008754855E-2</v>
      </c>
      <c r="DG7" s="5">
        <f t="shared" si="27"/>
        <v>0</v>
      </c>
      <c r="DH7" s="5">
        <f t="shared" si="27"/>
        <v>0</v>
      </c>
      <c r="DI7" s="5">
        <f t="shared" si="27"/>
        <v>0.1559020031666474</v>
      </c>
      <c r="DJ7" s="5">
        <f t="shared" si="27"/>
        <v>1.4208989750932453E-2</v>
      </c>
    </row>
    <row r="8" spans="1:116" ht="14.25" customHeight="1" x14ac:dyDescent="0.2">
      <c r="A8" t="s">
        <v>31</v>
      </c>
      <c r="B8" t="s">
        <v>28</v>
      </c>
      <c r="C8">
        <v>47953619.969835699</v>
      </c>
      <c r="D8">
        <v>2527227.03822124</v>
      </c>
      <c r="E8">
        <v>53379.147018227901</v>
      </c>
      <c r="F8">
        <v>12847.2773011521</v>
      </c>
      <c r="G8">
        <v>0</v>
      </c>
      <c r="H8">
        <v>9681.6991944895108</v>
      </c>
      <c r="I8" s="4">
        <v>0</v>
      </c>
      <c r="J8" s="4">
        <v>17630.579533363201</v>
      </c>
      <c r="K8" s="4">
        <v>11752.7313029006</v>
      </c>
      <c r="L8" s="4">
        <v>36934.631134517898</v>
      </c>
      <c r="M8"/>
      <c r="P8" s="5" t="str">
        <f t="shared" si="9"/>
        <v>S10_00765_MH_MD_20221118_LCQE</v>
      </c>
      <c r="Q8" s="5" t="str">
        <f t="shared" si="9"/>
        <v>RO 30min</v>
      </c>
      <c r="R8" s="5">
        <f ca="1">IFERROR(BH8/SUMIF($BH8:$BR8,"&lt;&gt;#N/A")*100,"")</f>
        <v>100.01242371531418</v>
      </c>
      <c r="S8" s="5">
        <f t="shared" ca="1" si="10"/>
        <v>1.1764539124746636E-2</v>
      </c>
      <c r="T8" s="6">
        <f t="shared" ca="1" si="10"/>
        <v>-0.12232697405973564</v>
      </c>
      <c r="U8" s="6">
        <f t="shared" ca="1" si="10"/>
        <v>6.6627242939902619E-3</v>
      </c>
      <c r="V8" s="6">
        <f t="shared" ca="1" si="10"/>
        <v>-1.4385980375621313E-3</v>
      </c>
      <c r="W8" s="6">
        <f t="shared" ca="1" si="10"/>
        <v>-2.1614043358791357E-2</v>
      </c>
      <c r="X8" s="6">
        <f t="shared" ca="1" si="10"/>
        <v>1.0566192327834617E-3</v>
      </c>
      <c r="Y8" s="5">
        <f t="shared" ca="1" si="10"/>
        <v>2.2796299162216795E-2</v>
      </c>
      <c r="Z8" s="5">
        <f t="shared" ca="1" si="10"/>
        <v>-0.12970004073823335</v>
      </c>
      <c r="AA8" s="5">
        <f t="shared" ca="1" si="10"/>
        <v>0.22037575906639326</v>
      </c>
      <c r="AB8" s="5" t="str">
        <f t="shared" ca="1" si="10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32112267.764521901</v>
      </c>
      <c r="AG8" s="5">
        <f t="shared" si="1"/>
        <v>1567216.2305672099</v>
      </c>
      <c r="AH8" s="5">
        <f t="shared" si="1"/>
        <v>83155.722820284194</v>
      </c>
      <c r="AI8" s="5">
        <f t="shared" si="1"/>
        <v>2916.9305239016498</v>
      </c>
      <c r="AJ8" s="5">
        <f t="shared" si="1"/>
        <v>0</v>
      </c>
      <c r="AK8" s="5">
        <f t="shared" si="1"/>
        <v>0</v>
      </c>
      <c r="AL8" s="5">
        <f t="shared" si="1"/>
        <v>0</v>
      </c>
      <c r="AM8" s="5">
        <f t="shared" si="1"/>
        <v>7301.0826703182101</v>
      </c>
      <c r="AN8" s="5">
        <f t="shared" si="1"/>
        <v>8776.7495761036007</v>
      </c>
      <c r="AO8" s="5">
        <f t="shared" si="1"/>
        <v>73327.735296672094</v>
      </c>
      <c r="AP8" s="5" t="str">
        <f t="shared" si="1"/>
        <v/>
      </c>
      <c r="AR8" s="5" t="str">
        <f t="shared" si="11"/>
        <v>S10_00765_MH_MD_20221118_LCQE</v>
      </c>
      <c r="AS8" s="5" t="str">
        <f t="shared" si="11"/>
        <v>RO 30min</v>
      </c>
      <c r="AT8" s="5">
        <f t="shared" si="22"/>
        <v>100</v>
      </c>
      <c r="AU8" s="5">
        <f t="shared" si="12"/>
        <v>4.8804283835061097</v>
      </c>
      <c r="AV8" s="5">
        <f t="shared" si="12"/>
        <v>0.25895313102787415</v>
      </c>
      <c r="AW8" s="5">
        <f t="shared" si="12"/>
        <v>9.0835394911732668E-3</v>
      </c>
      <c r="AX8" s="5">
        <f t="shared" si="12"/>
        <v>0</v>
      </c>
      <c r="AY8" s="5">
        <f t="shared" si="12"/>
        <v>0</v>
      </c>
      <c r="AZ8" s="5">
        <f t="shared" si="12"/>
        <v>0</v>
      </c>
      <c r="BA8" s="5">
        <f t="shared" si="12"/>
        <v>2.2736116688664862E-2</v>
      </c>
      <c r="BB8" s="5">
        <f t="shared" si="12"/>
        <v>2.7331453637790978E-2</v>
      </c>
      <c r="BC8" s="5">
        <f t="shared" si="12"/>
        <v>0.22834804391387653</v>
      </c>
      <c r="BD8" s="5" t="str">
        <f t="shared" si="12"/>
        <v/>
      </c>
      <c r="BF8" s="5" t="str">
        <f t="shared" si="13"/>
        <v>S10_00765_MH_MD_20221118_LCQE</v>
      </c>
      <c r="BG8" s="5" t="str">
        <f t="shared" si="13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1.176307771345933E-4</v>
      </c>
      <c r="BJ8" s="5">
        <f ca="1"/>
        <v>-1.2231177839259243E-3</v>
      </c>
      <c r="BK8" s="5">
        <f ca="1"/>
        <v>6.6618966389173171E-5</v>
      </c>
      <c r="BL8" s="5">
        <f ca="1"/>
        <v>-1.4384193324392449E-5</v>
      </c>
      <c r="BM8" s="5">
        <f ca="1"/>
        <v>-2.1611358425145089E-4</v>
      </c>
      <c r="BN8" s="5">
        <f ca="1"/>
        <v>1.0564879777247805E-5</v>
      </c>
      <c r="BO8" s="5">
        <f ca="1"/>
        <v>2.2793467366720923E-4</v>
      </c>
      <c r="BP8" s="5">
        <f ca="1"/>
        <v>-1.2968392917606427E-3</v>
      </c>
      <c r="BQ8" s="5">
        <f ca="1"/>
        <v>2.2034838361051404E-3</v>
      </c>
      <c r="BR8" s="5" t="e">
        <f ca="1"/>
        <v>#N/A</v>
      </c>
      <c r="CJ8" s="5" t="str">
        <f t="shared" si="18"/>
        <v/>
      </c>
      <c r="CK8" s="5" t="str">
        <f t="shared" si="24"/>
        <v/>
      </c>
      <c r="CL8" s="5" t="str">
        <f t="shared" si="19"/>
        <v/>
      </c>
      <c r="CM8" s="5" t="str">
        <f t="shared" si="19"/>
        <v/>
      </c>
      <c r="CN8" s="5" t="str">
        <f t="shared" si="19"/>
        <v/>
      </c>
      <c r="CO8" s="5" t="str">
        <f t="shared" si="19"/>
        <v/>
      </c>
      <c r="CP8" s="5" t="str">
        <f t="shared" si="19"/>
        <v/>
      </c>
      <c r="CQ8" s="5" t="str">
        <f t="shared" si="19"/>
        <v/>
      </c>
      <c r="CR8" s="5" t="str">
        <f t="shared" si="19"/>
        <v/>
      </c>
      <c r="CS8" s="5" t="str">
        <f t="shared" si="19"/>
        <v/>
      </c>
      <c r="CT8" s="5" t="str">
        <f t="shared" si="19"/>
        <v/>
      </c>
      <c r="CU8" s="5" t="str">
        <f t="shared" si="19"/>
        <v/>
      </c>
      <c r="CV8" s="5" t="str">
        <f t="shared" si="19"/>
        <v/>
      </c>
      <c r="CX8" s="27"/>
      <c r="CY8" s="5">
        <v>0</v>
      </c>
      <c r="CZ8" s="5">
        <v>0</v>
      </c>
      <c r="DA8" s="5">
        <v>0</v>
      </c>
      <c r="DB8" s="5">
        <f t="shared" ref="DB8:DJ8" si="28">CY3</f>
        <v>100</v>
      </c>
      <c r="DC8" s="5">
        <f t="shared" si="28"/>
        <v>4.8686653057926508</v>
      </c>
      <c r="DD8" s="5">
        <f t="shared" si="28"/>
        <v>0.38069220453693797</v>
      </c>
      <c r="DE8" s="5">
        <f t="shared" si="28"/>
        <v>8.3318128518853306E-3</v>
      </c>
      <c r="DF8" s="5">
        <f t="shared" si="28"/>
        <v>1.5787252100228982E-3</v>
      </c>
      <c r="DG8" s="5">
        <f t="shared" si="28"/>
        <v>2.1666034008754855E-2</v>
      </c>
      <c r="DH8" s="5">
        <f t="shared" si="28"/>
        <v>0</v>
      </c>
      <c r="DI8" s="5">
        <f t="shared" si="28"/>
        <v>0</v>
      </c>
      <c r="DJ8" s="5">
        <f t="shared" si="28"/>
        <v>0.1559020031666474</v>
      </c>
    </row>
    <row r="9" spans="1:116" ht="14.25" customHeight="1" x14ac:dyDescent="0.2">
      <c r="A9" t="s">
        <v>32</v>
      </c>
      <c r="B9" t="s">
        <v>33</v>
      </c>
      <c r="C9">
        <v>28316374.482044101</v>
      </c>
      <c r="D9">
        <v>1439081.75223057</v>
      </c>
      <c r="E9">
        <v>56934.512153051</v>
      </c>
      <c r="F9">
        <v>0</v>
      </c>
      <c r="G9">
        <v>0</v>
      </c>
      <c r="H9">
        <v>0</v>
      </c>
      <c r="I9" s="4">
        <v>0</v>
      </c>
      <c r="J9" s="4">
        <v>50648.9272438478</v>
      </c>
      <c r="K9" s="4">
        <v>2343.1394131577499</v>
      </c>
      <c r="L9" s="4">
        <v>0</v>
      </c>
      <c r="M9"/>
      <c r="P9" s="5" t="str">
        <f t="shared" si="9"/>
        <v>S13_00765_MH_MD_20221118_LCQE</v>
      </c>
      <c r="Q9" s="5" t="str">
        <f t="shared" si="9"/>
        <v>RO 30min</v>
      </c>
      <c r="R9" s="5">
        <f t="shared" ref="R9:R17" ca="1" si="29">IFERROR(BH9/SUMIF($BH9:$BR9,"&lt;&gt;#N/A")*100,"")</f>
        <v>99.887902433838022</v>
      </c>
      <c r="S9" s="5">
        <f t="shared" ca="1" si="10"/>
        <v>0.40103325522803979</v>
      </c>
      <c r="T9" s="6">
        <f t="shared" ca="1" si="10"/>
        <v>-0.28860109159501246</v>
      </c>
      <c r="U9" s="6">
        <f t="shared" ca="1" si="10"/>
        <v>3.0962861584199655E-2</v>
      </c>
      <c r="V9" s="6">
        <f t="shared" ca="1" si="10"/>
        <v>-2.0191650795053093E-3</v>
      </c>
      <c r="W9" s="6">
        <f t="shared" ca="1" si="10"/>
        <v>-1.4765164320019637E-3</v>
      </c>
      <c r="X9" s="6">
        <f t="shared" ca="1" si="10"/>
        <v>-5.338103641879851E-6</v>
      </c>
      <c r="Y9" s="5">
        <f t="shared" ca="1" si="10"/>
        <v>3.6792774125445078E-2</v>
      </c>
      <c r="Z9" s="5">
        <f t="shared" ca="1" si="10"/>
        <v>-0.13304402625246128</v>
      </c>
      <c r="AA9" s="5">
        <f t="shared" ca="1" si="10"/>
        <v>6.8454812686920108E-2</v>
      </c>
      <c r="AB9" s="5" t="str">
        <f t="shared" ca="1" si="10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47953619.969835699</v>
      </c>
      <c r="AG9" s="5">
        <f t="shared" si="1"/>
        <v>2527227.03822124</v>
      </c>
      <c r="AH9" s="5">
        <f t="shared" si="1"/>
        <v>53379.147018227901</v>
      </c>
      <c r="AI9" s="5">
        <f t="shared" si="1"/>
        <v>12847.2773011521</v>
      </c>
      <c r="AJ9" s="5">
        <f t="shared" si="1"/>
        <v>0</v>
      </c>
      <c r="AK9" s="5">
        <f t="shared" si="1"/>
        <v>9681.6991944895108</v>
      </c>
      <c r="AL9" s="5">
        <f t="shared" si="1"/>
        <v>0</v>
      </c>
      <c r="AM9" s="5">
        <f t="shared" si="1"/>
        <v>17630.579533363201</v>
      </c>
      <c r="AN9" s="5">
        <f t="shared" si="1"/>
        <v>11752.7313029006</v>
      </c>
      <c r="AO9" s="5">
        <f t="shared" si="1"/>
        <v>36934.631134517898</v>
      </c>
      <c r="AP9" s="5" t="str">
        <f t="shared" si="1"/>
        <v/>
      </c>
      <c r="AR9" s="5" t="str">
        <f t="shared" si="11"/>
        <v>S13_00765_MH_MD_20221118_LCQE</v>
      </c>
      <c r="AS9" s="5" t="str">
        <f t="shared" si="11"/>
        <v>RO 30min</v>
      </c>
      <c r="AT9" s="5">
        <f t="shared" si="22"/>
        <v>100</v>
      </c>
      <c r="AU9" s="5">
        <f t="shared" si="12"/>
        <v>5.2701486140377796</v>
      </c>
      <c r="AV9" s="5">
        <f t="shared" si="12"/>
        <v>0.11131411362021267</v>
      </c>
      <c r="AW9" s="5">
        <f t="shared" si="12"/>
        <v>2.6791047910946938E-2</v>
      </c>
      <c r="AX9" s="5">
        <f t="shared" si="12"/>
        <v>0</v>
      </c>
      <c r="AY9" s="5">
        <f t="shared" si="12"/>
        <v>2.0189714979973562E-2</v>
      </c>
      <c r="AZ9" s="5">
        <f t="shared" si="12"/>
        <v>0</v>
      </c>
      <c r="BA9" s="5">
        <f t="shared" si="12"/>
        <v>3.6765899100950836E-2</v>
      </c>
      <c r="BB9" s="5">
        <f t="shared" si="12"/>
        <v>2.4508538271549529E-2</v>
      </c>
      <c r="BC9" s="5">
        <f t="shared" si="12"/>
        <v>7.7021570337653167E-2</v>
      </c>
      <c r="BD9" s="5" t="str">
        <f t="shared" si="12"/>
        <v/>
      </c>
      <c r="BF9" s="5" t="str">
        <f t="shared" si="13"/>
        <v>S13_00765_MH_MD_20221118_LCQE</v>
      </c>
      <c r="BG9" s="5" t="str">
        <f t="shared" si="13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4.0148330824512912E-3</v>
      </c>
      <c r="BJ9" s="5">
        <f ca="1"/>
        <v>-2.8892496945380442E-3</v>
      </c>
      <c r="BK9" s="5">
        <f ca="1"/>
        <v>3.0997609149624786E-4</v>
      </c>
      <c r="BL9" s="5">
        <f ca="1"/>
        <v>-2.0214310545190677E-5</v>
      </c>
      <c r="BM9" s="5">
        <f ca="1"/>
        <v>-1.4781734284388968E-5</v>
      </c>
      <c r="BN9" s="5">
        <f ca="1"/>
        <v>-5.344094241457928E-8</v>
      </c>
      <c r="BO9" s="5">
        <f ca="1"/>
        <v>3.683406421494857E-4</v>
      </c>
      <c r="BP9" s="5">
        <f ca="1"/>
        <v>-1.331933327367492E-3</v>
      </c>
      <c r="BQ9" s="5">
        <f ca="1"/>
        <v>6.8531634981785702E-4</v>
      </c>
      <c r="BR9" s="5" t="e">
        <f ca="1"/>
        <v>#N/A</v>
      </c>
      <c r="CJ9" s="5" t="str">
        <f t="shared" si="18"/>
        <v/>
      </c>
      <c r="CK9" s="5" t="str">
        <f t="shared" si="24"/>
        <v/>
      </c>
      <c r="CL9" s="5" t="str">
        <f t="shared" si="19"/>
        <v/>
      </c>
      <c r="CM9" s="5" t="str">
        <f t="shared" si="19"/>
        <v/>
      </c>
      <c r="CN9" s="5" t="str">
        <f t="shared" si="19"/>
        <v/>
      </c>
      <c r="CO9" s="5" t="str">
        <f t="shared" si="19"/>
        <v/>
      </c>
      <c r="CP9" s="5" t="str">
        <f t="shared" si="19"/>
        <v/>
      </c>
      <c r="CQ9" s="5" t="str">
        <f t="shared" si="19"/>
        <v/>
      </c>
      <c r="CR9" s="5" t="str">
        <f t="shared" si="19"/>
        <v/>
      </c>
      <c r="CS9" s="5" t="str">
        <f t="shared" si="19"/>
        <v/>
      </c>
      <c r="CT9" s="5" t="str">
        <f t="shared" si="19"/>
        <v/>
      </c>
      <c r="CU9" s="5" t="str">
        <f t="shared" si="19"/>
        <v/>
      </c>
      <c r="CV9" s="5" t="str">
        <f t="shared" si="19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30">CY3</f>
        <v>100</v>
      </c>
      <c r="DD9" s="5">
        <f t="shared" si="30"/>
        <v>4.8686653057926508</v>
      </c>
      <c r="DE9" s="5">
        <f t="shared" si="30"/>
        <v>0.38069220453693797</v>
      </c>
      <c r="DF9" s="5">
        <f t="shared" si="30"/>
        <v>8.3318128518853306E-3</v>
      </c>
      <c r="DG9" s="5">
        <f t="shared" si="30"/>
        <v>1.5787252100228982E-3</v>
      </c>
      <c r="DH9" s="5">
        <f t="shared" si="30"/>
        <v>2.1666034008754855E-2</v>
      </c>
      <c r="DI9" s="5">
        <f t="shared" si="30"/>
        <v>0</v>
      </c>
      <c r="DJ9" s="5">
        <f t="shared" si="30"/>
        <v>0</v>
      </c>
    </row>
    <row r="10" spans="1:116" ht="14.25" customHeight="1" x14ac:dyDescent="0.2">
      <c r="A10" t="s">
        <v>34</v>
      </c>
      <c r="B10" t="s">
        <v>33</v>
      </c>
      <c r="C10">
        <v>20683265.3925086</v>
      </c>
      <c r="D10">
        <v>970269.86207319098</v>
      </c>
      <c r="E10">
        <v>40176.169812989501</v>
      </c>
      <c r="F10">
        <v>16540.222934714198</v>
      </c>
      <c r="G10">
        <v>0</v>
      </c>
      <c r="H10">
        <v>34.7603362551312</v>
      </c>
      <c r="I10" s="4">
        <v>0</v>
      </c>
      <c r="J10" s="4">
        <v>15533.6031399973</v>
      </c>
      <c r="K10" s="4">
        <v>0</v>
      </c>
      <c r="L10" s="4">
        <v>10879.3428807525</v>
      </c>
      <c r="M10"/>
      <c r="P10" s="5" t="str">
        <f t="shared" si="9"/>
        <v>S3_00765_MH_MD_20221118_LCQE</v>
      </c>
      <c r="Q10" s="5" t="str">
        <f t="shared" si="9"/>
        <v>SC 45min</v>
      </c>
      <c r="R10" s="5">
        <f t="shared" ca="1" si="29"/>
        <v>99.982915136423429</v>
      </c>
      <c r="S10" s="5">
        <f t="shared" ca="1" si="10"/>
        <v>0.21345219819195288</v>
      </c>
      <c r="T10" s="6">
        <f t="shared" ca="1" si="10"/>
        <v>-0.18998810429662433</v>
      </c>
      <c r="U10" s="6">
        <f t="shared" ca="1" si="10"/>
        <v>1.0689966706727572E-4</v>
      </c>
      <c r="V10" s="6">
        <f t="shared" ca="1" si="10"/>
        <v>-8.7817460905386183E-4</v>
      </c>
      <c r="W10" s="6">
        <f t="shared" ca="1" si="10"/>
        <v>-2.1607524342959285E-2</v>
      </c>
      <c r="X10" s="6">
        <f t="shared" ca="1" si="10"/>
        <v>1.0120850409709239E-3</v>
      </c>
      <c r="Y10" s="5">
        <f t="shared" ca="1" si="10"/>
        <v>0.1789116388458202</v>
      </c>
      <c r="Z10" s="5">
        <f t="shared" ca="1" si="10"/>
        <v>-0.15631459537836917</v>
      </c>
      <c r="AA10" s="5">
        <f t="shared" ca="1" si="10"/>
        <v>-7.6095595422088881E-3</v>
      </c>
      <c r="AB10" s="5" t="str">
        <f t="shared" ca="1" si="10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28316374.482044101</v>
      </c>
      <c r="AG10" s="5">
        <f t="shared" si="1"/>
        <v>1439081.75223057</v>
      </c>
      <c r="AH10" s="5">
        <f t="shared" si="1"/>
        <v>56934.512153051</v>
      </c>
      <c r="AI10" s="5">
        <f t="shared" si="1"/>
        <v>0</v>
      </c>
      <c r="AJ10" s="5">
        <f t="shared" si="1"/>
        <v>0</v>
      </c>
      <c r="AK10" s="5">
        <f t="shared" si="1"/>
        <v>0</v>
      </c>
      <c r="AL10" s="5">
        <f t="shared" si="1"/>
        <v>0</v>
      </c>
      <c r="AM10" s="5">
        <f t="shared" si="1"/>
        <v>50648.9272438478</v>
      </c>
      <c r="AN10" s="5">
        <f t="shared" si="1"/>
        <v>2343.1394131577499</v>
      </c>
      <c r="AO10" s="5">
        <f t="shared" si="1"/>
        <v>0</v>
      </c>
      <c r="AP10" s="5" t="str">
        <f t="shared" si="1"/>
        <v/>
      </c>
      <c r="AR10" s="5" t="str">
        <f t="shared" si="11"/>
        <v>S3_00765_MH_MD_20221118_LCQE</v>
      </c>
      <c r="AS10" s="5" t="str">
        <f t="shared" si="11"/>
        <v>SC 45min</v>
      </c>
      <c r="AT10" s="5">
        <f t="shared" si="22"/>
        <v>100</v>
      </c>
      <c r="AU10" s="5">
        <f t="shared" si="12"/>
        <v>5.0821539782330412</v>
      </c>
      <c r="AV10" s="5">
        <f t="shared" si="12"/>
        <v>0.20106568441222639</v>
      </c>
      <c r="AW10" s="5">
        <f t="shared" si="12"/>
        <v>0</v>
      </c>
      <c r="AX10" s="5">
        <f t="shared" si="12"/>
        <v>0</v>
      </c>
      <c r="AY10" s="5">
        <f t="shared" si="12"/>
        <v>0</v>
      </c>
      <c r="AZ10" s="5">
        <f t="shared" si="12"/>
        <v>0</v>
      </c>
      <c r="BA10" s="5">
        <f t="shared" si="12"/>
        <v>0.17886798070129054</v>
      </c>
      <c r="BB10" s="5">
        <f t="shared" si="12"/>
        <v>8.274856707533567E-3</v>
      </c>
      <c r="BC10" s="5">
        <f t="shared" si="12"/>
        <v>0</v>
      </c>
      <c r="BD10" s="5" t="str">
        <f t="shared" si="12"/>
        <v/>
      </c>
      <c r="BF10" s="5" t="str">
        <f t="shared" si="13"/>
        <v>S3_00765_MH_MD_20221118_LCQE</v>
      </c>
      <c r="BG10" s="5" t="str">
        <f t="shared" si="13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2.1348867244039074E-3</v>
      </c>
      <c r="BJ10" s="5">
        <f ca="1"/>
        <v>-1.900205690516142E-3</v>
      </c>
      <c r="BK10" s="5">
        <f ca="1"/>
        <v>1.0691793385041295E-6</v>
      </c>
      <c r="BL10" s="5">
        <f ca="1"/>
        <v>-8.7832466962542658E-6</v>
      </c>
      <c r="BM10" s="5">
        <f ca="1"/>
        <v>-2.1611216589830895E-4</v>
      </c>
      <c r="BN10" s="5">
        <f ca="1"/>
        <v>1.0122579838665103E-5</v>
      </c>
      <c r="BO10" s="5">
        <f ca="1"/>
        <v>1.7894221087842966E-3</v>
      </c>
      <c r="BP10" s="5">
        <f ca="1"/>
        <v>-1.5634130607722629E-3</v>
      </c>
      <c r="BQ10" s="5">
        <f ca="1"/>
        <v>-7.6108598472307909E-5</v>
      </c>
      <c r="BR10" s="5" t="e">
        <f ca="1"/>
        <v>#N/A</v>
      </c>
      <c r="CJ10" s="5" t="str">
        <f t="shared" si="18"/>
        <v/>
      </c>
      <c r="CK10" s="5" t="str">
        <f t="shared" si="24"/>
        <v/>
      </c>
      <c r="CL10" s="5" t="str">
        <f t="shared" si="19"/>
        <v/>
      </c>
      <c r="CM10" s="5" t="str">
        <f t="shared" si="19"/>
        <v/>
      </c>
      <c r="CN10" s="5" t="str">
        <f t="shared" si="19"/>
        <v/>
      </c>
      <c r="CO10" s="5" t="str">
        <f t="shared" si="19"/>
        <v/>
      </c>
      <c r="CP10" s="5" t="str">
        <f t="shared" si="19"/>
        <v/>
      </c>
      <c r="CQ10" s="5" t="str">
        <f t="shared" si="19"/>
        <v/>
      </c>
      <c r="CR10" s="5" t="str">
        <f t="shared" si="19"/>
        <v/>
      </c>
      <c r="CS10" s="5" t="str">
        <f t="shared" si="19"/>
        <v/>
      </c>
      <c r="CT10" s="5" t="str">
        <f t="shared" si="19"/>
        <v/>
      </c>
      <c r="CU10" s="5" t="str">
        <f t="shared" si="19"/>
        <v/>
      </c>
      <c r="CV10" s="5" t="str">
        <f t="shared" si="19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31">CY3</f>
        <v>100</v>
      </c>
      <c r="DE10" s="5">
        <f t="shared" si="31"/>
        <v>4.8686653057926508</v>
      </c>
      <c r="DF10" s="5">
        <f t="shared" si="31"/>
        <v>0.38069220453693797</v>
      </c>
      <c r="DG10" s="5">
        <f t="shared" si="31"/>
        <v>8.3318128518853306E-3</v>
      </c>
      <c r="DH10" s="5">
        <f t="shared" si="31"/>
        <v>1.5787252100228982E-3</v>
      </c>
      <c r="DI10" s="5">
        <f t="shared" si="31"/>
        <v>2.1666034008754855E-2</v>
      </c>
      <c r="DJ10" s="5">
        <f t="shared" si="31"/>
        <v>0</v>
      </c>
    </row>
    <row r="11" spans="1:116" ht="14.25" customHeight="1" x14ac:dyDescent="0.2">
      <c r="A11" t="s">
        <v>35</v>
      </c>
      <c r="B11" t="s">
        <v>33</v>
      </c>
      <c r="C11">
        <v>40747881.155360103</v>
      </c>
      <c r="D11">
        <v>1941091.81950994</v>
      </c>
      <c r="E11">
        <v>40351.217848356799</v>
      </c>
      <c r="F11">
        <v>16027.784456387701</v>
      </c>
      <c r="G11">
        <v>0</v>
      </c>
      <c r="H11">
        <v>21310.614515953999</v>
      </c>
      <c r="I11" s="4">
        <v>0</v>
      </c>
      <c r="J11" s="4">
        <v>9960.3803677890191</v>
      </c>
      <c r="K11" s="4">
        <v>11200.3440973344</v>
      </c>
      <c r="L11" s="4">
        <v>55591.606341805702</v>
      </c>
      <c r="M11"/>
      <c r="P11" s="5" t="str">
        <f t="shared" si="9"/>
        <v>S7_00765_MH_MD_20221118_LCQE</v>
      </c>
      <c r="Q11" s="5" t="str">
        <f t="shared" si="9"/>
        <v>SC 45min</v>
      </c>
      <c r="R11" s="5">
        <f t="shared" ca="1" si="29"/>
        <v>100.33909805344952</v>
      </c>
      <c r="S11" s="5">
        <f t="shared" ca="1" si="10"/>
        <v>-0.17818101336949771</v>
      </c>
      <c r="T11" s="6">
        <f t="shared" ca="1" si="10"/>
        <v>-0.17840459563263505</v>
      </c>
      <c r="U11" s="6">
        <f t="shared" ca="1" si="10"/>
        <v>8.1244460161994284E-2</v>
      </c>
      <c r="V11" s="6">
        <f t="shared" ca="1" si="10"/>
        <v>-4.8455813845843217E-3</v>
      </c>
      <c r="W11" s="6">
        <f t="shared" ca="1" si="10"/>
        <v>-2.1626571885098117E-2</v>
      </c>
      <c r="X11" s="6">
        <f t="shared" ca="1" si="10"/>
        <v>1.1060242937053347E-3</v>
      </c>
      <c r="Y11" s="5">
        <f t="shared" ca="1" si="10"/>
        <v>7.5423203090333527E-2</v>
      </c>
      <c r="Z11" s="5">
        <f t="shared" ca="1" si="10"/>
        <v>-0.16012270176277565</v>
      </c>
      <c r="AA11" s="5">
        <f t="shared" ca="1" si="10"/>
        <v>4.6308723039046928E-2</v>
      </c>
      <c r="AB11" s="5" t="str">
        <f t="shared" ca="1" si="10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20683265.3925086</v>
      </c>
      <c r="AG11" s="5">
        <f t="shared" si="1"/>
        <v>970269.86207319098</v>
      </c>
      <c r="AH11" s="5">
        <f t="shared" si="1"/>
        <v>40176.169812989501</v>
      </c>
      <c r="AI11" s="5">
        <f t="shared" si="1"/>
        <v>16540.222934714198</v>
      </c>
      <c r="AJ11" s="5">
        <f t="shared" si="1"/>
        <v>0</v>
      </c>
      <c r="AK11" s="5">
        <f t="shared" si="1"/>
        <v>34.7603362551312</v>
      </c>
      <c r="AL11" s="5">
        <f t="shared" si="1"/>
        <v>0</v>
      </c>
      <c r="AM11" s="5">
        <f t="shared" si="1"/>
        <v>15533.6031399973</v>
      </c>
      <c r="AN11" s="5">
        <f t="shared" si="1"/>
        <v>0</v>
      </c>
      <c r="AO11" s="5">
        <f t="shared" si="1"/>
        <v>10879.3428807525</v>
      </c>
      <c r="AP11" s="5" t="str">
        <f t="shared" si="1"/>
        <v/>
      </c>
      <c r="AR11" s="5" t="str">
        <f t="shared" si="11"/>
        <v>S7_00765_MH_MD_20221118_LCQE</v>
      </c>
      <c r="AS11" s="5" t="str">
        <f t="shared" si="11"/>
        <v>SC 45min</v>
      </c>
      <c r="AT11" s="5">
        <f t="shared" si="22"/>
        <v>100</v>
      </c>
      <c r="AU11" s="5">
        <f t="shared" si="12"/>
        <v>4.6910864588365193</v>
      </c>
      <c r="AV11" s="5">
        <f t="shared" si="12"/>
        <v>0.19424481120636375</v>
      </c>
      <c r="AW11" s="5">
        <f t="shared" si="12"/>
        <v>7.9969108459561733E-2</v>
      </c>
      <c r="AX11" s="5">
        <f t="shared" si="12"/>
        <v>0</v>
      </c>
      <c r="AY11" s="5">
        <f t="shared" si="12"/>
        <v>1.6806019550337183E-4</v>
      </c>
      <c r="AZ11" s="5">
        <f t="shared" si="12"/>
        <v>0</v>
      </c>
      <c r="BA11" s="5">
        <f t="shared" si="12"/>
        <v>7.5102276382449318E-2</v>
      </c>
      <c r="BB11" s="5">
        <f t="shared" si="12"/>
        <v>0</v>
      </c>
      <c r="BC11" s="5">
        <f t="shared" si="12"/>
        <v>5.2599735459048724E-2</v>
      </c>
      <c r="BD11" s="5" t="str">
        <f t="shared" si="12"/>
        <v/>
      </c>
      <c r="BF11" s="5" t="str">
        <f t="shared" si="13"/>
        <v>S7_00765_MH_MD_20221118_LCQE</v>
      </c>
      <c r="BG11" s="5" t="str">
        <f t="shared" si="13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-1.7757884695613138E-3</v>
      </c>
      <c r="BJ11" s="5">
        <f ca="1"/>
        <v>-1.7780167361839442E-3</v>
      </c>
      <c r="BK11" s="5">
        <f ca="1"/>
        <v>8.0969892831522436E-4</v>
      </c>
      <c r="BL11" s="5">
        <f ca="1"/>
        <v>-4.829205642254363E-5</v>
      </c>
      <c r="BM11" s="5">
        <f ca="1"/>
        <v>-2.1553484438915213E-4</v>
      </c>
      <c r="BN11" s="5">
        <f ca="1"/>
        <v>1.102286461770035E-5</v>
      </c>
      <c r="BO11" s="5">
        <f ca="1"/>
        <v>7.5168308818319692E-4</v>
      </c>
      <c r="BP11" s="5">
        <f ca="1"/>
        <v>-1.5958156378631197E-3</v>
      </c>
      <c r="BQ11" s="5">
        <f ca="1"/>
        <v>4.6152221753457251E-4</v>
      </c>
      <c r="BR11" s="5" t="e">
        <f ca="1"/>
        <v>#N/A</v>
      </c>
      <c r="CJ11" s="5" t="str">
        <f t="shared" si="18"/>
        <v/>
      </c>
      <c r="CK11" s="5" t="str">
        <f t="shared" si="24"/>
        <v/>
      </c>
      <c r="CL11" s="5" t="str">
        <f t="shared" si="19"/>
        <v/>
      </c>
      <c r="CM11" s="5" t="str">
        <f t="shared" si="19"/>
        <v/>
      </c>
      <c r="CN11" s="5" t="str">
        <f t="shared" si="19"/>
        <v/>
      </c>
      <c r="CO11" s="5" t="str">
        <f t="shared" si="19"/>
        <v/>
      </c>
      <c r="CP11" s="5" t="str">
        <f t="shared" si="19"/>
        <v/>
      </c>
      <c r="CQ11" s="5" t="str">
        <f t="shared" si="19"/>
        <v/>
      </c>
      <c r="CR11" s="5" t="str">
        <f t="shared" si="19"/>
        <v/>
      </c>
      <c r="CS11" s="5" t="str">
        <f t="shared" si="19"/>
        <v/>
      </c>
      <c r="CT11" s="5" t="str">
        <f t="shared" si="19"/>
        <v/>
      </c>
      <c r="CU11" s="5" t="str">
        <f t="shared" si="19"/>
        <v/>
      </c>
      <c r="CV11" s="5" t="str">
        <f t="shared" si="19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32">CY3</f>
        <v>100</v>
      </c>
      <c r="DF11" s="5">
        <f t="shared" si="32"/>
        <v>4.8686653057926508</v>
      </c>
      <c r="DG11" s="5">
        <f t="shared" si="32"/>
        <v>0.38069220453693797</v>
      </c>
      <c r="DH11" s="5">
        <f t="shared" si="32"/>
        <v>8.3318128518853306E-3</v>
      </c>
      <c r="DI11" s="5">
        <f t="shared" si="32"/>
        <v>1.5787252100228982E-3</v>
      </c>
      <c r="DJ11" s="5">
        <f t="shared" si="32"/>
        <v>2.1666034008754855E-2</v>
      </c>
    </row>
    <row r="12" spans="1:116" ht="14.25" customHeight="1" x14ac:dyDescent="0.2">
      <c r="A12" t="s">
        <v>36</v>
      </c>
      <c r="B12" t="s">
        <v>33</v>
      </c>
      <c r="C12">
        <v>69229831.116273105</v>
      </c>
      <c r="D12">
        <v>3421965.26637168</v>
      </c>
      <c r="E12">
        <v>62630.694790025897</v>
      </c>
      <c r="F12">
        <v>0</v>
      </c>
      <c r="G12">
        <v>0</v>
      </c>
      <c r="H12">
        <v>0</v>
      </c>
      <c r="I12" s="4">
        <v>0</v>
      </c>
      <c r="J12" s="4">
        <v>38972.211446619898</v>
      </c>
      <c r="K12" s="4">
        <v>0</v>
      </c>
      <c r="L12" s="4">
        <v>13878.969535926901</v>
      </c>
      <c r="M12"/>
      <c r="P12" s="5" t="str">
        <f t="shared" si="9"/>
        <v>S11_00765_MH_MD_20221118_LCQE</v>
      </c>
      <c r="Q12" s="5" t="str">
        <f t="shared" si="9"/>
        <v>SC 45min</v>
      </c>
      <c r="R12" s="5">
        <f t="shared" ca="1" si="29"/>
        <v>100.28760879524239</v>
      </c>
      <c r="S12" s="5">
        <f t="shared" ca="1" si="10"/>
        <v>-0.10530410075844696</v>
      </c>
      <c r="T12" s="6">
        <f t="shared" ca="1" si="10"/>
        <v>-0.27734885303937379</v>
      </c>
      <c r="U12" s="6">
        <f t="shared" ca="1" si="10"/>
        <v>4.4995455758312486E-2</v>
      </c>
      <c r="V12" s="6">
        <f t="shared" ca="1" si="10"/>
        <v>-2.7093247027738156E-3</v>
      </c>
      <c r="W12" s="6">
        <f t="shared" ca="1" si="10"/>
        <v>3.0706158534411335E-2</v>
      </c>
      <c r="X12" s="6">
        <f t="shared" ca="1" si="10"/>
        <v>-1.4612210379875751E-3</v>
      </c>
      <c r="Y12" s="5">
        <f t="shared" ca="1" si="10"/>
        <v>2.4528076958156255E-2</v>
      </c>
      <c r="Z12" s="5">
        <f t="shared" ca="1" si="10"/>
        <v>-0.12998529154651403</v>
      </c>
      <c r="AA12" s="5">
        <f t="shared" ca="1" si="10"/>
        <v>0.12897030459181377</v>
      </c>
      <c r="AB12" s="5" t="str">
        <f t="shared" ca="1" si="10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40747881.155360103</v>
      </c>
      <c r="AG12" s="5">
        <f t="shared" si="1"/>
        <v>1941091.81950994</v>
      </c>
      <c r="AH12" s="5">
        <f t="shared" si="1"/>
        <v>40351.217848356799</v>
      </c>
      <c r="AI12" s="5">
        <f t="shared" si="1"/>
        <v>16027.784456387701</v>
      </c>
      <c r="AJ12" s="5">
        <f t="shared" si="1"/>
        <v>0</v>
      </c>
      <c r="AK12" s="5">
        <f t="shared" si="1"/>
        <v>21310.614515953999</v>
      </c>
      <c r="AL12" s="5">
        <f t="shared" si="1"/>
        <v>0</v>
      </c>
      <c r="AM12" s="5">
        <f t="shared" si="1"/>
        <v>9960.3803677890191</v>
      </c>
      <c r="AN12" s="5">
        <f t="shared" si="1"/>
        <v>11200.3440973344</v>
      </c>
      <c r="AO12" s="5">
        <f t="shared" si="1"/>
        <v>55591.606341805702</v>
      </c>
      <c r="AP12" s="5" t="str">
        <f t="shared" si="1"/>
        <v/>
      </c>
      <c r="AR12" s="5" t="str">
        <f t="shared" si="11"/>
        <v>S11_00765_MH_MD_20221118_LCQE</v>
      </c>
      <c r="AS12" s="5" t="str">
        <f t="shared" si="11"/>
        <v>SC 45min</v>
      </c>
      <c r="AT12" s="5">
        <f t="shared" si="22"/>
        <v>100</v>
      </c>
      <c r="AU12" s="5">
        <f t="shared" si="12"/>
        <v>4.7636632003247188</v>
      </c>
      <c r="AV12" s="5">
        <f t="shared" si="12"/>
        <v>9.9026542495569428E-2</v>
      </c>
      <c r="AW12" s="5">
        <f t="shared" si="12"/>
        <v>3.9334031615725754E-2</v>
      </c>
      <c r="AX12" s="5">
        <f t="shared" si="12"/>
        <v>0</v>
      </c>
      <c r="AY12" s="5">
        <f t="shared" si="12"/>
        <v>5.2298705875534181E-2</v>
      </c>
      <c r="AZ12" s="5">
        <f t="shared" si="12"/>
        <v>0</v>
      </c>
      <c r="BA12" s="5">
        <f t="shared" si="12"/>
        <v>2.4443922200059722E-2</v>
      </c>
      <c r="BB12" s="5">
        <f t="shared" si="12"/>
        <v>2.7486936203211815E-2</v>
      </c>
      <c r="BC12" s="5">
        <f t="shared" si="12"/>
        <v>0.13642821360416432</v>
      </c>
      <c r="BD12" s="5" t="str">
        <f t="shared" si="12"/>
        <v/>
      </c>
      <c r="BF12" s="5" t="str">
        <f t="shared" si="13"/>
        <v>S11_00765_MH_MD_20221118_LCQE</v>
      </c>
      <c r="BG12" s="5" t="str">
        <f t="shared" si="13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-1.0500210546793148E-3</v>
      </c>
      <c r="BJ12" s="5">
        <f ca="1"/>
        <v>-2.7655346096209952E-3</v>
      </c>
      <c r="BK12" s="5">
        <f ca="1"/>
        <v>4.4866415999787057E-4</v>
      </c>
      <c r="BL12" s="5">
        <f ca="1"/>
        <v>-2.7015547935791891E-5</v>
      </c>
      <c r="BM12" s="5">
        <f ca="1"/>
        <v>3.0618098191077841E-4</v>
      </c>
      <c r="BN12" s="5">
        <f ca="1"/>
        <v>-1.4570304901485444E-5</v>
      </c>
      <c r="BO12" s="5">
        <f ca="1"/>
        <v>2.445773436301121E-4</v>
      </c>
      <c r="BP12" s="5">
        <f ca="1"/>
        <v>-1.2961251455491925E-3</v>
      </c>
      <c r="BQ12" s="5">
        <f ca="1"/>
        <v>1.28600438420197E-3</v>
      </c>
      <c r="BR12" s="5" t="e">
        <f ca="1"/>
        <v>#N/A</v>
      </c>
      <c r="CJ12" s="5" t="str">
        <f t="shared" si="18"/>
        <v/>
      </c>
      <c r="CK12" s="5" t="str">
        <f t="shared" si="24"/>
        <v/>
      </c>
      <c r="CL12" s="5" t="str">
        <f t="shared" si="19"/>
        <v/>
      </c>
      <c r="CM12" s="5" t="str">
        <f t="shared" si="19"/>
        <v/>
      </c>
      <c r="CN12" s="5" t="str">
        <f t="shared" si="19"/>
        <v/>
      </c>
      <c r="CO12" s="5" t="str">
        <f t="shared" si="19"/>
        <v/>
      </c>
      <c r="CP12" s="5" t="str">
        <f t="shared" si="19"/>
        <v/>
      </c>
      <c r="CQ12" s="5" t="str">
        <f t="shared" si="19"/>
        <v/>
      </c>
      <c r="CR12" s="5" t="str">
        <f t="shared" si="19"/>
        <v/>
      </c>
      <c r="CS12" s="5" t="str">
        <f t="shared" si="19"/>
        <v/>
      </c>
      <c r="CT12" s="5" t="str">
        <f t="shared" si="19"/>
        <v/>
      </c>
      <c r="CU12" s="5" t="str">
        <f t="shared" si="19"/>
        <v/>
      </c>
      <c r="CV12" s="5" t="str">
        <f t="shared" si="19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33">CY3</f>
        <v>100</v>
      </c>
      <c r="DG12" s="5">
        <f t="shared" si="33"/>
        <v>4.8686653057926508</v>
      </c>
      <c r="DH12" s="5">
        <f t="shared" si="33"/>
        <v>0.38069220453693797</v>
      </c>
      <c r="DI12" s="5">
        <f t="shared" si="33"/>
        <v>8.3318128518853306E-3</v>
      </c>
      <c r="DJ12" s="5">
        <f t="shared" si="33"/>
        <v>1.5787252100228982E-3</v>
      </c>
    </row>
    <row r="13" spans="1:116" ht="14.25" customHeight="1" x14ac:dyDescent="0.2">
      <c r="A13" t="s">
        <v>37</v>
      </c>
      <c r="B13" t="s">
        <v>38</v>
      </c>
      <c r="C13">
        <v>25493944.431054201</v>
      </c>
      <c r="D13">
        <v>1339529.6085343901</v>
      </c>
      <c r="E13">
        <v>48197.982368044497</v>
      </c>
      <c r="F13">
        <v>7795.5236365461997</v>
      </c>
      <c r="G13">
        <v>0</v>
      </c>
      <c r="H13">
        <v>0</v>
      </c>
      <c r="I13" s="4">
        <v>1610.6039280812599</v>
      </c>
      <c r="J13" s="4">
        <v>49740.902922086498</v>
      </c>
      <c r="K13" s="4">
        <v>6915.7964587356701</v>
      </c>
      <c r="L13" s="4">
        <v>0</v>
      </c>
      <c r="M13"/>
      <c r="P13" s="5" t="str">
        <f t="shared" si="9"/>
        <v>S14_00765_MH_MD_20221118_LCQE</v>
      </c>
      <c r="Q13" s="5" t="str">
        <f t="shared" si="9"/>
        <v>SC 45min</v>
      </c>
      <c r="R13" s="5">
        <f t="shared" ca="1" si="29"/>
        <v>100.32531834192939</v>
      </c>
      <c r="S13" s="5">
        <f t="shared" ca="1" si="10"/>
        <v>7.4481908964791649E-2</v>
      </c>
      <c r="T13" s="6">
        <f t="shared" ca="1" si="10"/>
        <v>-0.29479484763848263</v>
      </c>
      <c r="U13" s="6">
        <f t="shared" ca="1" si="10"/>
        <v>5.7101098817121075E-3</v>
      </c>
      <c r="V13" s="6">
        <f t="shared" ca="1" si="10"/>
        <v>-7.4581192036053191E-4</v>
      </c>
      <c r="W13" s="6">
        <f t="shared" ca="1" si="10"/>
        <v>-2.1698558558002602E-2</v>
      </c>
      <c r="X13" s="6">
        <f t="shared" ca="1" si="10"/>
        <v>1.047310409393749E-3</v>
      </c>
      <c r="Y13" s="5">
        <f t="shared" ca="1" si="10"/>
        <v>5.6572548720417989E-2</v>
      </c>
      <c r="Z13" s="5">
        <f t="shared" ca="1" si="10"/>
        <v>-0.15916691355636087</v>
      </c>
      <c r="AA13" s="5">
        <f t="shared" ca="1" si="10"/>
        <v>1.3275911767484194E-2</v>
      </c>
      <c r="AB13" s="5" t="str">
        <f t="shared" ca="1" si="10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69229831.116273105</v>
      </c>
      <c r="AG13" s="5">
        <f t="shared" si="1"/>
        <v>3421965.26637168</v>
      </c>
      <c r="AH13" s="5">
        <f t="shared" si="1"/>
        <v>62630.694790025897</v>
      </c>
      <c r="AI13" s="5">
        <f t="shared" si="1"/>
        <v>0</v>
      </c>
      <c r="AJ13" s="5">
        <f t="shared" si="1"/>
        <v>0</v>
      </c>
      <c r="AK13" s="5">
        <f t="shared" si="1"/>
        <v>0</v>
      </c>
      <c r="AL13" s="5">
        <f t="shared" si="1"/>
        <v>0</v>
      </c>
      <c r="AM13" s="5">
        <f t="shared" si="1"/>
        <v>38972.211446619898</v>
      </c>
      <c r="AN13" s="5">
        <f t="shared" si="1"/>
        <v>0</v>
      </c>
      <c r="AO13" s="5">
        <f t="shared" si="1"/>
        <v>13878.969535926901</v>
      </c>
      <c r="AP13" s="5" t="str">
        <f t="shared" si="1"/>
        <v/>
      </c>
      <c r="AR13" s="5" t="str">
        <f t="shared" si="11"/>
        <v>S14_00765_MH_MD_20221118_LCQE</v>
      </c>
      <c r="AS13" s="5" t="str">
        <f t="shared" si="11"/>
        <v>SC 45min</v>
      </c>
      <c r="AT13" s="5">
        <f t="shared" si="22"/>
        <v>100</v>
      </c>
      <c r="AU13" s="5">
        <f t="shared" si="12"/>
        <v>4.9429056971472454</v>
      </c>
      <c r="AV13" s="5">
        <f t="shared" si="12"/>
        <v>9.0467785028734496E-2</v>
      </c>
      <c r="AW13" s="5">
        <f t="shared" si="12"/>
        <v>0</v>
      </c>
      <c r="AX13" s="5">
        <f t="shared" si="12"/>
        <v>0</v>
      </c>
      <c r="AY13" s="5">
        <f t="shared" si="12"/>
        <v>0</v>
      </c>
      <c r="AZ13" s="5">
        <f t="shared" si="12"/>
        <v>0</v>
      </c>
      <c r="BA13" s="5">
        <f t="shared" si="12"/>
        <v>5.6293957125455305E-2</v>
      </c>
      <c r="BB13" s="5">
        <f t="shared" si="12"/>
        <v>0</v>
      </c>
      <c r="BC13" s="5">
        <f t="shared" si="12"/>
        <v>2.0047672097620532E-2</v>
      </c>
      <c r="BD13" s="5" t="str">
        <f t="shared" si="12"/>
        <v/>
      </c>
      <c r="BF13" s="5" t="str">
        <f t="shared" si="13"/>
        <v>S14_00765_MH_MD_20221118_LCQE</v>
      </c>
      <c r="BG13" s="5" t="str">
        <f t="shared" si="13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7.4240391354594981E-4</v>
      </c>
      <c r="BJ13" s="5">
        <f ca="1"/>
        <v>-2.938389356849693E-3</v>
      </c>
      <c r="BK13" s="5">
        <f ca="1"/>
        <v>5.6915940822144955E-5</v>
      </c>
      <c r="BL13" s="5">
        <f ca="1"/>
        <v>-7.4339352487140971E-6</v>
      </c>
      <c r="BM13" s="5">
        <f ca="1"/>
        <v>-2.1628198062675899E-4</v>
      </c>
      <c r="BN13" s="5">
        <f ca="1"/>
        <v>1.0439143644920207E-5</v>
      </c>
      <c r="BO13" s="5">
        <f ca="1"/>
        <v>5.6389104620238595E-4</v>
      </c>
      <c r="BP13" s="5">
        <f ca="1"/>
        <v>-1.5865079342573046E-3</v>
      </c>
      <c r="BQ13" s="5">
        <f ca="1"/>
        <v>1.3232862837511409E-4</v>
      </c>
      <c r="BR13" s="5" t="e">
        <f ca="1"/>
        <v>#N/A</v>
      </c>
      <c r="CJ13" s="5" t="str">
        <f t="shared" si="18"/>
        <v/>
      </c>
      <c r="CK13" s="5" t="str">
        <f t="shared" si="24"/>
        <v/>
      </c>
      <c r="CL13" s="5" t="str">
        <f t="shared" si="19"/>
        <v/>
      </c>
      <c r="CM13" s="5" t="str">
        <f t="shared" si="19"/>
        <v/>
      </c>
      <c r="CN13" s="5" t="str">
        <f t="shared" si="19"/>
        <v/>
      </c>
      <c r="CO13" s="5" t="str">
        <f t="shared" si="19"/>
        <v/>
      </c>
      <c r="CP13" s="5" t="str">
        <f t="shared" si="19"/>
        <v/>
      </c>
      <c r="CQ13" s="5" t="str">
        <f t="shared" si="19"/>
        <v/>
      </c>
      <c r="CR13" s="5" t="str">
        <f t="shared" si="19"/>
        <v/>
      </c>
      <c r="CS13" s="5" t="str">
        <f t="shared" si="19"/>
        <v/>
      </c>
      <c r="CT13" s="5" t="str">
        <f t="shared" si="19"/>
        <v/>
      </c>
      <c r="CU13" s="5" t="str">
        <f t="shared" si="19"/>
        <v/>
      </c>
      <c r="CV13" s="5" t="str">
        <f t="shared" si="19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4">CY3</f>
        <v>100</v>
      </c>
      <c r="DH13" s="5">
        <f t="shared" si="34"/>
        <v>4.8686653057926508</v>
      </c>
      <c r="DI13" s="5">
        <f t="shared" si="34"/>
        <v>0.38069220453693797</v>
      </c>
      <c r="DJ13" s="5">
        <f t="shared" si="34"/>
        <v>8.3318128518853306E-3</v>
      </c>
    </row>
    <row r="14" spans="1:116" ht="14.25" customHeight="1" x14ac:dyDescent="0.2">
      <c r="A14" t="s">
        <v>39</v>
      </c>
      <c r="B14" t="s">
        <v>38</v>
      </c>
      <c r="C14">
        <v>22028720.316915501</v>
      </c>
      <c r="D14">
        <v>1124828.6004442801</v>
      </c>
      <c r="E14">
        <v>20809.819716265902</v>
      </c>
      <c r="F14">
        <v>3553.5023950844302</v>
      </c>
      <c r="G14">
        <v>0</v>
      </c>
      <c r="H14">
        <v>31983.212450320301</v>
      </c>
      <c r="I14" s="4">
        <v>0</v>
      </c>
      <c r="J14" s="4">
        <v>0</v>
      </c>
      <c r="K14" s="4">
        <v>12069.821792475699</v>
      </c>
      <c r="L14" s="4">
        <v>39179.168177002102</v>
      </c>
      <c r="M14"/>
      <c r="P14" s="5" t="str">
        <f t="shared" si="9"/>
        <v>S4_00765_MH_MD_20221118_LCQE</v>
      </c>
      <c r="Q14" s="5" t="str">
        <f t="shared" si="9"/>
        <v>SC 90min</v>
      </c>
      <c r="R14" s="5">
        <f t="shared" ca="1" si="29"/>
        <v>99.763226034872588</v>
      </c>
      <c r="S14" s="5">
        <f t="shared" ca="1" si="10"/>
        <v>0.38472664519100963</v>
      </c>
      <c r="T14" s="6">
        <f t="shared" ca="1" si="10"/>
        <v>-0.20991292254169169</v>
      </c>
      <c r="U14" s="6">
        <f t="shared" ca="1" si="10"/>
        <v>3.0948789762575601E-2</v>
      </c>
      <c r="V14" s="6">
        <f t="shared" ca="1" si="10"/>
        <v>-2.3147127611146574E-3</v>
      </c>
      <c r="W14" s="6">
        <f t="shared" ca="1" si="10"/>
        <v>-2.1608442718521189E-2</v>
      </c>
      <c r="X14" s="6">
        <f t="shared" ca="1" si="10"/>
        <v>7.2808707094337817E-3</v>
      </c>
      <c r="Y14" s="5">
        <f t="shared" ca="1" si="10"/>
        <v>0.19441969540277812</v>
      </c>
      <c r="Z14" s="5">
        <f t="shared" ca="1" si="10"/>
        <v>-0.1379681159959206</v>
      </c>
      <c r="AA14" s="5">
        <f t="shared" ca="1" si="10"/>
        <v>-8.797841921131715E-3</v>
      </c>
      <c r="AB14" s="5" t="str">
        <f t="shared" ca="1" si="10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25493944.431054201</v>
      </c>
      <c r="AG14" s="5">
        <f t="shared" si="1"/>
        <v>1339529.6085343901</v>
      </c>
      <c r="AH14" s="5">
        <f t="shared" si="1"/>
        <v>48197.982368044497</v>
      </c>
      <c r="AI14" s="5">
        <f t="shared" si="1"/>
        <v>7795.5236365461997</v>
      </c>
      <c r="AJ14" s="5">
        <f t="shared" si="1"/>
        <v>0</v>
      </c>
      <c r="AK14" s="5">
        <f t="shared" si="1"/>
        <v>0</v>
      </c>
      <c r="AL14" s="5">
        <f t="shared" si="1"/>
        <v>1610.6039280812599</v>
      </c>
      <c r="AM14" s="5">
        <f t="shared" si="1"/>
        <v>49740.902922086498</v>
      </c>
      <c r="AN14" s="5">
        <f t="shared" si="1"/>
        <v>6915.7964587356701</v>
      </c>
      <c r="AO14" s="5">
        <f t="shared" si="1"/>
        <v>0</v>
      </c>
      <c r="AP14" s="5" t="str">
        <f t="shared" si="1"/>
        <v/>
      </c>
      <c r="AR14" s="5" t="str">
        <f t="shared" si="11"/>
        <v>S4_00765_MH_MD_20221118_LCQE</v>
      </c>
      <c r="AS14" s="5" t="str">
        <f t="shared" si="11"/>
        <v>SC 90min</v>
      </c>
      <c r="AT14" s="5">
        <f t="shared" si="22"/>
        <v>100</v>
      </c>
      <c r="AU14" s="5">
        <f t="shared" si="12"/>
        <v>5.25430504548644</v>
      </c>
      <c r="AV14" s="5">
        <f t="shared" si="12"/>
        <v>0.18905659145210377</v>
      </c>
      <c r="AW14" s="5">
        <f t="shared" si="12"/>
        <v>3.0577942372269643E-2</v>
      </c>
      <c r="AX14" s="5">
        <f t="shared" si="12"/>
        <v>0</v>
      </c>
      <c r="AY14" s="5">
        <f t="shared" si="12"/>
        <v>0</v>
      </c>
      <c r="AZ14" s="5">
        <f t="shared" si="12"/>
        <v>6.3175940954801075E-3</v>
      </c>
      <c r="BA14" s="5">
        <f t="shared" si="12"/>
        <v>0.19510869750503204</v>
      </c>
      <c r="BB14" s="5">
        <f t="shared" si="12"/>
        <v>2.7127212414849115E-2</v>
      </c>
      <c r="BC14" s="5">
        <f t="shared" si="12"/>
        <v>0</v>
      </c>
      <c r="BD14" s="5" t="str">
        <f t="shared" si="12"/>
        <v/>
      </c>
      <c r="BF14" s="5" t="str">
        <f t="shared" si="13"/>
        <v>S4_00765_MH_MD_20221118_LCQE</v>
      </c>
      <c r="BG14" s="5" t="str">
        <f t="shared" si="13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3.8563973969378967E-3</v>
      </c>
      <c r="BJ14" s="5">
        <f ca="1"/>
        <v>-2.1041112129665481E-3</v>
      </c>
      <c r="BK14" s="5">
        <f ca="1"/>
        <v>3.1022242355873038E-4</v>
      </c>
      <c r="BL14" s="5">
        <f ca="1"/>
        <v>-2.32020640582086E-5</v>
      </c>
      <c r="BM14" s="5">
        <f ca="1"/>
        <v>-2.1659727313717663E-4</v>
      </c>
      <c r="BN14" s="5">
        <f ca="1"/>
        <v>7.2981508305362223E-5</v>
      </c>
      <c r="BO14" s="5">
        <f ca="1"/>
        <v>1.9488112316538165E-3</v>
      </c>
      <c r="BP14" s="5">
        <f ca="1"/>
        <v>-1.3829556388612911E-3</v>
      </c>
      <c r="BQ14" s="5">
        <f ca="1"/>
        <v>-8.8187223597364407E-5</v>
      </c>
      <c r="BR14" s="5" t="e">
        <f ca="1"/>
        <v>#N/A</v>
      </c>
      <c r="CJ14" s="5" t="str">
        <f t="shared" si="18"/>
        <v/>
      </c>
      <c r="CK14" s="5" t="str">
        <f t="shared" si="24"/>
        <v/>
      </c>
      <c r="CL14" s="7"/>
      <c r="CM14" s="7"/>
      <c r="CN14" s="7"/>
      <c r="CO14" s="7"/>
      <c r="CP14" s="7"/>
      <c r="CQ14" s="7"/>
      <c r="CR14" s="5" t="str">
        <f t="shared" si="19"/>
        <v/>
      </c>
      <c r="CS14" s="5" t="str">
        <f t="shared" si="19"/>
        <v/>
      </c>
      <c r="CT14" s="5" t="str">
        <f t="shared" si="19"/>
        <v/>
      </c>
      <c r="CU14" s="5" t="str">
        <f t="shared" si="19"/>
        <v/>
      </c>
      <c r="CV14" s="5" t="str">
        <f t="shared" si="19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5">CY3</f>
        <v>100</v>
      </c>
      <c r="DI14" s="5">
        <f t="shared" si="35"/>
        <v>4.8686653057926508</v>
      </c>
      <c r="DJ14" s="5">
        <f t="shared" si="35"/>
        <v>0.38069220453693797</v>
      </c>
    </row>
    <row r="15" spans="1:116" ht="15" customHeight="1" x14ac:dyDescent="0.2">
      <c r="A15" t="s">
        <v>40</v>
      </c>
      <c r="B15" t="s">
        <v>38</v>
      </c>
      <c r="C15">
        <v>57414849.107549503</v>
      </c>
      <c r="D15">
        <v>2856936.1763806301</v>
      </c>
      <c r="E15">
        <v>117939.19998287001</v>
      </c>
      <c r="F15">
        <v>22738.097967575301</v>
      </c>
      <c r="G15">
        <v>0</v>
      </c>
      <c r="H15">
        <v>0</v>
      </c>
      <c r="I15" s="4">
        <v>0</v>
      </c>
      <c r="J15" s="4">
        <v>14979.111968199601</v>
      </c>
      <c r="K15" s="4">
        <v>8153.0129389876902</v>
      </c>
      <c r="L15" s="4">
        <v>61033.633576337801</v>
      </c>
      <c r="M15"/>
      <c r="P15" s="5" t="str">
        <f t="shared" si="9"/>
        <v>S8_00765_MH_MD_20221118_LCQE</v>
      </c>
      <c r="Q15" s="5" t="str">
        <f t="shared" si="9"/>
        <v>SC 90min</v>
      </c>
      <c r="R15" s="5">
        <f t="shared" ca="1" si="29"/>
        <v>99.856116888532483</v>
      </c>
      <c r="S15" s="5">
        <f t="shared" ca="1" si="10"/>
        <v>0.23718423496305702</v>
      </c>
      <c r="T15" s="6">
        <f t="shared" ca="1" si="10"/>
        <v>-0.29736131483963096</v>
      </c>
      <c r="U15" s="6">
        <f t="shared" ca="1" si="10"/>
        <v>2.1362775187983005E-2</v>
      </c>
      <c r="V15" s="6">
        <f t="shared" ca="1" si="10"/>
        <v>-1.5042661166692862E-3</v>
      </c>
      <c r="W15" s="6">
        <f t="shared" ca="1" si="10"/>
        <v>0.12335787917295039</v>
      </c>
      <c r="X15" s="6">
        <f t="shared" ca="1" si="10"/>
        <v>-6.0486294468303078E-3</v>
      </c>
      <c r="Y15" s="5">
        <f t="shared" ca="1" si="10"/>
        <v>-1.1091182961751498E-4</v>
      </c>
      <c r="Z15" s="5">
        <f t="shared" ca="1" si="10"/>
        <v>-0.10095168002586111</v>
      </c>
      <c r="AA15" s="5">
        <f t="shared" ca="1" si="10"/>
        <v>0.16795502440212332</v>
      </c>
      <c r="AB15" s="5" t="str">
        <f t="shared" ca="1" si="10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22028720.316915501</v>
      </c>
      <c r="AG15" s="5">
        <f t="shared" si="1"/>
        <v>1124828.6004442801</v>
      </c>
      <c r="AH15" s="5">
        <f t="shared" si="1"/>
        <v>20809.819716265902</v>
      </c>
      <c r="AI15" s="5">
        <f t="shared" si="1"/>
        <v>3553.5023950844302</v>
      </c>
      <c r="AJ15" s="5">
        <f t="shared" si="1"/>
        <v>0</v>
      </c>
      <c r="AK15" s="5">
        <f t="shared" si="1"/>
        <v>31983.212450320301</v>
      </c>
      <c r="AL15" s="5">
        <f t="shared" si="1"/>
        <v>0</v>
      </c>
      <c r="AM15" s="5">
        <f t="shared" si="1"/>
        <v>0</v>
      </c>
      <c r="AN15" s="5">
        <f t="shared" si="1"/>
        <v>12069.821792475699</v>
      </c>
      <c r="AO15" s="5">
        <f t="shared" si="1"/>
        <v>39179.168177002102</v>
      </c>
      <c r="AP15" s="5" t="str">
        <f t="shared" si="1"/>
        <v/>
      </c>
      <c r="AR15" s="5" t="str">
        <f t="shared" si="11"/>
        <v>S8_00765_MH_MD_20221118_LCQE</v>
      </c>
      <c r="AS15" s="5" t="str">
        <f t="shared" si="11"/>
        <v>SC 90min</v>
      </c>
      <c r="AT15" s="5">
        <f t="shared" si="22"/>
        <v>100</v>
      </c>
      <c r="AU15" s="5">
        <f t="shared" si="12"/>
        <v>5.106191300547505</v>
      </c>
      <c r="AV15" s="5">
        <f t="shared" si="12"/>
        <v>9.4466766189256909E-2</v>
      </c>
      <c r="AW15" s="5">
        <f t="shared" si="12"/>
        <v>1.613122480090572E-2</v>
      </c>
      <c r="AX15" s="5">
        <f t="shared" si="12"/>
        <v>0</v>
      </c>
      <c r="AY15" s="5">
        <f t="shared" si="12"/>
        <v>0.14518869907191526</v>
      </c>
      <c r="AZ15" s="5">
        <f t="shared" si="12"/>
        <v>0</v>
      </c>
      <c r="BA15" s="5">
        <f t="shared" si="12"/>
        <v>0</v>
      </c>
      <c r="BB15" s="5">
        <f t="shared" si="12"/>
        <v>5.4791297991138764E-2</v>
      </c>
      <c r="BC15" s="5">
        <f t="shared" si="12"/>
        <v>0.17785494397019988</v>
      </c>
      <c r="BD15" s="5" t="str">
        <f t="shared" si="12"/>
        <v/>
      </c>
      <c r="BF15" s="5" t="str">
        <f t="shared" si="13"/>
        <v>S8_00765_MH_MD_20221118_LCQE</v>
      </c>
      <c r="BG15" s="5" t="str">
        <f t="shared" si="13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2.3752599475485442E-3</v>
      </c>
      <c r="BJ15" s="5">
        <f ca="1"/>
        <v>-2.9778978404654951E-3</v>
      </c>
      <c r="BK15" s="5">
        <f ca="1"/>
        <v>2.1393556903309059E-4</v>
      </c>
      <c r="BL15" s="5">
        <f ca="1"/>
        <v>-1.5064336202342718E-5</v>
      </c>
      <c r="BM15" s="5">
        <f ca="1"/>
        <v>1.2353562607551871E-3</v>
      </c>
      <c r="BN15" s="5">
        <f ca="1"/>
        <v>-6.0573449432069134E-5</v>
      </c>
      <c r="BO15" s="5">
        <f ca="1"/>
        <v>-1.1107164295335435E-6</v>
      </c>
      <c r="BP15" s="5">
        <f ca="1"/>
        <v>-1.0109714173899991E-3</v>
      </c>
      <c r="BQ15" s="5">
        <f ca="1"/>
        <v>1.6819703152447672E-3</v>
      </c>
      <c r="BR15" s="5" t="e">
        <f ca="1"/>
        <v>#N/A</v>
      </c>
      <c r="CJ15" s="5" t="str">
        <f t="shared" si="18"/>
        <v/>
      </c>
      <c r="CK15" s="5" t="str">
        <f t="shared" si="24"/>
        <v/>
      </c>
      <c r="CL15" s="7"/>
      <c r="CM15" s="7"/>
      <c r="CN15" s="7"/>
      <c r="CO15" s="7"/>
      <c r="CP15" s="7"/>
      <c r="CQ15" s="7"/>
      <c r="CR15" s="5" t="str">
        <f t="shared" si="19"/>
        <v/>
      </c>
      <c r="CS15" s="5" t="str">
        <f t="shared" si="19"/>
        <v/>
      </c>
      <c r="CT15" s="5" t="str">
        <f t="shared" si="19"/>
        <v/>
      </c>
      <c r="CU15" s="5" t="str">
        <f t="shared" si="19"/>
        <v/>
      </c>
      <c r="CV15" s="5" t="str">
        <f t="shared" si="19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6">CY3</f>
        <v>100</v>
      </c>
      <c r="DJ15" s="5">
        <f t="shared" si="36"/>
        <v>4.8686653057926508</v>
      </c>
    </row>
    <row r="16" spans="1:116" ht="15" customHeight="1" thickBot="1" x14ac:dyDescent="0.25">
      <c r="A16" t="s">
        <v>41</v>
      </c>
      <c r="B16" t="s">
        <v>38</v>
      </c>
      <c r="C16">
        <v>38382497.562055796</v>
      </c>
      <c r="D16">
        <v>1940665.5434479101</v>
      </c>
      <c r="E16">
        <v>64483.382945376397</v>
      </c>
      <c r="F16">
        <v>10642.621770682201</v>
      </c>
      <c r="G16">
        <v>0</v>
      </c>
      <c r="H16">
        <v>12283.777969803799</v>
      </c>
      <c r="I16" s="4">
        <v>6140.2615153251299</v>
      </c>
      <c r="J16" s="4">
        <v>50731.545926979998</v>
      </c>
      <c r="K16" s="4">
        <v>20294.720233203599</v>
      </c>
      <c r="L16" s="4">
        <v>46509.658122523397</v>
      </c>
      <c r="M16"/>
      <c r="P16" s="5" t="str">
        <f t="shared" si="9"/>
        <v>S12_00765_MH_MD_20221118_LCQE</v>
      </c>
      <c r="Q16" s="5" t="str">
        <f t="shared" si="9"/>
        <v>SC 90min</v>
      </c>
      <c r="R16" s="5">
        <f t="shared" ca="1" si="29"/>
        <v>100.07510909735635</v>
      </c>
      <c r="S16" s="5">
        <f t="shared" ca="1" si="10"/>
        <v>0.10736874723657611</v>
      </c>
      <c r="T16" s="6">
        <f t="shared" ca="1" si="10"/>
        <v>-0.18063542855915926</v>
      </c>
      <c r="U16" s="6">
        <f t="shared" ca="1" si="10"/>
        <v>3.9680630710827919E-2</v>
      </c>
      <c r="V16" s="6">
        <f t="shared" ca="1" si="10"/>
        <v>-2.8331088447402222E-3</v>
      </c>
      <c r="W16" s="6">
        <f t="shared" ca="1" si="10"/>
        <v>-2.1682078503388314E-2</v>
      </c>
      <c r="X16" s="6">
        <f t="shared" ca="1" si="10"/>
        <v>1.0426963300557376E-3</v>
      </c>
      <c r="Y16" s="5">
        <f t="shared" ca="1" si="10"/>
        <v>2.6179382846933302E-2</v>
      </c>
      <c r="Z16" s="5">
        <f t="shared" ref="Z16:Z17" ca="1" si="37">IFERROR(BP16/SUMIF($BH16:$BR16,"&lt;&gt;#N/A")*100,"")</f>
        <v>-0.14309355432617499</v>
      </c>
      <c r="AA16" s="5">
        <f t="shared" ref="AA16:AA17" ca="1" si="38">IFERROR(BQ16/SUMIF($BH16:$BR16,"&lt;&gt;#N/A")*100,"")</f>
        <v>9.8863615752709313E-2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57414849.107549503</v>
      </c>
      <c r="AG16" s="5">
        <f t="shared" si="1"/>
        <v>2856936.1763806301</v>
      </c>
      <c r="AH16" s="5">
        <f t="shared" si="1"/>
        <v>117939.19998287001</v>
      </c>
      <c r="AI16" s="5">
        <f t="shared" si="1"/>
        <v>22738.097967575301</v>
      </c>
      <c r="AJ16" s="5">
        <f t="shared" si="1"/>
        <v>0</v>
      </c>
      <c r="AK16" s="5">
        <f t="shared" si="1"/>
        <v>0</v>
      </c>
      <c r="AL16" s="5">
        <f t="shared" si="1"/>
        <v>0</v>
      </c>
      <c r="AM16" s="5">
        <f t="shared" si="1"/>
        <v>14979.111968199601</v>
      </c>
      <c r="AN16" s="5">
        <f t="shared" si="1"/>
        <v>8153.0129389876902</v>
      </c>
      <c r="AO16" s="5">
        <f t="shared" si="1"/>
        <v>61033.633576337801</v>
      </c>
      <c r="AP16" s="5" t="str">
        <f t="shared" si="1"/>
        <v/>
      </c>
      <c r="AR16" s="5" t="str">
        <f t="shared" si="11"/>
        <v>S12_00765_MH_MD_20221118_LCQE</v>
      </c>
      <c r="AS16" s="5" t="str">
        <f t="shared" si="11"/>
        <v>SC 90min</v>
      </c>
      <c r="AT16" s="5">
        <f t="shared" si="22"/>
        <v>100</v>
      </c>
      <c r="AU16" s="5">
        <f t="shared" si="12"/>
        <v>4.9759534698576271</v>
      </c>
      <c r="AV16" s="5">
        <f t="shared" si="12"/>
        <v>0.20541584941196359</v>
      </c>
      <c r="AW16" s="5">
        <f t="shared" si="12"/>
        <v>3.9603165942284885E-2</v>
      </c>
      <c r="AX16" s="5">
        <f t="shared" si="12"/>
        <v>0</v>
      </c>
      <c r="AY16" s="5">
        <f t="shared" si="12"/>
        <v>0</v>
      </c>
      <c r="AZ16" s="5">
        <f t="shared" si="12"/>
        <v>0</v>
      </c>
      <c r="BA16" s="5">
        <f t="shared" si="12"/>
        <v>2.6089264712932932E-2</v>
      </c>
      <c r="BB16" s="5">
        <f t="shared" si="12"/>
        <v>1.4200181774780014E-2</v>
      </c>
      <c r="BC16" s="5">
        <f t="shared" si="12"/>
        <v>0.1063028720357857</v>
      </c>
      <c r="BD16" s="5" t="str">
        <f t="shared" si="12"/>
        <v/>
      </c>
      <c r="BF16" s="5" t="str">
        <f t="shared" si="13"/>
        <v>S12_00765_MH_MD_20221118_LCQE</v>
      </c>
      <c r="BG16" s="5" t="str">
        <f t="shared" si="13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1.0728816406497671E-3</v>
      </c>
      <c r="BJ16" s="5">
        <f ca="1"/>
        <v>-1.8049985674602779E-3</v>
      </c>
      <c r="BK16" s="5">
        <f ca="1"/>
        <v>3.9650849315812681E-4</v>
      </c>
      <c r="BL16" s="5">
        <f ca="1"/>
        <v>-2.8309825193236418E-5</v>
      </c>
      <c r="BM16" s="5">
        <f ca="1"/>
        <v>-2.1665805512432942E-4</v>
      </c>
      <c r="BN16" s="5">
        <f ca="1"/>
        <v>1.0419137580368444E-5</v>
      </c>
      <c r="BO16" s="5">
        <f ca="1"/>
        <v>2.6159734506474671E-4</v>
      </c>
      <c r="BP16" s="5">
        <f ca="1"/>
        <v>-1.4298615871302109E-3</v>
      </c>
      <c r="BQ16" s="5">
        <f ca="1"/>
        <v>9.87894159141326E-4</v>
      </c>
      <c r="BR16" s="5" t="e">
        <f ca="1"/>
        <v>#N/A</v>
      </c>
      <c r="CJ16" s="5" t="str">
        <f t="shared" si="18"/>
        <v/>
      </c>
      <c r="CK16" s="5" t="str">
        <f t="shared" si="24"/>
        <v/>
      </c>
      <c r="CL16" s="5" t="str">
        <f t="shared" si="24"/>
        <v/>
      </c>
      <c r="CM16" s="5" t="str">
        <f t="shared" si="24"/>
        <v/>
      </c>
      <c r="CN16" s="5" t="str">
        <f t="shared" si="24"/>
        <v/>
      </c>
      <c r="CO16" s="5" t="str">
        <f t="shared" si="24"/>
        <v/>
      </c>
      <c r="CP16" s="5" t="str">
        <f t="shared" si="24"/>
        <v/>
      </c>
      <c r="CQ16" s="5" t="str">
        <f t="shared" si="24"/>
        <v/>
      </c>
      <c r="CR16" s="5" t="str">
        <f t="shared" si="24"/>
        <v/>
      </c>
      <c r="CS16" s="5" t="str">
        <f t="shared" si="24"/>
        <v/>
      </c>
      <c r="CT16" s="5" t="str">
        <f t="shared" si="24"/>
        <v/>
      </c>
      <c r="CU16" s="5" t="str">
        <f t="shared" si="24"/>
        <v/>
      </c>
      <c r="CV16" s="5" t="str">
        <f t="shared" si="24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32223949.180993401</v>
      </c>
      <c r="D17">
        <v>1511306.3332442299</v>
      </c>
      <c r="E17">
        <v>66609.386266379996</v>
      </c>
      <c r="F17">
        <v>8251.0866357802697</v>
      </c>
      <c r="G17">
        <v>2034.9104375412401</v>
      </c>
      <c r="H17">
        <v>0</v>
      </c>
      <c r="I17" s="4">
        <v>0</v>
      </c>
      <c r="J17" s="4">
        <v>0</v>
      </c>
      <c r="K17" s="4">
        <v>50371.3557587428</v>
      </c>
      <c r="L17" s="4">
        <v>0</v>
      </c>
      <c r="M17"/>
      <c r="P17" s="5" t="str">
        <f t="shared" si="9"/>
        <v>S15_00765_MH_MD_20221118_LCQE</v>
      </c>
      <c r="Q17" s="5" t="str">
        <f t="shared" si="9"/>
        <v>SC 90min</v>
      </c>
      <c r="R17" s="5">
        <f t="shared" ca="1" si="29"/>
        <v>99.848046288331261</v>
      </c>
      <c r="S17" s="5">
        <f t="shared" ca="1" si="10"/>
        <v>0.18717091046522658</v>
      </c>
      <c r="T17" s="6">
        <f t="shared" ca="1" si="10"/>
        <v>-0.22147968861304401</v>
      </c>
      <c r="U17" s="6">
        <f t="shared" ca="1" si="10"/>
        <v>2.9437072909108727E-2</v>
      </c>
      <c r="V17" s="6">
        <f t="shared" ca="1" si="10"/>
        <v>-2.1819576550264719E-3</v>
      </c>
      <c r="W17" s="6">
        <f t="shared" ca="1" si="10"/>
        <v>1.0331515752238686E-2</v>
      </c>
      <c r="X17" s="6">
        <f t="shared" ca="1" si="10"/>
        <v>1.5439038071746842E-2</v>
      </c>
      <c r="Y17" s="5">
        <f t="shared" ca="1" si="10"/>
        <v>0.13122949843459769</v>
      </c>
      <c r="Z17" s="5">
        <f t="shared" ca="1" si="37"/>
        <v>-0.10932562024110945</v>
      </c>
      <c r="AA17" s="5">
        <f t="shared" ca="1" si="38"/>
        <v>0.11133294254501952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38382497.562055796</v>
      </c>
      <c r="AG17" s="5">
        <f t="shared" si="1"/>
        <v>1940665.5434479101</v>
      </c>
      <c r="AH17" s="5">
        <f t="shared" si="1"/>
        <v>64483.382945376397</v>
      </c>
      <c r="AI17" s="5">
        <f t="shared" si="1"/>
        <v>10642.621770682201</v>
      </c>
      <c r="AJ17" s="5">
        <f t="shared" si="1"/>
        <v>0</v>
      </c>
      <c r="AK17" s="5">
        <f t="shared" si="1"/>
        <v>12283.777969803799</v>
      </c>
      <c r="AL17" s="5">
        <f t="shared" si="1"/>
        <v>6140.2615153251299</v>
      </c>
      <c r="AM17" s="5">
        <f t="shared" si="1"/>
        <v>50731.545926979998</v>
      </c>
      <c r="AN17" s="5">
        <f t="shared" si="1"/>
        <v>20294.720233203599</v>
      </c>
      <c r="AO17" s="5">
        <f t="shared" si="1"/>
        <v>46509.658122523397</v>
      </c>
      <c r="AP17" s="5" t="str">
        <f t="shared" si="1"/>
        <v/>
      </c>
      <c r="AR17" s="5" t="str">
        <f t="shared" si="11"/>
        <v>S15_00765_MH_MD_20221118_LCQE</v>
      </c>
      <c r="AS17" s="5" t="str">
        <f t="shared" si="11"/>
        <v>SC 90min</v>
      </c>
      <c r="AT17" s="5">
        <f t="shared" si="22"/>
        <v>100</v>
      </c>
      <c r="AU17" s="5">
        <f t="shared" si="12"/>
        <v>5.0561210622375317</v>
      </c>
      <c r="AV17" s="5">
        <f t="shared" si="12"/>
        <v>0.16800205052086928</v>
      </c>
      <c r="AW17" s="5">
        <f t="shared" si="12"/>
        <v>2.77277989882641E-2</v>
      </c>
      <c r="AX17" s="5">
        <f t="shared" si="12"/>
        <v>0</v>
      </c>
      <c r="AY17" s="5">
        <f t="shared" si="12"/>
        <v>3.2003592131918238E-2</v>
      </c>
      <c r="AZ17" s="5">
        <f t="shared" si="12"/>
        <v>1.5997555931314057E-2</v>
      </c>
      <c r="BA17" s="5">
        <f t="shared" si="12"/>
        <v>0.13217364462788955</v>
      </c>
      <c r="BB17" s="5">
        <f t="shared" si="12"/>
        <v>5.2874933947150357E-2</v>
      </c>
      <c r="BC17" s="5">
        <f t="shared" si="12"/>
        <v>0.12117413163989087</v>
      </c>
      <c r="BD17" s="5" t="str">
        <f t="shared" si="12"/>
        <v/>
      </c>
      <c r="BF17" s="5" t="str">
        <f t="shared" si="13"/>
        <v>S15_00765_MH_MD_20221118_LCQE</v>
      </c>
      <c r="BG17" s="5" t="str">
        <f t="shared" si="13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1.874557564448813E-3</v>
      </c>
      <c r="BJ17" s="5">
        <f ca="1"/>
        <v>-2.218167473938118E-3</v>
      </c>
      <c r="BK17" s="5">
        <f ca="1"/>
        <v>2.9481871707437597E-4</v>
      </c>
      <c r="BL17" s="5">
        <f ca="1"/>
        <v>-2.1852782664626522E-5</v>
      </c>
      <c r="BM17" s="5">
        <f ca="1"/>
        <v>1.0347238765598239E-4</v>
      </c>
      <c r="BN17" s="5">
        <f ca="1"/>
        <v>1.5462533966026259E-4</v>
      </c>
      <c r="BO17" s="5">
        <f ca="1"/>
        <v>1.3142920999740565E-3</v>
      </c>
      <c r="BP17" s="5">
        <f ca="1"/>
        <v>-1.0949199739513161E-3</v>
      </c>
      <c r="BQ17" s="5">
        <f ca="1"/>
        <v>1.1150237454173447E-3</v>
      </c>
      <c r="BR17" s="5" t="e">
        <f ca="1"/>
        <v>#N/A</v>
      </c>
      <c r="CJ17" s="5" t="str">
        <f t="shared" si="18"/>
        <v/>
      </c>
      <c r="CK17" s="5" t="str">
        <f t="shared" si="24"/>
        <v/>
      </c>
      <c r="CL17" s="5" t="str">
        <f t="shared" si="24"/>
        <v/>
      </c>
      <c r="CM17" s="5" t="str">
        <f t="shared" si="24"/>
        <v/>
      </c>
      <c r="CN17" s="5" t="str">
        <f t="shared" si="24"/>
        <v/>
      </c>
      <c r="CO17" s="5" t="str">
        <f t="shared" si="24"/>
        <v/>
      </c>
      <c r="CP17" s="5" t="str">
        <f t="shared" si="24"/>
        <v/>
      </c>
      <c r="CQ17" s="5" t="str">
        <f t="shared" si="24"/>
        <v/>
      </c>
      <c r="CR17" s="5" t="str">
        <f t="shared" ref="CR17:CT17" si="39">IF(CE17=ISBLANK(TRUE),"",CE17/$BM17*"100")</f>
        <v/>
      </c>
      <c r="CS17" s="5" t="str">
        <f t="shared" si="39"/>
        <v/>
      </c>
      <c r="CT17" s="5" t="str">
        <f t="shared" si="39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31338585.769094501</v>
      </c>
      <c r="D18">
        <v>1577189.4774298901</v>
      </c>
      <c r="E18">
        <v>171090.401429146</v>
      </c>
      <c r="F18">
        <v>0</v>
      </c>
      <c r="G18">
        <v>0</v>
      </c>
      <c r="H18">
        <v>0</v>
      </c>
      <c r="I18" s="4">
        <v>0</v>
      </c>
      <c r="J18" s="4">
        <v>0</v>
      </c>
      <c r="K18" s="4">
        <v>56222.482772358999</v>
      </c>
      <c r="L18" s="4">
        <v>0</v>
      </c>
      <c r="M18"/>
      <c r="T18" s="6"/>
      <c r="U18" s="6"/>
      <c r="V18" s="6"/>
      <c r="W18" s="6"/>
      <c r="X18" s="6"/>
      <c r="AP18" s="5" t="str">
        <f t="shared" si="1"/>
        <v/>
      </c>
      <c r="AR18" s="5" t="str">
        <f t="shared" si="11"/>
        <v/>
      </c>
      <c r="AS18" s="5" t="str">
        <f t="shared" si="11"/>
        <v/>
      </c>
      <c r="AT18" s="5" t="str">
        <f t="shared" si="22"/>
        <v/>
      </c>
      <c r="AU18" s="5" t="str">
        <f t="shared" si="12"/>
        <v/>
      </c>
      <c r="AV18" s="5" t="str">
        <f t="shared" si="12"/>
        <v/>
      </c>
      <c r="AW18" s="5" t="str">
        <f t="shared" si="12"/>
        <v/>
      </c>
      <c r="AX18" s="5" t="str">
        <f t="shared" si="12"/>
        <v/>
      </c>
      <c r="AY18" s="5" t="str">
        <f t="shared" si="12"/>
        <v/>
      </c>
      <c r="AZ18" s="5" t="str">
        <f t="shared" si="12"/>
        <v/>
      </c>
      <c r="BA18" s="5" t="str">
        <f t="shared" si="12"/>
        <v/>
      </c>
      <c r="BB18" s="5" t="str">
        <f t="shared" si="12"/>
        <v/>
      </c>
      <c r="BC18" s="5" t="str">
        <f t="shared" si="12"/>
        <v/>
      </c>
      <c r="BD18" s="5" t="str">
        <f t="shared" si="12"/>
        <v/>
      </c>
      <c r="BF18" s="5" t="str">
        <f t="shared" si="13"/>
        <v/>
      </c>
      <c r="BG18" s="5" t="str">
        <f t="shared" si="13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8"/>
        <v/>
      </c>
      <c r="CK18" s="5" t="str">
        <f t="shared" ref="CK18:CT21" si="40">IF(BX18=ISBLANK(TRUE),"",BX18/$BM18*"100")</f>
        <v/>
      </c>
      <c r="CL18" s="5" t="str">
        <f t="shared" si="40"/>
        <v/>
      </c>
      <c r="CM18" s="5" t="str">
        <f t="shared" si="40"/>
        <v/>
      </c>
      <c r="CN18" s="5" t="str">
        <f t="shared" si="40"/>
        <v/>
      </c>
      <c r="CO18" s="5" t="str">
        <f t="shared" si="40"/>
        <v/>
      </c>
      <c r="CP18" s="5" t="str">
        <f t="shared" si="40"/>
        <v/>
      </c>
      <c r="CQ18" s="5" t="str">
        <f t="shared" si="40"/>
        <v/>
      </c>
      <c r="CR18" s="5" t="str">
        <f t="shared" si="40"/>
        <v/>
      </c>
      <c r="CS18" s="5" t="str">
        <f t="shared" si="40"/>
        <v/>
      </c>
      <c r="CT18" s="5" t="str">
        <f t="shared" si="40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-4.8686653057926506E-4</v>
      </c>
      <c r="DA18" s="5">
        <v>-1.4365318593864752E-5</v>
      </c>
    </row>
    <row r="19" spans="1:107" ht="15" customHeight="1" x14ac:dyDescent="0.2">
      <c r="A19" t="s">
        <v>45</v>
      </c>
      <c r="B19" t="s">
        <v>43</v>
      </c>
      <c r="C19">
        <v>32574682.2744704</v>
      </c>
      <c r="D19">
        <v>1608954.64540908</v>
      </c>
      <c r="E19">
        <v>127543.59868204</v>
      </c>
      <c r="F19">
        <v>2515.3528402493998</v>
      </c>
      <c r="G19">
        <v>0</v>
      </c>
      <c r="H19">
        <v>0</v>
      </c>
      <c r="I19" s="4">
        <v>0</v>
      </c>
      <c r="J19" s="4">
        <v>0</v>
      </c>
      <c r="K19" s="4">
        <v>37621.7932911389</v>
      </c>
      <c r="L19" s="4">
        <v>8069.86230738016</v>
      </c>
      <c r="M19"/>
      <c r="T19" s="6"/>
      <c r="U19" s="6"/>
      <c r="V19" s="6"/>
      <c r="W19" s="6"/>
      <c r="X19" s="6"/>
      <c r="AP19" s="5" t="str">
        <f t="shared" ref="AP19:AP21" si="41">IF(M18=ISBLANK(TRUE),"",M18)</f>
        <v/>
      </c>
      <c r="AR19" s="5" t="str">
        <f t="shared" ref="AR19:AS22" si="42">IF(AD19=ISBLANK(TRUE),"",AD19)</f>
        <v/>
      </c>
      <c r="AS19" s="5" t="str">
        <f t="shared" si="42"/>
        <v/>
      </c>
      <c r="AT19" s="5" t="str">
        <f t="shared" si="22"/>
        <v/>
      </c>
      <c r="AU19" s="5" t="str">
        <f t="shared" si="22"/>
        <v/>
      </c>
      <c r="AV19" s="5" t="str">
        <f t="shared" si="22"/>
        <v/>
      </c>
      <c r="AW19" s="5" t="str">
        <f t="shared" si="22"/>
        <v/>
      </c>
      <c r="AX19" s="5" t="str">
        <f t="shared" si="22"/>
        <v/>
      </c>
      <c r="AY19" s="5" t="str">
        <f t="shared" si="22"/>
        <v/>
      </c>
      <c r="AZ19" s="5" t="str">
        <f t="shared" si="22"/>
        <v/>
      </c>
      <c r="BA19" s="5" t="str">
        <f t="shared" si="22"/>
        <v/>
      </c>
      <c r="BB19" s="5" t="str">
        <f t="shared" si="22"/>
        <v/>
      </c>
      <c r="BC19" s="5" t="str">
        <f t="shared" si="22"/>
        <v/>
      </c>
      <c r="BD19" s="5" t="str">
        <f t="shared" si="22"/>
        <v/>
      </c>
      <c r="BF19" s="5" t="str">
        <f t="shared" ref="BF19:BG22" si="43">IF(AD19=ISBLANK(TRUE),"",AD19)</f>
        <v/>
      </c>
      <c r="BG19" s="5" t="str">
        <f t="shared" si="43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8"/>
        <v/>
      </c>
      <c r="CK19" s="5" t="str">
        <f t="shared" si="40"/>
        <v/>
      </c>
      <c r="CL19" s="5" t="str">
        <f t="shared" si="40"/>
        <v/>
      </c>
      <c r="CM19" s="5" t="str">
        <f t="shared" si="40"/>
        <v/>
      </c>
      <c r="CN19" s="5" t="str">
        <f t="shared" si="40"/>
        <v/>
      </c>
      <c r="CO19" s="5" t="str">
        <f t="shared" si="40"/>
        <v/>
      </c>
      <c r="CP19" s="5" t="str">
        <f t="shared" si="40"/>
        <v/>
      </c>
      <c r="CQ19" s="5" t="str">
        <f t="shared" si="40"/>
        <v/>
      </c>
      <c r="CR19" s="5" t="str">
        <f t="shared" si="40"/>
        <v/>
      </c>
      <c r="CS19" s="5" t="str">
        <f t="shared" si="40"/>
        <v/>
      </c>
      <c r="CT19" s="5" t="str">
        <f t="shared" si="40"/>
        <v/>
      </c>
      <c r="CW19" s="27"/>
      <c r="CX19" s="24"/>
      <c r="CY19" s="5">
        <v>0</v>
      </c>
      <c r="CZ19" s="5">
        <v>0.01</v>
      </c>
      <c r="DA19" s="5">
        <v>-4.8686653057926506E-4</v>
      </c>
    </row>
    <row r="20" spans="1:107" ht="15" customHeight="1" thickBot="1" x14ac:dyDescent="0.25">
      <c r="A20" t="s">
        <v>46</v>
      </c>
      <c r="B20" t="s">
        <v>43</v>
      </c>
      <c r="C20">
        <v>32104647.183206599</v>
      </c>
      <c r="D20">
        <v>1545078.5648337901</v>
      </c>
      <c r="E20">
        <v>121540.913298542</v>
      </c>
      <c r="F20">
        <v>0</v>
      </c>
      <c r="G20">
        <v>0</v>
      </c>
      <c r="H20">
        <v>27823.2151084172</v>
      </c>
      <c r="I20" s="4">
        <v>0</v>
      </c>
      <c r="J20" s="4">
        <v>0</v>
      </c>
      <c r="K20" s="4">
        <v>55346.5312754802</v>
      </c>
      <c r="L20" s="4">
        <v>10293.5655633849</v>
      </c>
      <c r="M20"/>
      <c r="T20" s="6"/>
      <c r="U20" s="6"/>
      <c r="V20" s="6"/>
      <c r="W20" s="6"/>
      <c r="X20" s="6"/>
      <c r="AP20" s="5" t="str">
        <f t="shared" si="41"/>
        <v/>
      </c>
      <c r="AR20" s="5" t="str">
        <f t="shared" si="42"/>
        <v/>
      </c>
      <c r="AS20" s="5" t="str">
        <f t="shared" si="42"/>
        <v/>
      </c>
      <c r="AT20" s="5" t="str">
        <f t="shared" ref="AT20:BD22" si="44">IFERROR(IF(AF20=ISBLANK(TRUE),"",AF20/$AF20*100),"")</f>
        <v/>
      </c>
      <c r="AU20" s="5" t="str">
        <f t="shared" si="44"/>
        <v/>
      </c>
      <c r="AV20" s="5" t="str">
        <f t="shared" si="44"/>
        <v/>
      </c>
      <c r="AW20" s="5" t="str">
        <f t="shared" si="44"/>
        <v/>
      </c>
      <c r="AX20" s="5" t="str">
        <f t="shared" si="44"/>
        <v/>
      </c>
      <c r="AY20" s="5" t="str">
        <f t="shared" si="44"/>
        <v/>
      </c>
      <c r="AZ20" s="5" t="str">
        <f t="shared" si="44"/>
        <v/>
      </c>
      <c r="BA20" s="5" t="str">
        <f t="shared" si="44"/>
        <v/>
      </c>
      <c r="BB20" s="5" t="str">
        <f t="shared" si="44"/>
        <v/>
      </c>
      <c r="BC20" s="5" t="str">
        <f t="shared" si="44"/>
        <v/>
      </c>
      <c r="BD20" s="5" t="str">
        <f t="shared" si="44"/>
        <v/>
      </c>
      <c r="BF20" s="5" t="str">
        <f t="shared" si="43"/>
        <v/>
      </c>
      <c r="BG20" s="5" t="str">
        <f t="shared" si="43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8"/>
        <v/>
      </c>
      <c r="CK20" s="5" t="str">
        <f t="shared" si="40"/>
        <v/>
      </c>
      <c r="CL20" s="5" t="str">
        <f t="shared" si="40"/>
        <v/>
      </c>
      <c r="CM20" s="5" t="str">
        <f t="shared" si="40"/>
        <v/>
      </c>
      <c r="CN20" s="5" t="str">
        <f t="shared" si="40"/>
        <v/>
      </c>
      <c r="CO20" s="5" t="str">
        <f t="shared" si="40"/>
        <v/>
      </c>
      <c r="CP20" s="5" t="str">
        <f t="shared" si="40"/>
        <v/>
      </c>
      <c r="CQ20" s="5" t="str">
        <f t="shared" si="40"/>
        <v/>
      </c>
      <c r="CR20" s="5" t="str">
        <f t="shared" si="40"/>
        <v/>
      </c>
      <c r="CS20" s="5" t="str">
        <f t="shared" si="40"/>
        <v/>
      </c>
      <c r="CT20" s="5" t="str">
        <f t="shared" si="40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P21" s="5" t="str">
        <f t="shared" si="41"/>
        <v/>
      </c>
      <c r="AR21" s="5" t="str">
        <f t="shared" si="42"/>
        <v/>
      </c>
      <c r="AS21" s="5" t="str">
        <f t="shared" si="42"/>
        <v/>
      </c>
      <c r="AT21" s="5" t="str">
        <f t="shared" si="44"/>
        <v/>
      </c>
      <c r="AU21" s="5" t="str">
        <f t="shared" si="44"/>
        <v/>
      </c>
      <c r="AV21" s="5" t="str">
        <f t="shared" si="44"/>
        <v/>
      </c>
      <c r="AW21" s="5" t="str">
        <f t="shared" si="44"/>
        <v/>
      </c>
      <c r="AX21" s="5" t="str">
        <f t="shared" si="44"/>
        <v/>
      </c>
      <c r="AY21" s="5" t="str">
        <f t="shared" si="44"/>
        <v/>
      </c>
      <c r="AZ21" s="5" t="str">
        <f t="shared" si="44"/>
        <v/>
      </c>
      <c r="BA21" s="5" t="str">
        <f t="shared" si="44"/>
        <v/>
      </c>
      <c r="BB21" s="5" t="str">
        <f t="shared" si="44"/>
        <v/>
      </c>
      <c r="BC21" s="5" t="str">
        <f t="shared" si="44"/>
        <v/>
      </c>
      <c r="BD21" s="5" t="str">
        <f t="shared" si="44"/>
        <v/>
      </c>
      <c r="BF21" s="5" t="str">
        <f t="shared" si="43"/>
        <v/>
      </c>
      <c r="BG21" s="5" t="str">
        <f t="shared" si="43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8"/>
        <v/>
      </c>
      <c r="CK21" s="5" t="str">
        <f t="shared" si="40"/>
        <v/>
      </c>
      <c r="CL21" s="5" t="str">
        <f t="shared" si="40"/>
        <v/>
      </c>
      <c r="CM21" s="5" t="str">
        <f t="shared" si="40"/>
        <v/>
      </c>
      <c r="CN21" s="5" t="str">
        <f t="shared" si="40"/>
        <v/>
      </c>
      <c r="CO21" s="5" t="str">
        <f t="shared" si="40"/>
        <v/>
      </c>
      <c r="CP21" s="5" t="str">
        <f t="shared" si="40"/>
        <v/>
      </c>
      <c r="CQ21" s="5" t="str">
        <f t="shared" si="40"/>
        <v/>
      </c>
      <c r="CR21" s="5" t="str">
        <f t="shared" si="40"/>
        <v/>
      </c>
      <c r="CS21" s="5" t="str">
        <f t="shared" si="40"/>
        <v/>
      </c>
      <c r="CT21" s="5" t="str">
        <f t="shared" si="40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45">IF(AD22=ISBLANK(TRUE),"",AD22)</f>
        <v/>
      </c>
      <c r="Q22" s="5" t="str">
        <f t="shared" si="45"/>
        <v/>
      </c>
      <c r="R22" s="5" t="str">
        <f t="shared" ref="R22:T22" ca="1" si="46">IFERROR(BH22/SUMIF($BH22:$BR22,"&lt;&gt;#N/A")*100,"")</f>
        <v/>
      </c>
      <c r="S22" s="5" t="str">
        <f t="shared" ca="1" si="46"/>
        <v/>
      </c>
      <c r="T22" s="6" t="str">
        <f t="shared" ca="1" si="46"/>
        <v/>
      </c>
      <c r="U22" s="6"/>
      <c r="V22" s="6"/>
      <c r="W22" s="6"/>
      <c r="X22" s="6"/>
      <c r="AD22" s="5" t="str">
        <f t="shared" ref="AD22:AP22" si="47">IF(A21=ISBLANK(TRUE),"",A21)</f>
        <v/>
      </c>
      <c r="AE22" s="5" t="str">
        <f t="shared" si="47"/>
        <v/>
      </c>
      <c r="AF22" s="5" t="str">
        <f t="shared" si="47"/>
        <v/>
      </c>
      <c r="AG22" s="5" t="str">
        <f t="shared" si="47"/>
        <v/>
      </c>
      <c r="AH22" s="5" t="str">
        <f t="shared" si="47"/>
        <v/>
      </c>
      <c r="AI22" s="5" t="str">
        <f t="shared" si="47"/>
        <v/>
      </c>
      <c r="AJ22" s="5" t="str">
        <f t="shared" si="47"/>
        <v/>
      </c>
      <c r="AK22" s="5" t="str">
        <f t="shared" si="47"/>
        <v/>
      </c>
      <c r="AL22" s="5" t="str">
        <f t="shared" si="47"/>
        <v/>
      </c>
      <c r="AM22" s="5" t="str">
        <f t="shared" si="47"/>
        <v/>
      </c>
      <c r="AN22" s="5" t="str">
        <f t="shared" si="47"/>
        <v/>
      </c>
      <c r="AO22" s="5" t="str">
        <f t="shared" si="47"/>
        <v/>
      </c>
      <c r="AP22" s="5" t="str">
        <f t="shared" si="47"/>
        <v/>
      </c>
      <c r="AR22" s="5" t="str">
        <f t="shared" si="42"/>
        <v/>
      </c>
      <c r="AS22" s="5" t="str">
        <f t="shared" si="42"/>
        <v/>
      </c>
      <c r="AT22" s="5" t="str">
        <f t="shared" si="44"/>
        <v/>
      </c>
      <c r="AU22" s="5" t="str">
        <f t="shared" si="44"/>
        <v/>
      </c>
      <c r="AV22" s="5" t="str">
        <f t="shared" si="44"/>
        <v/>
      </c>
      <c r="AW22" s="5" t="str">
        <f t="shared" si="44"/>
        <v/>
      </c>
      <c r="AX22" s="5" t="str">
        <f t="shared" si="44"/>
        <v/>
      </c>
      <c r="AY22" s="5" t="str">
        <f t="shared" si="44"/>
        <v/>
      </c>
      <c r="AZ22" s="5" t="str">
        <f t="shared" si="44"/>
        <v/>
      </c>
      <c r="BA22" s="5" t="str">
        <f t="shared" si="44"/>
        <v/>
      </c>
      <c r="BB22" s="5" t="str">
        <f t="shared" si="44"/>
        <v/>
      </c>
      <c r="BC22" s="5" t="str">
        <f t="shared" si="44"/>
        <v/>
      </c>
      <c r="BD22" s="5" t="str">
        <f t="shared" si="44"/>
        <v/>
      </c>
      <c r="BF22" s="5" t="str">
        <f t="shared" si="43"/>
        <v/>
      </c>
      <c r="BG22" s="5" t="str">
        <f t="shared" si="43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-4.8686653057926506E-4</v>
      </c>
      <c r="DA22" s="5">
        <v>-1.4365318593864752E-5</v>
      </c>
      <c r="DB22" s="5">
        <v>1.7196809256722504E-6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-4.8686653057926506E-4</v>
      </c>
      <c r="DB23" s="5">
        <v>-1.4365318593864752E-5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-4.8686653057926506E-4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100.18390062146743</v>
      </c>
      <c r="S25" s="5">
        <f t="shared" ref="S25:V25" ca="1" si="48">AVERAGE(S3:S5)</f>
        <v>9.8524589385898999E-3</v>
      </c>
      <c r="T25" s="5">
        <f t="shared" ca="1" si="48"/>
        <v>-0.23116351412577493</v>
      </c>
      <c r="U25" s="5">
        <f t="shared" ca="1" si="48"/>
        <v>2.8699351612588371E-3</v>
      </c>
      <c r="V25" s="5">
        <f t="shared" ca="1" si="48"/>
        <v>1.2836041315936776E-3</v>
      </c>
      <c r="W25" s="5">
        <f t="shared" ref="W25:Y25" ca="1" si="49">AVERAGE(W3:W5)</f>
        <v>-1.279350293216882E-2</v>
      </c>
      <c r="X25" s="5">
        <f t="shared" ca="1" si="49"/>
        <v>6.192619397309162E-4</v>
      </c>
      <c r="Y25" s="5">
        <f t="shared" ca="1" si="49"/>
        <v>0.13185382658081135</v>
      </c>
      <c r="Z25" s="5">
        <f t="shared" ref="Z25:AA25" ca="1" si="50">AVERAGE(Z3:Z5)</f>
        <v>-0.1517324504326148</v>
      </c>
      <c r="AA25" s="5">
        <f t="shared" ca="1" si="50"/>
        <v>6.5309759271151666E-2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100.05859387147407</v>
      </c>
      <c r="S26" s="5">
        <f t="shared" ref="S26:V26" ca="1" si="51">AVERAGE(S6:S9)</f>
        <v>0.19778142786021147</v>
      </c>
      <c r="T26" s="5">
        <f t="shared" ca="1" si="51"/>
        <v>-0.27036438529960782</v>
      </c>
      <c r="U26" s="5">
        <f t="shared" ca="1" si="51"/>
        <v>1.5113932003967281E-2</v>
      </c>
      <c r="V26" s="5">
        <f t="shared" ca="1" si="51"/>
        <v>-1.3027196498069159E-3</v>
      </c>
      <c r="W26" s="5">
        <f t="shared" ref="W26:Y26" ca="1" si="52">AVERAGE(W6:W9)</f>
        <v>-1.0806820351946951E-2</v>
      </c>
      <c r="X26" s="5">
        <f t="shared" ca="1" si="52"/>
        <v>4.9126492004568855E-4</v>
      </c>
      <c r="Y26" s="5">
        <f t="shared" ca="1" si="52"/>
        <v>5.1657265749709205E-2</v>
      </c>
      <c r="Z26" s="5">
        <f t="shared" ref="Z26:AA26" ca="1" si="53">AVERAGE(Z6:Z9)</f>
        <v>-0.14247968890515939</v>
      </c>
      <c r="AA26" s="5">
        <f t="shared" ca="1" si="53"/>
        <v>0.10131585219851072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100.2337350817612</v>
      </c>
      <c r="S27" s="5">
        <f t="shared" ref="S27:V27" ca="1" si="54">AVERAGE(S10:S13)</f>
        <v>1.1122482571999659E-3</v>
      </c>
      <c r="T27" s="5">
        <f t="shared" ca="1" si="54"/>
        <v>-0.23513410015177896</v>
      </c>
      <c r="U27" s="5">
        <f t="shared" ca="1" si="54"/>
        <v>3.3014231367271538E-2</v>
      </c>
      <c r="V27" s="5">
        <f t="shared" ca="1" si="54"/>
        <v>-2.2947231541931329E-3</v>
      </c>
      <c r="W27" s="5">
        <f t="shared" ref="W27:Y27" ca="1" si="55">AVERAGE(W10:W13)</f>
        <v>-8.5566240629121673E-3</v>
      </c>
      <c r="X27" s="5">
        <f t="shared" ca="1" si="55"/>
        <v>4.2604967652060821E-4</v>
      </c>
      <c r="Y27" s="5">
        <f t="shared" ca="1" si="55"/>
        <v>8.3858866903681994E-2</v>
      </c>
      <c r="Z27" s="5">
        <f t="shared" ref="Z27:AA27" ca="1" si="56">AVERAGE(Z10:Z13)</f>
        <v>-0.15139737556100491</v>
      </c>
      <c r="AA27" s="5">
        <f t="shared" ca="1" si="56"/>
        <v>4.5236344964033996E-2</v>
      </c>
      <c r="CW27" s="27"/>
      <c r="CX27" s="23" t="s">
        <v>14</v>
      </c>
      <c r="CY27" s="5">
        <f t="array" ref="CY27:DC31">MINVERSE(CY5:DC9)</f>
        <v>0.01</v>
      </c>
      <c r="CZ27" s="5">
        <v>-4.8686653057926506E-4</v>
      </c>
      <c r="DA27" s="5">
        <v>-1.4365318593864752E-5</v>
      </c>
      <c r="DB27" s="5">
        <v>1.7196809256722504E-6</v>
      </c>
      <c r="DC27" s="5">
        <v>-1.4634557339075874E-7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99.885624577273177</v>
      </c>
      <c r="S28" s="5">
        <f t="shared" ref="S28:V28" ca="1" si="57">AVERAGE(S14:S17)</f>
        <v>0.22911263446396735</v>
      </c>
      <c r="T28" s="5">
        <f t="shared" ca="1" si="57"/>
        <v>-0.22734733863838147</v>
      </c>
      <c r="U28" s="5">
        <f t="shared" ca="1" si="57"/>
        <v>3.0357317142623814E-2</v>
      </c>
      <c r="V28" s="5">
        <f t="shared" ca="1" si="57"/>
        <v>-2.2085113443876593E-3</v>
      </c>
      <c r="W28" s="5">
        <f t="shared" ref="W28:Y28" ca="1" si="58">AVERAGE(W14:W17)</f>
        <v>2.2599718425819895E-2</v>
      </c>
      <c r="X28" s="5">
        <f t="shared" ca="1" si="58"/>
        <v>4.4284939161015136E-3</v>
      </c>
      <c r="Y28" s="5">
        <f t="shared" ca="1" si="58"/>
        <v>8.7929416213672895E-2</v>
      </c>
      <c r="Z28" s="5">
        <f t="shared" ref="Z28:AA28" ca="1" si="59">AVERAGE(Z14:Z17)</f>
        <v>-0.12283474264726654</v>
      </c>
      <c r="AA28" s="5">
        <f t="shared" ca="1" si="59"/>
        <v>9.2338435194680102E-2</v>
      </c>
      <c r="CW28" s="27"/>
      <c r="CX28" s="24"/>
      <c r="CY28" s="5">
        <v>0</v>
      </c>
      <c r="CZ28" s="5">
        <v>0.01</v>
      </c>
      <c r="DA28" s="5">
        <v>-4.8686653057926506E-4</v>
      </c>
      <c r="DB28" s="5">
        <v>-1.4365318593864752E-5</v>
      </c>
      <c r="DC28" s="5">
        <v>1.7196809256722504E-6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-4.8686653057926506E-4</v>
      </c>
      <c r="DC29" s="5">
        <v>-1.4365318593864752E-5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-4.8686653057926506E-4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60">IFERROR(BH48/SUMIF($AV48:$BF48,"&lt;&gt;#N/A")*100,"")</f>
        <v/>
      </c>
      <c r="S33" s="5" t="str">
        <f t="shared" si="60"/>
        <v/>
      </c>
      <c r="T33" s="5" t="str">
        <f t="shared" si="60"/>
        <v/>
      </c>
      <c r="U33" s="5" t="str">
        <f t="shared" si="60"/>
        <v/>
      </c>
      <c r="V33" s="5" t="str">
        <f t="shared" si="60"/>
        <v/>
      </c>
      <c r="W33" s="5" t="str">
        <f t="shared" si="60"/>
        <v/>
      </c>
      <c r="X33" s="5" t="str">
        <f t="shared" si="60"/>
        <v/>
      </c>
      <c r="CW33" s="27"/>
      <c r="CX33" s="23" t="s">
        <v>15</v>
      </c>
      <c r="CY33" s="5">
        <f t="array" ref="CY33:DD38">MINVERSE(CY5:DD10)</f>
        <v>0.01</v>
      </c>
      <c r="CZ33" s="5">
        <v>-4.8686653057926506E-4</v>
      </c>
      <c r="DA33" s="5">
        <v>-1.4365318593864752E-5</v>
      </c>
      <c r="DB33" s="5">
        <v>1.7196809256722504E-6</v>
      </c>
      <c r="DC33" s="5">
        <v>-1.4634557339075874E-7</v>
      </c>
      <c r="DD33" s="5">
        <v>-2.1571418398259527E-6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-4.8686653057926506E-4</v>
      </c>
      <c r="DB34" s="5">
        <v>-1.4365318593864752E-5</v>
      </c>
      <c r="DC34" s="5">
        <v>1.7196809256722504E-6</v>
      </c>
      <c r="DD34" s="5">
        <v>-1.4634557339075874E-7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-4.8686653057926506E-4</v>
      </c>
      <c r="DC35" s="5">
        <v>-1.4365318593864752E-5</v>
      </c>
      <c r="DD35" s="5">
        <v>1.7196809256722504E-6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-4.8686653057926506E-4</v>
      </c>
      <c r="DD36" s="5">
        <v>-1.4365318593864752E-5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-4.8686653057926506E-4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61">IF(B38=ISBLANK(TRUE),"",B38)</f>
        <v/>
      </c>
      <c r="AF39" s="5" t="str">
        <f t="shared" si="61"/>
        <v/>
      </c>
      <c r="AG39" s="5" t="str">
        <f t="shared" si="61"/>
        <v/>
      </c>
      <c r="AH39" s="5" t="str">
        <f t="shared" si="61"/>
        <v/>
      </c>
      <c r="AI39" s="5" t="str">
        <f t="shared" si="61"/>
        <v/>
      </c>
      <c r="AJ39" s="5" t="str">
        <f t="shared" si="61"/>
        <v/>
      </c>
      <c r="AK39" s="5" t="str">
        <f t="shared" si="61"/>
        <v/>
      </c>
      <c r="AL39" s="5" t="str">
        <f t="shared" si="61"/>
        <v/>
      </c>
      <c r="AM39" s="5" t="str">
        <f t="shared" si="61"/>
        <v/>
      </c>
      <c r="AN39" s="5" t="str">
        <f t="shared" si="61"/>
        <v/>
      </c>
      <c r="AO39" s="5" t="str">
        <f t="shared" si="61"/>
        <v/>
      </c>
      <c r="AP39" s="5" t="str">
        <f t="shared" si="6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61"/>
        <v/>
      </c>
      <c r="AF40" s="5" t="str">
        <f t="shared" si="61"/>
        <v/>
      </c>
      <c r="AG40" s="5" t="str">
        <f t="shared" si="61"/>
        <v/>
      </c>
      <c r="AH40" s="5" t="str">
        <f t="shared" si="61"/>
        <v/>
      </c>
      <c r="AI40" s="5" t="str">
        <f t="shared" si="61"/>
        <v/>
      </c>
      <c r="AJ40" s="5" t="str">
        <f t="shared" si="61"/>
        <v/>
      </c>
      <c r="AK40" s="5" t="str">
        <f t="shared" si="61"/>
        <v/>
      </c>
      <c r="AL40" s="5" t="str">
        <f t="shared" si="61"/>
        <v/>
      </c>
      <c r="AM40" s="5" t="str">
        <f t="shared" si="61"/>
        <v/>
      </c>
      <c r="AN40" s="5" t="str">
        <f t="shared" si="61"/>
        <v/>
      </c>
      <c r="AO40" s="5" t="str">
        <f t="shared" si="61"/>
        <v/>
      </c>
      <c r="AP40" s="5" t="str">
        <f t="shared" si="61"/>
        <v/>
      </c>
      <c r="CW40" s="27"/>
      <c r="CX40" s="23" t="s">
        <v>16</v>
      </c>
      <c r="CY40" s="5">
        <f t="array" ref="CY40:DE46">MINVERSE(CY5:DE11)</f>
        <v>0.01</v>
      </c>
      <c r="CZ40" s="5">
        <v>-4.8686653057926506E-4</v>
      </c>
      <c r="DA40" s="5">
        <v>-1.4365318593864752E-5</v>
      </c>
      <c r="DB40" s="5">
        <v>1.7196809256722504E-6</v>
      </c>
      <c r="DC40" s="5">
        <v>-1.4634557339075874E-7</v>
      </c>
      <c r="DD40" s="5">
        <v>-2.1571418398259527E-6</v>
      </c>
      <c r="DE40" s="5">
        <v>2.1114931894424022E-7</v>
      </c>
    </row>
    <row r="41" spans="2:110" ht="14.25" customHeight="1" x14ac:dyDescent="0.15">
      <c r="AD41" s="5" t="str">
        <f>IF(A40=ISBLANK(TRUE),"",A40)</f>
        <v/>
      </c>
      <c r="AE41" s="5" t="str">
        <f t="shared" si="61"/>
        <v/>
      </c>
      <c r="AF41" s="5" t="str">
        <f t="shared" si="61"/>
        <v/>
      </c>
      <c r="AG41" s="5" t="str">
        <f t="shared" si="61"/>
        <v/>
      </c>
      <c r="AH41" s="5" t="str">
        <f t="shared" si="61"/>
        <v/>
      </c>
      <c r="AI41" s="5" t="str">
        <f t="shared" si="61"/>
        <v/>
      </c>
      <c r="AJ41" s="5" t="str">
        <f t="shared" si="61"/>
        <v/>
      </c>
      <c r="AK41" s="5" t="str">
        <f t="shared" si="61"/>
        <v/>
      </c>
      <c r="AL41" s="5" t="str">
        <f t="shared" si="61"/>
        <v/>
      </c>
      <c r="AM41" s="5" t="str">
        <f t="shared" si="61"/>
        <v/>
      </c>
      <c r="AN41" s="5" t="str">
        <f t="shared" si="61"/>
        <v/>
      </c>
      <c r="AO41" s="5" t="str">
        <f t="shared" si="61"/>
        <v/>
      </c>
      <c r="AP41" s="5" t="str">
        <f t="shared" si="61"/>
        <v/>
      </c>
      <c r="CW41" s="27"/>
      <c r="CX41" s="24"/>
      <c r="CY41" s="5">
        <v>0</v>
      </c>
      <c r="CZ41" s="5">
        <v>0.01</v>
      </c>
      <c r="DA41" s="5">
        <v>-4.8686653057926506E-4</v>
      </c>
      <c r="DB41" s="5">
        <v>-1.4365318593864752E-5</v>
      </c>
      <c r="DC41" s="5">
        <v>1.7196809256722504E-6</v>
      </c>
      <c r="DD41" s="5">
        <v>-1.4634557339075874E-7</v>
      </c>
      <c r="DE41" s="5">
        <v>-2.1571418398259527E-6</v>
      </c>
    </row>
    <row r="42" spans="2:110" ht="14.25" customHeight="1" x14ac:dyDescent="0.15">
      <c r="AD42" s="5" t="str">
        <f>IF(A41=ISBLANK(TRUE),"",A41)</f>
        <v/>
      </c>
      <c r="AE42" s="5" t="str">
        <f t="shared" si="61"/>
        <v/>
      </c>
      <c r="AF42" s="5" t="str">
        <f t="shared" si="61"/>
        <v/>
      </c>
      <c r="AG42" s="5" t="str">
        <f t="shared" si="61"/>
        <v/>
      </c>
      <c r="AH42" s="5" t="str">
        <f t="shared" si="61"/>
        <v/>
      </c>
      <c r="AI42" s="5" t="str">
        <f t="shared" si="61"/>
        <v/>
      </c>
      <c r="AJ42" s="5" t="str">
        <f t="shared" si="61"/>
        <v/>
      </c>
      <c r="AK42" s="5" t="str">
        <f t="shared" si="61"/>
        <v/>
      </c>
      <c r="AL42" s="5" t="str">
        <f t="shared" si="61"/>
        <v/>
      </c>
      <c r="AM42" s="5" t="str">
        <f t="shared" si="61"/>
        <v/>
      </c>
      <c r="AN42" s="5" t="str">
        <f t="shared" si="61"/>
        <v/>
      </c>
      <c r="AO42" s="5" t="str">
        <f t="shared" si="61"/>
        <v/>
      </c>
      <c r="AP42" s="5" t="str">
        <f t="shared" si="6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-4.8686653057926506E-4</v>
      </c>
      <c r="DC42" s="5">
        <v>-1.4365318593864752E-5</v>
      </c>
      <c r="DD42" s="5">
        <v>1.7196809256722504E-6</v>
      </c>
      <c r="DE42" s="5">
        <v>-1.4634557339075874E-7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-4.8686653057926506E-4</v>
      </c>
      <c r="DD43" s="5">
        <v>-1.4365318593864752E-5</v>
      </c>
      <c r="DE43" s="5">
        <v>1.7196809256722504E-6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-4.8686653057926506E-4</v>
      </c>
      <c r="DE44" s="5">
        <v>-1.4365318593864752E-5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-4.8686653057926506E-4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-4.8686653057926506E-4</v>
      </c>
      <c r="DA48" s="5">
        <v>-1.4365318593864752E-5</v>
      </c>
      <c r="DB48" s="5">
        <v>1.7196809256722504E-6</v>
      </c>
      <c r="DC48" s="5">
        <v>-1.4634557339075874E-7</v>
      </c>
      <c r="DD48" s="5">
        <v>-2.1571418398259527E-6</v>
      </c>
      <c r="DE48" s="5">
        <v>2.1114931894424022E-7</v>
      </c>
      <c r="DF48" s="5">
        <v>1.0293562051655048E-9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-4.8686653057926506E-4</v>
      </c>
      <c r="DB49" s="5">
        <v>-1.4365318593864752E-5</v>
      </c>
      <c r="DC49" s="5">
        <v>1.7196809256722504E-6</v>
      </c>
      <c r="DD49" s="5">
        <v>-1.4634557339075874E-7</v>
      </c>
      <c r="DE49" s="5">
        <v>-2.1571418398259527E-6</v>
      </c>
      <c r="DF49" s="5">
        <v>2.1114931894424022E-7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-4.8686653057926506E-4</v>
      </c>
      <c r="DC50" s="5">
        <v>-1.4365318593864752E-5</v>
      </c>
      <c r="DD50" s="5">
        <v>1.7196809256722504E-6</v>
      </c>
      <c r="DE50" s="5">
        <v>-1.4634557339075874E-7</v>
      </c>
      <c r="DF50" s="5">
        <v>-2.1571418398259527E-6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-4.8686653057926506E-4</v>
      </c>
      <c r="DD51" s="5">
        <v>-1.4365318593864752E-5</v>
      </c>
      <c r="DE51" s="5">
        <v>1.7196809256722504E-6</v>
      </c>
      <c r="DF51" s="5">
        <v>-1.4634557339075874E-7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-4.8686653057926506E-4</v>
      </c>
      <c r="DE52" s="5">
        <v>-1.4365318593864752E-5</v>
      </c>
      <c r="DF52" s="5">
        <v>1.7196809256722504E-6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-4.8686653057926506E-4</v>
      </c>
      <c r="DF53" s="5">
        <v>-1.4365318593864752E-5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-4.8686653057926506E-4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-4.8686653057926506E-4</v>
      </c>
      <c r="DA57" s="5">
        <v>-1.4365318593864752E-5</v>
      </c>
      <c r="DB57" s="5">
        <v>1.7196809256722504E-6</v>
      </c>
      <c r="DC57" s="5">
        <v>-1.4634557339075874E-7</v>
      </c>
      <c r="DD57" s="5">
        <v>-2.1571418398259527E-6</v>
      </c>
      <c r="DE57" s="5">
        <v>2.1114931894424022E-7</v>
      </c>
      <c r="DF57" s="5">
        <v>1.0293562051655048E-9</v>
      </c>
      <c r="DG57" s="5">
        <v>-1.5591244808809021E-5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-4.8686653057926506E-4</v>
      </c>
      <c r="DB58" s="5">
        <v>-1.4365318593864752E-5</v>
      </c>
      <c r="DC58" s="5">
        <v>1.7196809256722504E-6</v>
      </c>
      <c r="DD58" s="5">
        <v>-1.4634557339075874E-7</v>
      </c>
      <c r="DE58" s="5">
        <v>-2.1571418398259527E-6</v>
      </c>
      <c r="DF58" s="5">
        <v>2.1114931894424022E-7</v>
      </c>
      <c r="DG58" s="5">
        <v>1.0293562051655048E-9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-4.8686653057926506E-4</v>
      </c>
      <c r="DC59" s="5">
        <v>-1.4365318593864752E-5</v>
      </c>
      <c r="DD59" s="5">
        <v>1.7196809256722504E-6</v>
      </c>
      <c r="DE59" s="5">
        <v>-1.4634557339075874E-7</v>
      </c>
      <c r="DF59" s="5">
        <v>-2.1571418398259527E-6</v>
      </c>
      <c r="DG59" s="5">
        <v>2.1114931894424022E-7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-4.8686653057926506E-4</v>
      </c>
      <c r="DD60" s="5">
        <v>-1.4365318593864752E-5</v>
      </c>
      <c r="DE60" s="5">
        <v>1.7196809256722504E-6</v>
      </c>
      <c r="DF60" s="5">
        <v>-1.4634557339075874E-7</v>
      </c>
      <c r="DG60" s="5">
        <v>-2.1571418398259527E-6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-4.8686653057926506E-4</v>
      </c>
      <c r="DE61" s="5">
        <v>-1.4365318593864752E-5</v>
      </c>
      <c r="DF61" s="5">
        <v>1.7196809256722504E-6</v>
      </c>
      <c r="DG61" s="5">
        <v>-1.4634557339075874E-7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-4.8686653057926506E-4</v>
      </c>
      <c r="DF62" s="5">
        <v>-1.4365318593864752E-5</v>
      </c>
      <c r="DG62" s="5">
        <v>1.7196809256722504E-6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-4.8686653057926506E-4</v>
      </c>
      <c r="DG63" s="5">
        <v>-1.4365318593864752E-5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-4.8686653057926506E-4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-4.8686653057926506E-4</v>
      </c>
      <c r="DA67" s="5">
        <v>-1.4365318593864752E-5</v>
      </c>
      <c r="DB67" s="5">
        <v>1.7196809256722504E-6</v>
      </c>
      <c r="DC67" s="5">
        <v>-1.4634557339075874E-7</v>
      </c>
      <c r="DD67" s="5">
        <v>-2.1571418398259527E-6</v>
      </c>
      <c r="DE67" s="5">
        <v>2.1114931894424022E-7</v>
      </c>
      <c r="DF67" s="5">
        <v>1.0293562051655048E-9</v>
      </c>
      <c r="DG67" s="5">
        <v>-1.5591244808809021E-5</v>
      </c>
      <c r="DH67" s="5">
        <v>9.7265476954289352E-8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-4.8686653057926506E-4</v>
      </c>
      <c r="DB68" s="5">
        <v>-1.4365318593864752E-5</v>
      </c>
      <c r="DC68" s="5">
        <v>1.7196809256722504E-6</v>
      </c>
      <c r="DD68" s="5">
        <v>-1.4634557339075874E-7</v>
      </c>
      <c r="DE68" s="5">
        <v>-2.1571418398259527E-6</v>
      </c>
      <c r="DF68" s="5">
        <v>2.1114931894424022E-7</v>
      </c>
      <c r="DG68" s="5">
        <v>1.0293562051655048E-9</v>
      </c>
      <c r="DH68" s="5">
        <v>-1.5591244808809021E-5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-4.8686653057926506E-4</v>
      </c>
      <c r="DC69" s="5">
        <v>-1.4365318593864752E-5</v>
      </c>
      <c r="DD69" s="5">
        <v>1.7196809256722504E-6</v>
      </c>
      <c r="DE69" s="5">
        <v>-1.4634557339075874E-7</v>
      </c>
      <c r="DF69" s="5">
        <v>-2.1571418398259527E-6</v>
      </c>
      <c r="DG69" s="5">
        <v>2.1114931894424022E-7</v>
      </c>
      <c r="DH69" s="5">
        <v>1.0293562051655048E-9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-4.8686653057926506E-4</v>
      </c>
      <c r="DD70" s="5">
        <v>-1.4365318593864752E-5</v>
      </c>
      <c r="DE70" s="5">
        <v>1.7196809256722504E-6</v>
      </c>
      <c r="DF70" s="5">
        <v>-1.4634557339075874E-7</v>
      </c>
      <c r="DG70" s="5">
        <v>-2.1571418398259527E-6</v>
      </c>
      <c r="DH70" s="5">
        <v>2.1114931894424022E-7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-4.8686653057926506E-4</v>
      </c>
      <c r="DE71" s="5">
        <v>-1.4365318593864752E-5</v>
      </c>
      <c r="DF71" s="5">
        <v>1.7196809256722504E-6</v>
      </c>
      <c r="DG71" s="5">
        <v>-1.4634557339075874E-7</v>
      </c>
      <c r="DH71" s="5">
        <v>-2.1571418398259527E-6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-4.8686653057926506E-4</v>
      </c>
      <c r="DF72" s="5">
        <v>-1.4365318593864752E-5</v>
      </c>
      <c r="DG72" s="5">
        <v>1.7196809256722504E-6</v>
      </c>
      <c r="DH72" s="5">
        <v>-1.4634557339075874E-7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-4.8686653057926506E-4</v>
      </c>
      <c r="DG73" s="5">
        <v>-1.4365318593864752E-5</v>
      </c>
      <c r="DH73" s="5">
        <v>1.7196809256722504E-6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-4.8686653057926506E-4</v>
      </c>
      <c r="DH74" s="5">
        <v>-1.4365318593864752E-5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-4.8686653057926506E-4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8A66-1AD5-6246-BC3E-8EE070612C03}">
  <dimension ref="A1:DL101"/>
  <sheetViews>
    <sheetView zoomScaleNormal="100" workbookViewId="0">
      <selection activeCell="P48" sqref="P48"/>
    </sheetView>
  </sheetViews>
  <sheetFormatPr baseColWidth="10" defaultColWidth="1.83203125" defaultRowHeight="14" x14ac:dyDescent="0.15"/>
  <cols>
    <col min="1" max="1" width="36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33203125" style="5" bestFit="1" customWidth="1"/>
    <col min="28" max="28" width="10.332031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2" width="9.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5" width="9.33203125" style="5" bestFit="1" customWidth="1"/>
    <col min="56" max="56" width="10.33203125" style="5" bestFit="1" customWidth="1"/>
    <col min="57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5" style="5" bestFit="1" customWidth="1"/>
    <col min="85" max="85" width="9.33203125" style="5" bestFit="1" customWidth="1"/>
    <col min="86" max="86" width="10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9.33203125" style="5" bestFit="1" customWidth="1"/>
    <col min="99" max="99" width="10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481.97719999999998</v>
      </c>
      <c r="D1" s="1">
        <v>482.98050000000001</v>
      </c>
      <c r="E1" s="1">
        <v>483.98379999999997</v>
      </c>
      <c r="F1" s="1">
        <v>484.9871</v>
      </c>
      <c r="G1" s="1">
        <v>485.99040000000002</v>
      </c>
      <c r="H1" s="1">
        <v>486.99369999999999</v>
      </c>
      <c r="I1" s="1">
        <v>487.99700000000001</v>
      </c>
      <c r="J1" s="1">
        <v>489.00029999999998</v>
      </c>
      <c r="K1" s="1">
        <v>490.00360000000001</v>
      </c>
      <c r="L1" s="1">
        <v>491.00689999999997</v>
      </c>
      <c r="M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10</v>
      </c>
    </row>
    <row r="2" spans="1:116" ht="15" x14ac:dyDescent="0.2">
      <c r="A2" t="s">
        <v>22</v>
      </c>
      <c r="B2" t="s">
        <v>23</v>
      </c>
      <c r="C2">
        <v>396931.56083409197</v>
      </c>
      <c r="D2">
        <v>27611.398572866401</v>
      </c>
      <c r="E2">
        <v>6389.3218954807198</v>
      </c>
      <c r="F2">
        <v>0</v>
      </c>
      <c r="G2">
        <v>0</v>
      </c>
      <c r="H2">
        <v>780.01901670340203</v>
      </c>
      <c r="I2">
        <v>573.88687290088797</v>
      </c>
      <c r="J2">
        <v>0</v>
      </c>
      <c r="K2">
        <v>730.62419890774595</v>
      </c>
      <c r="L2">
        <v>589.92688164621404</v>
      </c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CTP</v>
      </c>
      <c r="S2" s="5" t="str">
        <f t="shared" ref="S2:AB2" ca="1" si="0">IF(AG2=ISBLANK(TRUE),"",AG2)</f>
        <v>CTP m+1</v>
      </c>
      <c r="T2" s="5" t="str">
        <f t="shared" ca="1" si="0"/>
        <v>CTP m+2</v>
      </c>
      <c r="U2" s="5" t="str">
        <f t="shared" ca="1" si="0"/>
        <v>CTP m+3</v>
      </c>
      <c r="V2" s="5" t="str">
        <f t="shared" ca="1" si="0"/>
        <v>CTP m+4</v>
      </c>
      <c r="W2" s="5" t="str">
        <f t="shared" ca="1" si="0"/>
        <v>CTP m+5</v>
      </c>
      <c r="X2" s="5" t="str">
        <f t="shared" ca="1" si="0"/>
        <v>CTP m+6</v>
      </c>
      <c r="Y2" s="5" t="str">
        <f t="shared" ca="1" si="0"/>
        <v>CTP m+7</v>
      </c>
      <c r="Z2" s="5" t="str">
        <f t="shared" ca="1" si="0"/>
        <v>CTP m+8</v>
      </c>
      <c r="AA2" s="5" t="str">
        <f t="shared" ca="1" si="0"/>
        <v>CTP m+9</v>
      </c>
      <c r="AB2" s="5" t="str">
        <f t="shared" si="0"/>
        <v/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CTP</v>
      </c>
      <c r="AG2" s="3" t="str">
        <f ca="1">IF(D1=ISBLANK(TRUE),"",$AF$2&amp;" m+1")</f>
        <v>CTP m+1</v>
      </c>
      <c r="AH2" s="3" t="str">
        <f ca="1">IF(E1=ISBLANK(TRUE),"",$AF$2&amp;" m+2")</f>
        <v>CTP m+2</v>
      </c>
      <c r="AI2" s="3" t="str">
        <f ca="1">IF(F1=ISBLANK(TRUE),"",$AF$2&amp;" m+3")</f>
        <v>CTP m+3</v>
      </c>
      <c r="AJ2" s="3" t="str">
        <f ca="1">IF(G1=ISBLANK(TRUE),"",$AF$2&amp;" m+4")</f>
        <v>CTP m+4</v>
      </c>
      <c r="AK2" s="3" t="str">
        <f ca="1">IF(H1=ISBLANK(TRUE),"",$AF$2&amp;" m+5")</f>
        <v>CTP m+5</v>
      </c>
      <c r="AL2" s="3" t="str">
        <f ca="1">IF(I1=ISBLANK(TRUE),"",$AF$2&amp;" m+6")</f>
        <v>CTP m+6</v>
      </c>
      <c r="AM2" s="3" t="str">
        <f ca="1">IF(J1=ISBLANK(TRUE),"",$AF$2&amp;" m+7")</f>
        <v>CTP m+7</v>
      </c>
      <c r="AN2" s="3" t="str">
        <f ca="1">IF(K1=ISBLANK(TRUE),"",$AF$2&amp;" m+8")</f>
        <v>CTP m+8</v>
      </c>
      <c r="AO2" s="3" t="str">
        <f ca="1">IF(L1=ISBLANK(TRUE),"",$AF$2&amp;" m+9")</f>
        <v>CTP m+9</v>
      </c>
      <c r="AP2" s="3" t="str">
        <f>IF(M1=ISBLANK(TRUE),"",$AF$2&amp;" m+10")</f>
        <v/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CTP</v>
      </c>
      <c r="AU2" s="5" t="str">
        <f t="shared" ca="1" si="2"/>
        <v>CTP m+1</v>
      </c>
      <c r="AV2" s="5" t="str">
        <f t="shared" ca="1" si="2"/>
        <v>CTP m+2</v>
      </c>
      <c r="AW2" s="5" t="str">
        <f t="shared" ca="1" si="2"/>
        <v>CTP m+3</v>
      </c>
      <c r="AX2" s="5" t="str">
        <f t="shared" ca="1" si="2"/>
        <v>CTP m+4</v>
      </c>
      <c r="AY2" s="5" t="str">
        <f t="shared" ca="1" si="2"/>
        <v>CTP m+5</v>
      </c>
      <c r="AZ2" s="5" t="str">
        <f t="shared" ca="1" si="2"/>
        <v>CTP m+6</v>
      </c>
      <c r="BA2" s="5" t="str">
        <f t="shared" ca="1" si="2"/>
        <v>CTP m+7</v>
      </c>
      <c r="BB2" s="5" t="str">
        <f t="shared" ca="1" si="2"/>
        <v>CTP m+8</v>
      </c>
      <c r="BC2" s="5" t="str">
        <f t="shared" ca="1" si="2"/>
        <v>CTP m+9</v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CTP</v>
      </c>
      <c r="BI2" s="5" t="str">
        <f t="shared" ca="1" si="3"/>
        <v>CTP m+1</v>
      </c>
      <c r="BJ2" s="5" t="str">
        <f t="shared" ca="1" si="3"/>
        <v>CTP m+2</v>
      </c>
      <c r="BK2" s="5" t="str">
        <f t="shared" ca="1" si="3"/>
        <v>CTP m+3</v>
      </c>
      <c r="BL2" s="5" t="str">
        <f t="shared" ca="1" si="3"/>
        <v>CTP m+4</v>
      </c>
      <c r="BM2" s="5" t="str">
        <f t="shared" ca="1" si="3"/>
        <v>CTP m+5</v>
      </c>
      <c r="BN2" s="5" t="str">
        <f t="shared" ca="1" si="3"/>
        <v>CTP m+6</v>
      </c>
      <c r="BO2" s="5" t="str">
        <f t="shared" ca="1" si="3"/>
        <v>CTP m+7</v>
      </c>
      <c r="BP2" s="5" t="str">
        <f t="shared" ca="1" si="3"/>
        <v>CTP m+8</v>
      </c>
      <c r="BQ2" s="5" t="str">
        <f t="shared" ca="1" si="3"/>
        <v>CTP m+9</v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CTP</v>
      </c>
      <c r="BY2" s="3" t="str">
        <f t="shared" ca="1" si="4"/>
        <v>CTP m+1</v>
      </c>
      <c r="BZ2" s="3" t="str">
        <f t="shared" ca="1" si="4"/>
        <v>CTP m+2</v>
      </c>
      <c r="CA2" s="3" t="str">
        <f t="shared" ca="1" si="4"/>
        <v>CTP m+3</v>
      </c>
      <c r="CB2" s="3" t="str">
        <f t="shared" ca="1" si="4"/>
        <v>CTP m+4</v>
      </c>
      <c r="CC2" s="3" t="str">
        <f t="shared" ca="1" si="4"/>
        <v>CTP m+5</v>
      </c>
      <c r="CD2" s="3" t="str">
        <f t="shared" ca="1" si="4"/>
        <v>CTP m+6</v>
      </c>
      <c r="CE2" s="3" t="str">
        <f t="shared" ca="1" si="4"/>
        <v>CTP m+7</v>
      </c>
      <c r="CF2" s="3" t="str">
        <f t="shared" ca="1" si="4"/>
        <v>CTP m+8</v>
      </c>
      <c r="CG2" s="5" t="str">
        <f t="shared" ca="1" si="4"/>
        <v>CTP m+9</v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CTP</v>
      </c>
      <c r="CL2" s="5" t="str">
        <f t="shared" ca="1" si="5"/>
        <v>CTP m+1</v>
      </c>
      <c r="CM2" s="5" t="str">
        <f t="shared" ca="1" si="5"/>
        <v>CTP m+2</v>
      </c>
      <c r="CN2" s="5" t="str">
        <f t="shared" ca="1" si="5"/>
        <v>CTP m+3</v>
      </c>
      <c r="CO2" s="5" t="str">
        <f t="shared" ca="1" si="5"/>
        <v>CTP m+4</v>
      </c>
      <c r="CP2" s="5" t="str">
        <f t="shared" ca="1" si="5"/>
        <v>CTP m+5</v>
      </c>
      <c r="CQ2" s="5" t="str">
        <f t="shared" ca="1" si="5"/>
        <v>CTP m+6</v>
      </c>
      <c r="CR2" s="5" t="str">
        <f t="shared" ca="1" si="5"/>
        <v>CTP m+7</v>
      </c>
      <c r="CS2" s="5" t="str">
        <f t="shared" ca="1" si="5"/>
        <v>CTP m+8</v>
      </c>
      <c r="CT2" s="5" t="str">
        <f t="shared" ca="1" si="5"/>
        <v>CTP m+9</v>
      </c>
      <c r="CU2" s="5" t="str">
        <f t="shared" si="5"/>
        <v/>
      </c>
      <c r="CY2" s="5" t="str">
        <f t="shared" ref="CY2:DI2" ca="1" si="6">IF(AF2=ISBLANK(TRUE),"",AF2)</f>
        <v>CTP</v>
      </c>
      <c r="CZ2" s="5" t="str">
        <f t="shared" ca="1" si="6"/>
        <v>CTP m+1</v>
      </c>
      <c r="DA2" s="5" t="str">
        <f t="shared" ca="1" si="6"/>
        <v>CTP m+2</v>
      </c>
      <c r="DB2" s="5" t="str">
        <f t="shared" ca="1" si="6"/>
        <v>CTP m+3</v>
      </c>
      <c r="DC2" s="5" t="str">
        <f t="shared" ca="1" si="6"/>
        <v>CTP m+4</v>
      </c>
      <c r="DD2" s="5" t="str">
        <f t="shared" ca="1" si="6"/>
        <v>CTP m+5</v>
      </c>
      <c r="DE2" s="5" t="str">
        <f t="shared" ca="1" si="6"/>
        <v>CTP m+6</v>
      </c>
      <c r="DF2" s="5" t="str">
        <f t="shared" ca="1" si="6"/>
        <v>CTP m+7</v>
      </c>
      <c r="DG2" s="5" t="str">
        <f t="shared" ca="1" si="6"/>
        <v>CTP m+8</v>
      </c>
      <c r="DH2" s="5" t="str">
        <f t="shared" ca="1" si="6"/>
        <v>CTP m+9</v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40765.472151111098</v>
      </c>
      <c r="D3">
        <v>1870.59532150375</v>
      </c>
      <c r="E3">
        <v>746.39861054046003</v>
      </c>
      <c r="F3">
        <v>614.16094735091099</v>
      </c>
      <c r="G3">
        <v>438.02639630649998</v>
      </c>
      <c r="H3">
        <v>1216.13019943569</v>
      </c>
      <c r="I3">
        <v>1041.3005142418101</v>
      </c>
      <c r="J3">
        <v>2130.84584054879</v>
      </c>
      <c r="K3">
        <v>387.30491600149099</v>
      </c>
      <c r="L3">
        <v>0</v>
      </c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99.553547832371464</v>
      </c>
      <c r="S3" s="5">
        <f t="shared" ref="S3:AB17" ca="1" si="8">IFERROR(BI3/SUMIF($BH3:$BR3,"&lt;&gt;#N/A")*100,"")</f>
        <v>-1.1866198541614827</v>
      </c>
      <c r="T3" s="6">
        <f t="shared" ca="1" si="8"/>
        <v>1.0934949241316534</v>
      </c>
      <c r="U3" s="6">
        <f t="shared" ca="1" si="8"/>
        <v>-8.6334510180891028E-2</v>
      </c>
      <c r="V3" s="6">
        <f t="shared" ca="1" si="8"/>
        <v>4.3492692716502366E-4</v>
      </c>
      <c r="W3" s="6">
        <f t="shared" ca="1" si="8"/>
        <v>0.19607578127923717</v>
      </c>
      <c r="X3" s="6">
        <f ca="1">IFERROR(BN3/SUMIF($BH3:$BR3,"&lt;&gt;#N/A")*100,"")</f>
        <v>0.12795999023420629</v>
      </c>
      <c r="Y3" s="5">
        <f t="shared" ca="1" si="8"/>
        <v>-1.5345316957199606E-2</v>
      </c>
      <c r="Z3" s="5">
        <f t="shared" ca="1" si="8"/>
        <v>0.18375376681847919</v>
      </c>
      <c r="AA3" s="5">
        <f t="shared" ca="1" si="8"/>
        <v>0.13303245953739498</v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396931.56083409197</v>
      </c>
      <c r="AG3" s="5">
        <f t="shared" si="1"/>
        <v>27611.398572866401</v>
      </c>
      <c r="AH3" s="5">
        <f t="shared" si="1"/>
        <v>6389.3218954807198</v>
      </c>
      <c r="AI3" s="5">
        <f t="shared" si="1"/>
        <v>0</v>
      </c>
      <c r="AJ3" s="5">
        <f t="shared" si="1"/>
        <v>0</v>
      </c>
      <c r="AK3" s="5">
        <f t="shared" si="1"/>
        <v>780.01901670340203</v>
      </c>
      <c r="AL3" s="5">
        <f t="shared" si="1"/>
        <v>573.88687290088797</v>
      </c>
      <c r="AM3" s="5">
        <f t="shared" si="1"/>
        <v>0</v>
      </c>
      <c r="AN3" s="5">
        <f t="shared" si="1"/>
        <v>730.62419890774595</v>
      </c>
      <c r="AO3" s="5">
        <f t="shared" si="1"/>
        <v>589.92688164621404</v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6.9562114221517684</v>
      </c>
      <c r="AV3" s="5">
        <f t="shared" si="10"/>
        <v>1.6096784750636912</v>
      </c>
      <c r="AW3" s="5">
        <f t="shared" si="10"/>
        <v>0</v>
      </c>
      <c r="AX3" s="5">
        <f t="shared" si="10"/>
        <v>0</v>
      </c>
      <c r="AY3" s="5">
        <f t="shared" si="10"/>
        <v>0.19651221864653681</v>
      </c>
      <c r="AZ3" s="5">
        <f t="shared" si="10"/>
        <v>0.14458081178905277</v>
      </c>
      <c r="BA3" s="5">
        <f t="shared" si="10"/>
        <v>0</v>
      </c>
      <c r="BB3" s="5">
        <f t="shared" si="10"/>
        <v>0.18406805379054492</v>
      </c>
      <c r="BC3" s="5">
        <f t="shared" si="10"/>
        <v>0.14862181289050722</v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-1.1919413019408576E-2</v>
      </c>
      <c r="BJ3" s="5">
        <f ca="1"/>
        <v>1.0983987491564672E-2</v>
      </c>
      <c r="BK3" s="5">
        <f ca="1"/>
        <v>-8.6721681005544186E-4</v>
      </c>
      <c r="BL3" s="5">
        <f ca="1"/>
        <v>4.3687737567861953E-6</v>
      </c>
      <c r="BM3" s="5">
        <f ca="1"/>
        <v>1.9695509155473806E-3</v>
      </c>
      <c r="BN3" s="5">
        <f ca="1"/>
        <v>1.2853383231471135E-3</v>
      </c>
      <c r="BO3" s="5">
        <f ca="1"/>
        <v>-1.541413369118506E-4</v>
      </c>
      <c r="BP3" s="5">
        <f ca="1"/>
        <v>1.8457781849008966E-3</v>
      </c>
      <c r="BQ3" s="5">
        <f ca="1"/>
        <v>1.3362904932468645E-3</v>
      </c>
      <c r="BR3" s="5" t="e">
        <f ca="1"/>
        <v>#N/A</v>
      </c>
      <c r="BV3" s="5" t="s">
        <v>42</v>
      </c>
      <c r="BW3" s="5" t="s">
        <v>43</v>
      </c>
      <c r="BX3" s="5">
        <f>C17</f>
        <v>7576192.1418989198</v>
      </c>
      <c r="BY3" s="5">
        <f t="shared" ref="BY3:CH6" si="12">D17</f>
        <v>580551.56829812203</v>
      </c>
      <c r="BZ3" s="5">
        <f t="shared" si="12"/>
        <v>117125.560300638</v>
      </c>
      <c r="CA3" s="5">
        <f t="shared" si="12"/>
        <v>1355.9127120256801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1134.2179638668099</v>
      </c>
      <c r="CF3" s="5">
        <f t="shared" si="12"/>
        <v>0</v>
      </c>
      <c r="CG3" s="5">
        <f t="shared" si="12"/>
        <v>0</v>
      </c>
      <c r="CH3" s="5">
        <f t="shared" si="12"/>
        <v>0</v>
      </c>
      <c r="CJ3" s="5" t="str">
        <f t="shared" ref="CJ3:CJ21" si="13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4">IFERROR(IF(BY3=ISBLANK(TRUE),"",BY3/$BX3*"100"),"")</f>
        <v>7.6628411400428238</v>
      </c>
      <c r="CM3" s="5">
        <f t="shared" si="14"/>
        <v>1.5459687149814192</v>
      </c>
      <c r="CN3" s="5">
        <f t="shared" si="14"/>
        <v>1.7897021176733648E-2</v>
      </c>
      <c r="CO3" s="5">
        <f t="shared" si="14"/>
        <v>0</v>
      </c>
      <c r="CP3" s="5">
        <f t="shared" si="14"/>
        <v>0</v>
      </c>
      <c r="CQ3" s="5">
        <f t="shared" si="14"/>
        <v>0</v>
      </c>
      <c r="CR3" s="5">
        <f t="shared" si="14"/>
        <v>1.4970818356020812E-2</v>
      </c>
      <c r="CS3" s="5">
        <f t="shared" si="14"/>
        <v>0</v>
      </c>
      <c r="CT3" s="5">
        <f t="shared" si="14"/>
        <v>0</v>
      </c>
      <c r="CU3" s="5">
        <f t="shared" si="14"/>
        <v>0</v>
      </c>
      <c r="CV3" s="5" t="str">
        <f t="shared" si="14"/>
        <v/>
      </c>
      <c r="CY3" s="5">
        <f>IFERROR(AVERAGE(CK3:CK21),"")</f>
        <v>100</v>
      </c>
      <c r="CZ3" s="5">
        <f t="shared" ref="CZ3:DI3" si="15">IFERROR(AVERAGE(CL3:CL21),"")</f>
        <v>8.1481527240926255</v>
      </c>
      <c r="DA3" s="5">
        <f t="shared" si="15"/>
        <v>0.60840092357090325</v>
      </c>
      <c r="DB3" s="5">
        <f t="shared" si="15"/>
        <v>4.4742552941834119E-3</v>
      </c>
      <c r="DC3" s="5">
        <f t="shared" si="15"/>
        <v>0</v>
      </c>
      <c r="DD3" s="5">
        <f t="shared" si="15"/>
        <v>0</v>
      </c>
      <c r="DE3" s="5">
        <f t="shared" si="15"/>
        <v>0</v>
      </c>
      <c r="DF3" s="5">
        <f t="shared" si="15"/>
        <v>3.742704589005203E-3</v>
      </c>
      <c r="DG3" s="5">
        <f t="shared" si="15"/>
        <v>0</v>
      </c>
      <c r="DH3" s="5">
        <f t="shared" si="15"/>
        <v>0</v>
      </c>
      <c r="DI3" s="5">
        <f t="shared" si="15"/>
        <v>0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112952.698919025</v>
      </c>
      <c r="D4">
        <v>6238.4792116320896</v>
      </c>
      <c r="E4">
        <v>316.74911960781299</v>
      </c>
      <c r="F4">
        <v>786.68117533032103</v>
      </c>
      <c r="G4">
        <v>0</v>
      </c>
      <c r="H4">
        <v>0</v>
      </c>
      <c r="I4">
        <v>339.01143123479397</v>
      </c>
      <c r="J4">
        <v>573.16860675870305</v>
      </c>
      <c r="K4">
        <v>0</v>
      </c>
      <c r="L4">
        <v>447.25902179216803</v>
      </c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6">IFERROR(BH4/SUMIF($BH4:$BR4,"&lt;&gt;#N/A")*100,"")</f>
        <v>90.101975220447272</v>
      </c>
      <c r="S4" s="5">
        <f t="shared" ca="1" si="8"/>
        <v>-3.2071590909405687</v>
      </c>
      <c r="T4" s="6">
        <f t="shared" ca="1" si="8"/>
        <v>1.3628721555422674</v>
      </c>
      <c r="U4" s="6">
        <f t="shared" ca="1" si="8"/>
        <v>1.2618826842650996</v>
      </c>
      <c r="V4" s="6">
        <f t="shared" ca="1" si="8"/>
        <v>0.85718045516213914</v>
      </c>
      <c r="W4" s="6">
        <f t="shared" ca="1" si="8"/>
        <v>2.6103718132091585</v>
      </c>
      <c r="X4" s="6">
        <f t="shared" ca="1" si="8"/>
        <v>2.0835681350472615</v>
      </c>
      <c r="Y4" s="5">
        <f t="shared" ca="1" si="8"/>
        <v>4.5206423010992696</v>
      </c>
      <c r="Z4" s="5">
        <f t="shared" ca="1" si="8"/>
        <v>0.47501950266169513</v>
      </c>
      <c r="AA4" s="5">
        <f t="shared" ca="1" si="8"/>
        <v>-6.6353176493623073E-2</v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40765.472151111098</v>
      </c>
      <c r="AG4" s="5">
        <f t="shared" si="1"/>
        <v>1870.59532150375</v>
      </c>
      <c r="AH4" s="5">
        <f t="shared" si="1"/>
        <v>746.39861054046003</v>
      </c>
      <c r="AI4" s="5">
        <f t="shared" si="1"/>
        <v>614.16094735091099</v>
      </c>
      <c r="AJ4" s="5">
        <f t="shared" si="1"/>
        <v>438.02639630649998</v>
      </c>
      <c r="AK4" s="5">
        <f t="shared" si="1"/>
        <v>1216.13019943569</v>
      </c>
      <c r="AL4" s="5">
        <f t="shared" si="1"/>
        <v>1041.3005142418101</v>
      </c>
      <c r="AM4" s="5">
        <f t="shared" si="1"/>
        <v>2130.84584054879</v>
      </c>
      <c r="AN4" s="5">
        <f t="shared" si="1"/>
        <v>387.30491600149099</v>
      </c>
      <c r="AO4" s="5">
        <f t="shared" si="1"/>
        <v>0</v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7">IFERROR(IF(AF4=ISBLANK(TRUE),"",AF4/$AF4*100),"")</f>
        <v>100</v>
      </c>
      <c r="AU4" s="5">
        <f t="shared" si="10"/>
        <v>4.5886757169639827</v>
      </c>
      <c r="AV4" s="5">
        <f t="shared" si="10"/>
        <v>1.8309578453395057</v>
      </c>
      <c r="AW4" s="5">
        <f t="shared" si="10"/>
        <v>1.506571406984603</v>
      </c>
      <c r="AX4" s="5">
        <f t="shared" si="10"/>
        <v>1.0745034294777847</v>
      </c>
      <c r="AY4" s="5">
        <f t="shared" si="10"/>
        <v>2.9832358985753666</v>
      </c>
      <c r="AZ4" s="5">
        <f t="shared" si="10"/>
        <v>2.5543688305188157</v>
      </c>
      <c r="BA4" s="5">
        <f t="shared" si="10"/>
        <v>5.2270849032487217</v>
      </c>
      <c r="BB4" s="5">
        <f t="shared" si="10"/>
        <v>0.950080780533618</v>
      </c>
      <c r="BC4" s="5">
        <f t="shared" si="10"/>
        <v>0</v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-3.5594770071286433E-2</v>
      </c>
      <c r="BJ4" s="5">
        <f ca="1"/>
        <v>1.5125885444884057E-2</v>
      </c>
      <c r="BK4" s="5">
        <f ca="1"/>
        <v>1.4005050179840392E-2</v>
      </c>
      <c r="BL4" s="5">
        <f ca="1"/>
        <v>9.5134479911780576E-3</v>
      </c>
      <c r="BM4" s="5">
        <f ca="1"/>
        <v>2.8971305088734328E-2</v>
      </c>
      <c r="BN4" s="5">
        <f ca="1"/>
        <v>2.3124555593254378E-2</v>
      </c>
      <c r="BO4" s="5">
        <f ca="1"/>
        <v>5.0172510536410288E-2</v>
      </c>
      <c r="BP4" s="5">
        <f ca="1"/>
        <v>5.2720209684581553E-3</v>
      </c>
      <c r="BQ4" s="5">
        <f ca="1"/>
        <v>-7.3642310649994747E-4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8">C18</f>
        <v>7228705.7045507096</v>
      </c>
      <c r="BY4" s="5">
        <f t="shared" si="12"/>
        <v>666266.32982697303</v>
      </c>
      <c r="BZ4" s="5">
        <f t="shared" si="12"/>
        <v>6051.8986482116097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>
        <f t="shared" si="12"/>
        <v>0</v>
      </c>
      <c r="CG4" s="5">
        <f t="shared" si="12"/>
        <v>0</v>
      </c>
      <c r="CH4" s="5">
        <f t="shared" si="12"/>
        <v>0</v>
      </c>
      <c r="CJ4" s="5" t="str">
        <f t="shared" si="13"/>
        <v>Standard2_00765_MH_MD_20221118_LCQE</v>
      </c>
      <c r="CK4" s="5">
        <f t="shared" ref="CK4:CV17" si="19">IFERROR(IF(BX4=ISBLANK(TRUE),"",BX4/$BX4*"100"),"")</f>
        <v>100</v>
      </c>
      <c r="CL4" s="5">
        <f t="shared" si="14"/>
        <v>9.2169519283035193</v>
      </c>
      <c r="CM4" s="5">
        <f t="shared" si="14"/>
        <v>8.3720362891544192E-2</v>
      </c>
      <c r="CN4" s="5">
        <f t="shared" si="14"/>
        <v>0</v>
      </c>
      <c r="CO4" s="5">
        <f t="shared" si="14"/>
        <v>0</v>
      </c>
      <c r="CP4" s="5">
        <f t="shared" si="14"/>
        <v>0</v>
      </c>
      <c r="CQ4" s="5">
        <f t="shared" si="14"/>
        <v>0</v>
      </c>
      <c r="CR4" s="5">
        <f t="shared" si="14"/>
        <v>0</v>
      </c>
      <c r="CS4" s="5">
        <f t="shared" si="14"/>
        <v>0</v>
      </c>
      <c r="CT4" s="5">
        <f t="shared" si="14"/>
        <v>0</v>
      </c>
      <c r="CU4" s="5">
        <f t="shared" si="14"/>
        <v>0</v>
      </c>
      <c r="CV4" s="5" t="str">
        <f t="shared" si="14"/>
        <v/>
      </c>
    </row>
    <row r="5" spans="1:116" ht="14.25" customHeight="1" x14ac:dyDescent="0.2">
      <c r="A5" t="s">
        <v>27</v>
      </c>
      <c r="B5" t="s">
        <v>28</v>
      </c>
      <c r="C5">
        <v>1017018.55626378</v>
      </c>
      <c r="D5">
        <v>78131.374470426905</v>
      </c>
      <c r="E5">
        <v>10995.463363441</v>
      </c>
      <c r="F5">
        <v>813.57250486500595</v>
      </c>
      <c r="G5">
        <v>0</v>
      </c>
      <c r="H5">
        <v>0</v>
      </c>
      <c r="I5">
        <v>0</v>
      </c>
      <c r="J5">
        <v>650.92346137393395</v>
      </c>
      <c r="K5">
        <v>0</v>
      </c>
      <c r="L5">
        <v>0</v>
      </c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6"/>
        <v>100.95293390359419</v>
      </c>
      <c r="S5" s="5">
        <f t="shared" ca="1" si="8"/>
        <v>-2.6500778431220877</v>
      </c>
      <c r="T5" s="6">
        <f t="shared" ca="1" si="8"/>
        <v>-0.11516757452043144</v>
      </c>
      <c r="U5" s="6">
        <f t="shared" ca="1" si="8"/>
        <v>0.72409669959050127</v>
      </c>
      <c r="V5" s="6">
        <f t="shared" ca="1" si="8"/>
        <v>-5.8181253117515846E-2</v>
      </c>
      <c r="W5" s="6">
        <f t="shared" ca="1" si="8"/>
        <v>3.4043924425121783E-4</v>
      </c>
      <c r="X5" s="6">
        <f t="shared" ca="1" si="8"/>
        <v>0.30328968421802527</v>
      </c>
      <c r="Y5" s="5">
        <f t="shared" ca="1" si="8"/>
        <v>0.48378650228631109</v>
      </c>
      <c r="Z5" s="5">
        <f t="shared" ca="1" si="8"/>
        <v>-4.1165710951786401E-2</v>
      </c>
      <c r="AA5" s="5">
        <f t="shared" ca="1" si="8"/>
        <v>0.4001451527785238</v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112952.698919025</v>
      </c>
      <c r="AG5" s="5">
        <f t="shared" si="1"/>
        <v>6238.4792116320896</v>
      </c>
      <c r="AH5" s="5">
        <f t="shared" si="1"/>
        <v>316.74911960781299</v>
      </c>
      <c r="AI5" s="5">
        <f t="shared" si="1"/>
        <v>786.68117533032103</v>
      </c>
      <c r="AJ5" s="5">
        <f t="shared" si="1"/>
        <v>0</v>
      </c>
      <c r="AK5" s="5">
        <f t="shared" si="1"/>
        <v>0</v>
      </c>
      <c r="AL5" s="5">
        <f t="shared" si="1"/>
        <v>339.01143123479397</v>
      </c>
      <c r="AM5" s="5">
        <f t="shared" si="1"/>
        <v>573.16860675870305</v>
      </c>
      <c r="AN5" s="5">
        <f t="shared" si="1"/>
        <v>0</v>
      </c>
      <c r="AO5" s="5">
        <f t="shared" si="1"/>
        <v>447.25902179216803</v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7"/>
        <v>100</v>
      </c>
      <c r="AU5" s="5">
        <f t="shared" si="10"/>
        <v>5.5230899937188855</v>
      </c>
      <c r="AV5" s="5">
        <f t="shared" si="10"/>
        <v>0.28042634008673684</v>
      </c>
      <c r="AW5" s="5">
        <f t="shared" si="10"/>
        <v>0.69646956899567958</v>
      </c>
      <c r="AX5" s="5">
        <f t="shared" si="10"/>
        <v>0</v>
      </c>
      <c r="AY5" s="5">
        <f t="shared" si="10"/>
        <v>0</v>
      </c>
      <c r="AZ5" s="5">
        <f t="shared" si="10"/>
        <v>0.30013575105259671</v>
      </c>
      <c r="BA5" s="5">
        <f t="shared" si="10"/>
        <v>0.50744126722425964</v>
      </c>
      <c r="BB5" s="5">
        <f t="shared" si="10"/>
        <v>0</v>
      </c>
      <c r="BC5" s="5">
        <f t="shared" si="10"/>
        <v>0.39597019466777411</v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-2.6250627303737409E-2</v>
      </c>
      <c r="BJ5" s="5">
        <f ca="1"/>
        <v>-1.1408046311007823E-3</v>
      </c>
      <c r="BK5" s="5">
        <f ca="1"/>
        <v>7.1726166995996687E-3</v>
      </c>
      <c r="BL5" s="5">
        <f ca="1"/>
        <v>-5.7632057700350244E-4</v>
      </c>
      <c r="BM5" s="5">
        <f ca="1"/>
        <v>3.3722570616553154E-6</v>
      </c>
      <c r="BN5" s="5">
        <f ca="1"/>
        <v>3.0042681524011395E-3</v>
      </c>
      <c r="BO5" s="5">
        <f ca="1"/>
        <v>4.7921985382644436E-3</v>
      </c>
      <c r="BP5" s="5">
        <f ca="1"/>
        <v>-4.0777131837592677E-4</v>
      </c>
      <c r="BQ5" s="5">
        <f ca="1"/>
        <v>3.9636802746183244E-3</v>
      </c>
      <c r="BR5" s="5" t="e">
        <f ca="1"/>
        <v>#N/A</v>
      </c>
      <c r="BV5" s="5" t="s">
        <v>45</v>
      </c>
      <c r="BW5" s="5" t="s">
        <v>43</v>
      </c>
      <c r="BX5" s="5">
        <f t="shared" si="18"/>
        <v>11009383.237887699</v>
      </c>
      <c r="BY5" s="5">
        <f t="shared" si="12"/>
        <v>860496.01866949303</v>
      </c>
      <c r="BZ5" s="5">
        <f t="shared" si="12"/>
        <v>31181.0770914493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>
        <f t="shared" si="12"/>
        <v>0</v>
      </c>
      <c r="CG5" s="5">
        <f t="shared" si="12"/>
        <v>0</v>
      </c>
      <c r="CH5" s="5">
        <f t="shared" si="12"/>
        <v>0</v>
      </c>
      <c r="CJ5" s="5" t="str">
        <f t="shared" si="13"/>
        <v>Standard3_00765_MH_MD_20221118_LCQE</v>
      </c>
      <c r="CK5" s="5">
        <f t="shared" si="19"/>
        <v>100</v>
      </c>
      <c r="CL5" s="5">
        <f t="shared" si="14"/>
        <v>7.8160238414462802</v>
      </c>
      <c r="CM5" s="5">
        <f t="shared" si="14"/>
        <v>0.2832227420709883</v>
      </c>
      <c r="CN5" s="5">
        <f t="shared" si="14"/>
        <v>0</v>
      </c>
      <c r="CO5" s="5">
        <f t="shared" si="14"/>
        <v>0</v>
      </c>
      <c r="CP5" s="5">
        <f t="shared" si="14"/>
        <v>0</v>
      </c>
      <c r="CQ5" s="5">
        <f t="shared" si="14"/>
        <v>0</v>
      </c>
      <c r="CR5" s="5">
        <f t="shared" si="14"/>
        <v>0</v>
      </c>
      <c r="CS5" s="5">
        <f t="shared" si="14"/>
        <v>0</v>
      </c>
      <c r="CT5" s="5">
        <f t="shared" si="14"/>
        <v>0</v>
      </c>
      <c r="CU5" s="5">
        <f t="shared" si="14"/>
        <v>0</v>
      </c>
      <c r="CV5" s="5" t="str">
        <f t="shared" si="14"/>
        <v/>
      </c>
      <c r="CX5" s="26" t="s">
        <v>9</v>
      </c>
      <c r="CY5" s="5">
        <f t="shared" ref="CY5:DE5" si="20">CY3</f>
        <v>100</v>
      </c>
      <c r="CZ5" s="5">
        <f t="shared" si="20"/>
        <v>8.1481527240926255</v>
      </c>
      <c r="DA5" s="5">
        <f t="shared" si="20"/>
        <v>0.60840092357090325</v>
      </c>
      <c r="DB5" s="5">
        <f t="shared" si="20"/>
        <v>4.4742552941834119E-3</v>
      </c>
      <c r="DC5" s="5">
        <f t="shared" si="20"/>
        <v>0</v>
      </c>
      <c r="DD5" s="5">
        <f t="shared" si="20"/>
        <v>0</v>
      </c>
      <c r="DE5" s="5">
        <f t="shared" si="20"/>
        <v>0</v>
      </c>
      <c r="DF5" s="5">
        <f>DF3</f>
        <v>3.742704589005203E-3</v>
      </c>
      <c r="DG5" s="5">
        <f>DG3</f>
        <v>0</v>
      </c>
      <c r="DH5" s="5">
        <f>DH3</f>
        <v>0</v>
      </c>
      <c r="DI5" s="5">
        <f>DI3</f>
        <v>0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102803.136403927</v>
      </c>
      <c r="D6">
        <v>1056.8667701478</v>
      </c>
      <c r="E6">
        <v>0</v>
      </c>
      <c r="F6">
        <v>0</v>
      </c>
      <c r="G6">
        <v>0</v>
      </c>
      <c r="H6">
        <v>599.45597864565104</v>
      </c>
      <c r="I6">
        <v>1111.12001735022</v>
      </c>
      <c r="J6">
        <v>1621.27344028176</v>
      </c>
      <c r="K6">
        <v>457.264457414937</v>
      </c>
      <c r="L6">
        <v>516.10787208217096</v>
      </c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6"/>
        <v>99.868928811388031</v>
      </c>
      <c r="S6" s="5">
        <f t="shared" ca="1" si="8"/>
        <v>-0.46514805955330824</v>
      </c>
      <c r="T6" s="6">
        <f t="shared" ca="1" si="8"/>
        <v>0.51002719615809833</v>
      </c>
      <c r="U6" s="6">
        <f t="shared" ca="1" si="8"/>
        <v>3.6694764720587351E-2</v>
      </c>
      <c r="V6" s="6">
        <f t="shared" ca="1" si="8"/>
        <v>-6.0721437313882151E-3</v>
      </c>
      <c r="W6" s="6">
        <f t="shared" ca="1" si="8"/>
        <v>2.486963385718263E-4</v>
      </c>
      <c r="X6" s="6">
        <f t="shared" ca="1" si="8"/>
        <v>1.5037003603060704E-5</v>
      </c>
      <c r="Y6" s="5">
        <f t="shared" ca="1" si="8"/>
        <v>6.017895044367523E-2</v>
      </c>
      <c r="Z6" s="5">
        <f t="shared" ca="1" si="8"/>
        <v>-4.8861662847139971E-3</v>
      </c>
      <c r="AA6" s="5">
        <f t="shared" ca="1" si="8"/>
        <v>1.2913516867309296E-5</v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1017018.55626378</v>
      </c>
      <c r="AG6" s="5">
        <f t="shared" si="1"/>
        <v>78131.374470426905</v>
      </c>
      <c r="AH6" s="5">
        <f t="shared" si="1"/>
        <v>10995.463363441</v>
      </c>
      <c r="AI6" s="5">
        <f t="shared" si="1"/>
        <v>813.57250486500595</v>
      </c>
      <c r="AJ6" s="5">
        <f t="shared" si="1"/>
        <v>0</v>
      </c>
      <c r="AK6" s="5">
        <f t="shared" si="1"/>
        <v>0</v>
      </c>
      <c r="AL6" s="5">
        <f t="shared" si="1"/>
        <v>0</v>
      </c>
      <c r="AM6" s="5">
        <f t="shared" si="1"/>
        <v>650.92346137393395</v>
      </c>
      <c r="AN6" s="5">
        <f t="shared" si="1"/>
        <v>0</v>
      </c>
      <c r="AO6" s="5">
        <f t="shared" si="1"/>
        <v>0</v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7"/>
        <v>100</v>
      </c>
      <c r="AU6" s="5">
        <f t="shared" si="10"/>
        <v>7.6823941892916929</v>
      </c>
      <c r="AV6" s="5">
        <f t="shared" si="10"/>
        <v>1.0811467790553422</v>
      </c>
      <c r="AW6" s="5">
        <f t="shared" si="10"/>
        <v>7.9995836836431619E-2</v>
      </c>
      <c r="AX6" s="5">
        <f t="shared" si="10"/>
        <v>0</v>
      </c>
      <c r="AY6" s="5">
        <f t="shared" si="10"/>
        <v>0</v>
      </c>
      <c r="AZ6" s="5">
        <f t="shared" si="10"/>
        <v>0</v>
      </c>
      <c r="BA6" s="5">
        <f t="shared" si="10"/>
        <v>6.4003105682282818E-2</v>
      </c>
      <c r="BB6" s="5">
        <f t="shared" si="10"/>
        <v>0</v>
      </c>
      <c r="BC6" s="5">
        <f t="shared" si="10"/>
        <v>0</v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-4.6575853480093354E-3</v>
      </c>
      <c r="BJ6" s="5">
        <f ca="1"/>
        <v>5.1069657222551496E-3</v>
      </c>
      <c r="BK6" s="5">
        <f ca="1"/>
        <v>3.6742924107946429E-4</v>
      </c>
      <c r="BL6" s="5">
        <f ca="1"/>
        <v>-6.0801130077764596E-5</v>
      </c>
      <c r="BM6" s="5">
        <f ca="1"/>
        <v>2.4902273563133234E-6</v>
      </c>
      <c r="BN6" s="5">
        <f ca="1"/>
        <v>1.5056738649374638E-7</v>
      </c>
      <c r="BO6" s="5">
        <f ca="1"/>
        <v>6.0257931230371859E-4</v>
      </c>
      <c r="BP6" s="5">
        <f ca="1"/>
        <v>-4.8925790462236631E-5</v>
      </c>
      <c r="BQ6" s="5">
        <f ca="1"/>
        <v>1.2930464981453542E-7</v>
      </c>
      <c r="BR6" s="5" t="e">
        <f ca="1"/>
        <v>#N/A</v>
      </c>
      <c r="BV6" s="5" t="s">
        <v>46</v>
      </c>
      <c r="BW6" s="5" t="s">
        <v>43</v>
      </c>
      <c r="BX6" s="5">
        <f t="shared" si="18"/>
        <v>13039087.2555041</v>
      </c>
      <c r="BY6" s="5">
        <f t="shared" si="12"/>
        <v>1029669.85829729</v>
      </c>
      <c r="BZ6" s="5">
        <f t="shared" si="12"/>
        <v>67893.467827468194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>
        <f t="shared" si="12"/>
        <v>0</v>
      </c>
      <c r="CG6" s="5">
        <f t="shared" si="12"/>
        <v>0</v>
      </c>
      <c r="CH6" s="5">
        <f t="shared" si="12"/>
        <v>0</v>
      </c>
      <c r="CJ6" s="5" t="str">
        <f t="shared" si="13"/>
        <v>Standard4_00765_MH_MD_20221118_LCQE</v>
      </c>
      <c r="CK6" s="5">
        <f t="shared" si="19"/>
        <v>100</v>
      </c>
      <c r="CL6" s="5">
        <f t="shared" si="14"/>
        <v>7.8967939865778769</v>
      </c>
      <c r="CM6" s="5">
        <f t="shared" si="14"/>
        <v>0.52069187433966135</v>
      </c>
      <c r="CN6" s="5">
        <f t="shared" si="14"/>
        <v>0</v>
      </c>
      <c r="CO6" s="5">
        <f t="shared" si="14"/>
        <v>0</v>
      </c>
      <c r="CP6" s="5">
        <f t="shared" si="14"/>
        <v>0</v>
      </c>
      <c r="CQ6" s="5">
        <f t="shared" si="14"/>
        <v>0</v>
      </c>
      <c r="CR6" s="5">
        <f t="shared" si="14"/>
        <v>0</v>
      </c>
      <c r="CS6" s="5">
        <f t="shared" si="14"/>
        <v>0</v>
      </c>
      <c r="CT6" s="5">
        <f t="shared" si="14"/>
        <v>0</v>
      </c>
      <c r="CU6" s="5">
        <f t="shared" si="14"/>
        <v>0</v>
      </c>
      <c r="CV6" s="5" t="str">
        <f t="shared" si="14"/>
        <v/>
      </c>
      <c r="CX6" s="27"/>
      <c r="CY6" s="5">
        <v>0</v>
      </c>
      <c r="CZ6" s="5">
        <f t="shared" ref="CZ6:DJ6" si="21">CY3</f>
        <v>100</v>
      </c>
      <c r="DA6" s="5">
        <f t="shared" si="21"/>
        <v>8.1481527240926255</v>
      </c>
      <c r="DB6" s="5">
        <f t="shared" si="21"/>
        <v>0.60840092357090325</v>
      </c>
      <c r="DC6" s="5">
        <f t="shared" si="21"/>
        <v>4.4742552941834119E-3</v>
      </c>
      <c r="DD6" s="5">
        <f t="shared" si="21"/>
        <v>0</v>
      </c>
      <c r="DE6" s="5">
        <f t="shared" si="21"/>
        <v>0</v>
      </c>
      <c r="DF6" s="5">
        <f t="shared" si="21"/>
        <v>0</v>
      </c>
      <c r="DG6" s="5">
        <f t="shared" si="21"/>
        <v>3.742704589005203E-3</v>
      </c>
      <c r="DH6" s="5">
        <f t="shared" si="21"/>
        <v>0</v>
      </c>
      <c r="DI6" s="5">
        <f t="shared" si="21"/>
        <v>0</v>
      </c>
      <c r="DJ6" s="5">
        <f t="shared" si="21"/>
        <v>0</v>
      </c>
    </row>
    <row r="7" spans="1:116" ht="14.25" customHeight="1" x14ac:dyDescent="0.2">
      <c r="A7" t="s">
        <v>30</v>
      </c>
      <c r="B7" t="s">
        <v>28</v>
      </c>
      <c r="C7">
        <v>916528.14374714799</v>
      </c>
      <c r="D7">
        <v>27311.389296241399</v>
      </c>
      <c r="E7">
        <v>9120.2139650818299</v>
      </c>
      <c r="F7">
        <v>490.41866483775698</v>
      </c>
      <c r="G7">
        <v>0</v>
      </c>
      <c r="H7">
        <v>477.04436172641698</v>
      </c>
      <c r="I7">
        <v>0</v>
      </c>
      <c r="J7">
        <v>612.58505989824096</v>
      </c>
      <c r="K7">
        <v>0</v>
      </c>
      <c r="L7">
        <v>0</v>
      </c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6"/>
        <v>103.33065244635613</v>
      </c>
      <c r="S7" s="5">
        <f t="shared" ca="1" si="8"/>
        <v>-7.3572494777914512</v>
      </c>
      <c r="T7" s="6">
        <f t="shared" ca="1" si="8"/>
        <v>-2.9184720072516074E-2</v>
      </c>
      <c r="U7" s="6">
        <f t="shared" ca="1" si="8"/>
        <v>4.2516312148310836E-2</v>
      </c>
      <c r="V7" s="6">
        <f t="shared" ca="1" si="8"/>
        <v>-2.957551815767177E-3</v>
      </c>
      <c r="W7" s="6">
        <f t="shared" ca="1" si="8"/>
        <v>0.6025156025725118</v>
      </c>
      <c r="X7" s="6">
        <f t="shared" ca="1" si="8"/>
        <v>1.0677437324472465</v>
      </c>
      <c r="Y7" s="5">
        <f t="shared" ca="1" si="8"/>
        <v>1.5350583878390425</v>
      </c>
      <c r="Z7" s="5">
        <f t="shared" ca="1" si="8"/>
        <v>0.3282841662467188</v>
      </c>
      <c r="AA7" s="5">
        <f t="shared" ca="1" si="8"/>
        <v>0.4826211020697857</v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102803.136403927</v>
      </c>
      <c r="AG7" s="5">
        <f t="shared" si="1"/>
        <v>1056.8667701478</v>
      </c>
      <c r="AH7" s="5">
        <f t="shared" si="1"/>
        <v>0</v>
      </c>
      <c r="AI7" s="5">
        <f t="shared" si="1"/>
        <v>0</v>
      </c>
      <c r="AJ7" s="5">
        <f t="shared" si="1"/>
        <v>0</v>
      </c>
      <c r="AK7" s="5">
        <f t="shared" si="1"/>
        <v>599.45597864565104</v>
      </c>
      <c r="AL7" s="5">
        <f t="shared" si="1"/>
        <v>1111.12001735022</v>
      </c>
      <c r="AM7" s="5">
        <f t="shared" si="1"/>
        <v>1621.27344028176</v>
      </c>
      <c r="AN7" s="5">
        <f t="shared" si="1"/>
        <v>457.264457414937</v>
      </c>
      <c r="AO7" s="5">
        <f t="shared" si="1"/>
        <v>516.10787208217096</v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7"/>
        <v>100</v>
      </c>
      <c r="AU7" s="5">
        <f t="shared" si="10"/>
        <v>1.0280491501691464</v>
      </c>
      <c r="AV7" s="5">
        <f t="shared" si="10"/>
        <v>0</v>
      </c>
      <c r="AW7" s="5">
        <f t="shared" si="10"/>
        <v>0</v>
      </c>
      <c r="AX7" s="5">
        <f t="shared" si="10"/>
        <v>0</v>
      </c>
      <c r="AY7" s="5">
        <f t="shared" si="10"/>
        <v>0.58311059332889414</v>
      </c>
      <c r="AZ7" s="5">
        <f t="shared" si="10"/>
        <v>1.080823072347213</v>
      </c>
      <c r="BA7" s="5">
        <f t="shared" si="10"/>
        <v>1.5770661256010363</v>
      </c>
      <c r="BB7" s="5">
        <f t="shared" si="10"/>
        <v>0.44479621284927051</v>
      </c>
      <c r="BC7" s="5">
        <f t="shared" si="10"/>
        <v>0.50203514224927481</v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-7.1201035739234794E-2</v>
      </c>
      <c r="BJ7" s="5">
        <f ca="1"/>
        <v>-2.8244010254040793E-4</v>
      </c>
      <c r="BK7" s="5">
        <f ca="1"/>
        <v>4.1145885699679565E-4</v>
      </c>
      <c r="BL7" s="5">
        <f ca="1"/>
        <v>-2.8622211761438203E-5</v>
      </c>
      <c r="BM7" s="5">
        <f ca="1"/>
        <v>5.830947432421435E-3</v>
      </c>
      <c r="BN7" s="5">
        <f ca="1"/>
        <v>1.0333271949497885E-2</v>
      </c>
      <c r="BO7" s="5">
        <f ca="1"/>
        <v>1.485578917287844E-2</v>
      </c>
      <c r="BP7" s="5">
        <f ca="1"/>
        <v>3.17702596929935E-3</v>
      </c>
      <c r="BQ7" s="5">
        <f ca="1"/>
        <v>4.6706479698300305E-3</v>
      </c>
      <c r="BR7" s="5" t="e">
        <f ca="1"/>
        <v>#N/A</v>
      </c>
      <c r="CJ7" s="5" t="str">
        <f t="shared" si="13"/>
        <v/>
      </c>
      <c r="CK7" s="5" t="str">
        <f t="shared" si="19"/>
        <v/>
      </c>
      <c r="CL7" s="5" t="str">
        <f t="shared" si="14"/>
        <v/>
      </c>
      <c r="CM7" s="5" t="str">
        <f t="shared" si="14"/>
        <v/>
      </c>
      <c r="CN7" s="5" t="str">
        <f t="shared" si="14"/>
        <v/>
      </c>
      <c r="CO7" s="5" t="str">
        <f t="shared" si="14"/>
        <v/>
      </c>
      <c r="CP7" s="5" t="str">
        <f t="shared" si="14"/>
        <v/>
      </c>
      <c r="CQ7" s="5" t="str">
        <f t="shared" si="14"/>
        <v/>
      </c>
      <c r="CR7" s="5" t="str">
        <f t="shared" si="14"/>
        <v/>
      </c>
      <c r="CS7" s="5" t="str">
        <f t="shared" si="14"/>
        <v/>
      </c>
      <c r="CT7" s="5" t="str">
        <f t="shared" si="14"/>
        <v/>
      </c>
      <c r="CU7" s="5" t="str">
        <f t="shared" si="14"/>
        <v/>
      </c>
      <c r="CV7" s="5" t="str">
        <f t="shared" si="14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8.1481527240926255</v>
      </c>
      <c r="DC7" s="5">
        <f t="shared" si="22"/>
        <v>0.60840092357090325</v>
      </c>
      <c r="DD7" s="5">
        <f t="shared" si="22"/>
        <v>4.4742552941834119E-3</v>
      </c>
      <c r="DE7" s="5">
        <f t="shared" si="22"/>
        <v>0</v>
      </c>
      <c r="DF7" s="5">
        <f t="shared" si="22"/>
        <v>0</v>
      </c>
      <c r="DG7" s="5">
        <f t="shared" si="22"/>
        <v>0</v>
      </c>
      <c r="DH7" s="5">
        <f t="shared" si="22"/>
        <v>3.742704589005203E-3</v>
      </c>
      <c r="DI7" s="5">
        <f t="shared" si="22"/>
        <v>0</v>
      </c>
      <c r="DJ7" s="5">
        <f t="shared" si="22"/>
        <v>0</v>
      </c>
    </row>
    <row r="8" spans="1:116" ht="14.25" customHeight="1" x14ac:dyDescent="0.2">
      <c r="A8" t="s">
        <v>31</v>
      </c>
      <c r="B8" t="s">
        <v>28</v>
      </c>
      <c r="C8">
        <v>372269.55165165302</v>
      </c>
      <c r="D8">
        <v>41330.938903042399</v>
      </c>
      <c r="E8">
        <v>4105.5927481424796</v>
      </c>
      <c r="F8">
        <v>930.278803415889</v>
      </c>
      <c r="G8">
        <v>0</v>
      </c>
      <c r="H8">
        <v>614.05757434181805</v>
      </c>
      <c r="I8">
        <v>953.89242641882902</v>
      </c>
      <c r="J8">
        <v>1081.9816273019801</v>
      </c>
      <c r="K8">
        <v>0</v>
      </c>
      <c r="L8">
        <v>0</v>
      </c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104.43356783658437</v>
      </c>
      <c r="S8" s="5">
        <f t="shared" ca="1" si="8"/>
        <v>-5.3974172476732196</v>
      </c>
      <c r="T8" s="6">
        <f t="shared" ca="1" si="8"/>
        <v>0.84361548586894819</v>
      </c>
      <c r="U8" s="6">
        <f t="shared" ca="1" si="8"/>
        <v>1.5306864645066372E-2</v>
      </c>
      <c r="V8" s="6">
        <f t="shared" ca="1" si="8"/>
        <v>-6.1382968890108022E-3</v>
      </c>
      <c r="W8" s="6">
        <f t="shared" ca="1" si="8"/>
        <v>5.4725984490691174E-2</v>
      </c>
      <c r="X8" s="6">
        <f t="shared" ca="1" si="8"/>
        <v>-4.4224962093022497E-3</v>
      </c>
      <c r="Y8" s="5">
        <f t="shared" ca="1" si="8"/>
        <v>6.5919882976824828E-2</v>
      </c>
      <c r="Z8" s="5">
        <f t="shared" ca="1" si="8"/>
        <v>-5.144785429954485E-3</v>
      </c>
      <c r="AA8" s="5">
        <f t="shared" ca="1" si="8"/>
        <v>-1.322836442069986E-5</v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916528.14374714799</v>
      </c>
      <c r="AG8" s="5">
        <f t="shared" si="1"/>
        <v>27311.389296241399</v>
      </c>
      <c r="AH8" s="5">
        <f t="shared" si="1"/>
        <v>9120.2139650818299</v>
      </c>
      <c r="AI8" s="5">
        <f t="shared" si="1"/>
        <v>490.41866483775698</v>
      </c>
      <c r="AJ8" s="5">
        <f t="shared" si="1"/>
        <v>0</v>
      </c>
      <c r="AK8" s="5">
        <f t="shared" si="1"/>
        <v>477.04436172641698</v>
      </c>
      <c r="AL8" s="5">
        <f t="shared" si="1"/>
        <v>0</v>
      </c>
      <c r="AM8" s="5">
        <f t="shared" si="1"/>
        <v>612.58505989824096</v>
      </c>
      <c r="AN8" s="5">
        <f t="shared" si="1"/>
        <v>0</v>
      </c>
      <c r="AO8" s="5">
        <f t="shared" si="1"/>
        <v>0</v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7"/>
        <v>100</v>
      </c>
      <c r="AU8" s="5">
        <f t="shared" si="10"/>
        <v>2.9798745933301172</v>
      </c>
      <c r="AV8" s="5">
        <f t="shared" si="10"/>
        <v>0.99508280540023619</v>
      </c>
      <c r="AW8" s="5">
        <f t="shared" si="10"/>
        <v>5.3508303938460809E-2</v>
      </c>
      <c r="AX8" s="5">
        <f t="shared" si="10"/>
        <v>0</v>
      </c>
      <c r="AY8" s="5">
        <f t="shared" si="10"/>
        <v>5.2049068539898991E-2</v>
      </c>
      <c r="AZ8" s="5">
        <f t="shared" si="10"/>
        <v>0</v>
      </c>
      <c r="BA8" s="5">
        <f t="shared" si="10"/>
        <v>6.6837561298853154E-2</v>
      </c>
      <c r="BB8" s="5">
        <f t="shared" si="10"/>
        <v>0</v>
      </c>
      <c r="BC8" s="5">
        <f t="shared" si="10"/>
        <v>0</v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-5.1682781307625089E-2</v>
      </c>
      <c r="BJ8" s="5">
        <f ca="1"/>
        <v>8.0780107712974183E-3</v>
      </c>
      <c r="BK8" s="5">
        <f ca="1"/>
        <v>1.4657035053152888E-4</v>
      </c>
      <c r="BL8" s="5">
        <f ca="1"/>
        <v>-5.8777048569439767E-5</v>
      </c>
      <c r="BM8" s="5">
        <f ca="1"/>
        <v>5.2402676289222761E-4</v>
      </c>
      <c r="BN8" s="5">
        <f ca="1"/>
        <v>-4.2347458780901622E-5</v>
      </c>
      <c r="BO8" s="5">
        <f ca="1"/>
        <v>6.3121354888473198E-4</v>
      </c>
      <c r="BP8" s="5">
        <f ca="1"/>
        <v>-4.9263714115416844E-5</v>
      </c>
      <c r="BQ8" s="5">
        <f ca="1"/>
        <v>-1.2666774385606886E-7</v>
      </c>
      <c r="BR8" s="5" t="e">
        <f ca="1"/>
        <v>#N/A</v>
      </c>
      <c r="CJ8" s="5" t="str">
        <f t="shared" si="13"/>
        <v/>
      </c>
      <c r="CK8" s="5" t="str">
        <f t="shared" si="19"/>
        <v/>
      </c>
      <c r="CL8" s="5" t="str">
        <f t="shared" si="14"/>
        <v/>
      </c>
      <c r="CM8" s="5" t="str">
        <f t="shared" si="14"/>
        <v/>
      </c>
      <c r="CN8" s="5" t="str">
        <f t="shared" si="14"/>
        <v/>
      </c>
      <c r="CO8" s="5" t="str">
        <f t="shared" si="14"/>
        <v/>
      </c>
      <c r="CP8" s="5" t="str">
        <f t="shared" si="14"/>
        <v/>
      </c>
      <c r="CQ8" s="5" t="str">
        <f t="shared" si="14"/>
        <v/>
      </c>
      <c r="CR8" s="5" t="str">
        <f t="shared" si="14"/>
        <v/>
      </c>
      <c r="CS8" s="5" t="str">
        <f t="shared" si="14"/>
        <v/>
      </c>
      <c r="CT8" s="5" t="str">
        <f t="shared" si="14"/>
        <v/>
      </c>
      <c r="CU8" s="5" t="str">
        <f t="shared" si="14"/>
        <v/>
      </c>
      <c r="CV8" s="5" t="str">
        <f t="shared" si="14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8.1481527240926255</v>
      </c>
      <c r="DD8" s="5">
        <f t="shared" si="23"/>
        <v>0.60840092357090325</v>
      </c>
      <c r="DE8" s="5">
        <f t="shared" si="23"/>
        <v>4.4742552941834119E-3</v>
      </c>
      <c r="DF8" s="5">
        <f t="shared" si="23"/>
        <v>0</v>
      </c>
      <c r="DG8" s="5">
        <f t="shared" si="23"/>
        <v>0</v>
      </c>
      <c r="DH8" s="5">
        <f t="shared" si="23"/>
        <v>0</v>
      </c>
      <c r="DI8" s="5">
        <f t="shared" si="23"/>
        <v>3.742704589005203E-3</v>
      </c>
      <c r="DJ8" s="5">
        <f t="shared" si="23"/>
        <v>0</v>
      </c>
    </row>
    <row r="9" spans="1:116" ht="14.25" customHeight="1" x14ac:dyDescent="0.2">
      <c r="A9" t="s">
        <v>32</v>
      </c>
      <c r="B9" t="s">
        <v>33</v>
      </c>
      <c r="C9">
        <v>451482.21947885002</v>
      </c>
      <c r="D9">
        <v>45431.845279406698</v>
      </c>
      <c r="E9">
        <v>7369.19723591198</v>
      </c>
      <c r="F9">
        <v>2137.3280556956802</v>
      </c>
      <c r="G9">
        <v>0</v>
      </c>
      <c r="H9">
        <v>460.24411282467503</v>
      </c>
      <c r="I9">
        <v>618.924640702489</v>
      </c>
      <c r="J9">
        <v>1359.39178167469</v>
      </c>
      <c r="K9">
        <v>1038.7287019438099</v>
      </c>
      <c r="L9">
        <v>444.639774289191</v>
      </c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4">IFERROR(BH9/SUMIF($BH9:$BR9,"&lt;&gt;#N/A")*100,"")</f>
        <v>96.11003364657897</v>
      </c>
      <c r="S9" s="5">
        <f t="shared" ca="1" si="8"/>
        <v>2.8393497891850807</v>
      </c>
      <c r="T9" s="6">
        <f t="shared" ca="1" si="8"/>
        <v>0.24386526306507736</v>
      </c>
      <c r="U9" s="6">
        <f t="shared" ca="1" si="8"/>
        <v>0.19872773345729669</v>
      </c>
      <c r="V9" s="6">
        <f t="shared" ca="1" si="8"/>
        <v>-1.7803357498247793E-2</v>
      </c>
      <c r="W9" s="6">
        <f t="shared" ca="1" si="8"/>
        <v>0.1587639013709734</v>
      </c>
      <c r="X9" s="6">
        <f t="shared" ca="1" si="8"/>
        <v>0.23343259058350008</v>
      </c>
      <c r="Y9" s="5">
        <f t="shared" ca="1" si="8"/>
        <v>0.25575601151663119</v>
      </c>
      <c r="Z9" s="5">
        <f t="shared" ca="1" si="8"/>
        <v>-2.2372968433568615E-2</v>
      </c>
      <c r="AA9" s="5">
        <f t="shared" ca="1" si="8"/>
        <v>2.4739017429065683E-4</v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372269.55165165302</v>
      </c>
      <c r="AG9" s="5">
        <f t="shared" si="1"/>
        <v>41330.938903042399</v>
      </c>
      <c r="AH9" s="5">
        <f t="shared" si="1"/>
        <v>4105.5927481424796</v>
      </c>
      <c r="AI9" s="5">
        <f t="shared" si="1"/>
        <v>930.278803415889</v>
      </c>
      <c r="AJ9" s="5">
        <f t="shared" si="1"/>
        <v>0</v>
      </c>
      <c r="AK9" s="5">
        <f t="shared" si="1"/>
        <v>614.05757434181805</v>
      </c>
      <c r="AL9" s="5">
        <f t="shared" si="1"/>
        <v>953.89242641882902</v>
      </c>
      <c r="AM9" s="5">
        <f t="shared" si="1"/>
        <v>1081.9816273019801</v>
      </c>
      <c r="AN9" s="5">
        <f t="shared" si="1"/>
        <v>0</v>
      </c>
      <c r="AO9" s="5">
        <f t="shared" si="1"/>
        <v>0</v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7"/>
        <v>100</v>
      </c>
      <c r="AU9" s="5">
        <f t="shared" si="10"/>
        <v>11.102422618145615</v>
      </c>
      <c r="AV9" s="5">
        <f t="shared" si="10"/>
        <v>1.102854834602278</v>
      </c>
      <c r="AW9" s="5">
        <f t="shared" si="10"/>
        <v>0.24989387375048788</v>
      </c>
      <c r="AX9" s="5">
        <f t="shared" si="10"/>
        <v>0</v>
      </c>
      <c r="AY9" s="5">
        <f t="shared" si="10"/>
        <v>0.16494971764878999</v>
      </c>
      <c r="AZ9" s="5">
        <f t="shared" si="10"/>
        <v>0.25623702561401607</v>
      </c>
      <c r="BA9" s="5">
        <f t="shared" si="10"/>
        <v>0.29064467467230087</v>
      </c>
      <c r="BB9" s="5">
        <f t="shared" si="10"/>
        <v>0</v>
      </c>
      <c r="BC9" s="5">
        <f t="shared" si="10"/>
        <v>0</v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2.9542698940529896E-2</v>
      </c>
      <c r="BJ9" s="5">
        <f ca="1"/>
        <v>2.5373548818204764E-3</v>
      </c>
      <c r="BK9" s="5">
        <f ca="1"/>
        <v>2.0677105804381372E-3</v>
      </c>
      <c r="BL9" s="5">
        <f ca="1"/>
        <v>-1.8523932229298003E-4</v>
      </c>
      <c r="BM9" s="5">
        <f ca="1"/>
        <v>1.6518972613701153E-3</v>
      </c>
      <c r="BN9" s="5">
        <f ca="1"/>
        <v>2.4288056275361537E-3</v>
      </c>
      <c r="BO9" s="5">
        <f ca="1"/>
        <v>2.6610750388155213E-3</v>
      </c>
      <c r="BP9" s="5">
        <f ca="1"/>
        <v>-2.3278494018470235E-4</v>
      </c>
      <c r="BQ9" s="5">
        <f ca="1"/>
        <v>2.5740306698921095E-6</v>
      </c>
      <c r="BR9" s="5" t="e">
        <f ca="1"/>
        <v>#N/A</v>
      </c>
      <c r="CJ9" s="5" t="str">
        <f t="shared" si="13"/>
        <v/>
      </c>
      <c r="CK9" s="5" t="str">
        <f t="shared" si="19"/>
        <v/>
      </c>
      <c r="CL9" s="5" t="str">
        <f t="shared" si="14"/>
        <v/>
      </c>
      <c r="CM9" s="5" t="str">
        <f t="shared" si="14"/>
        <v/>
      </c>
      <c r="CN9" s="5" t="str">
        <f t="shared" si="14"/>
        <v/>
      </c>
      <c r="CO9" s="5" t="str">
        <f t="shared" si="14"/>
        <v/>
      </c>
      <c r="CP9" s="5" t="str">
        <f t="shared" si="14"/>
        <v/>
      </c>
      <c r="CQ9" s="5" t="str">
        <f t="shared" si="14"/>
        <v/>
      </c>
      <c r="CR9" s="5" t="str">
        <f t="shared" si="14"/>
        <v/>
      </c>
      <c r="CS9" s="5" t="str">
        <f t="shared" si="14"/>
        <v/>
      </c>
      <c r="CT9" s="5" t="str">
        <f t="shared" si="14"/>
        <v/>
      </c>
      <c r="CU9" s="5" t="str">
        <f t="shared" si="14"/>
        <v/>
      </c>
      <c r="CV9" s="5" t="str">
        <f t="shared" si="14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8.1481527240926255</v>
      </c>
      <c r="DE9" s="5">
        <f t="shared" si="25"/>
        <v>0.60840092357090325</v>
      </c>
      <c r="DF9" s="5">
        <f t="shared" si="25"/>
        <v>4.4742552941834119E-3</v>
      </c>
      <c r="DG9" s="5">
        <f t="shared" si="25"/>
        <v>0</v>
      </c>
      <c r="DH9" s="5">
        <f t="shared" si="25"/>
        <v>0</v>
      </c>
      <c r="DI9" s="5">
        <f t="shared" si="25"/>
        <v>0</v>
      </c>
      <c r="DJ9" s="5">
        <f t="shared" si="25"/>
        <v>3.742704589005203E-3</v>
      </c>
    </row>
    <row r="10" spans="1:116" ht="14.25" customHeight="1" x14ac:dyDescent="0.2">
      <c r="A10" t="s">
        <v>34</v>
      </c>
      <c r="B10" t="s">
        <v>33</v>
      </c>
      <c r="C10">
        <v>106769.394467511</v>
      </c>
      <c r="D10">
        <v>6575.4865253238704</v>
      </c>
      <c r="E10">
        <v>0</v>
      </c>
      <c r="F10">
        <v>779.15192429522699</v>
      </c>
      <c r="G10">
        <v>0</v>
      </c>
      <c r="H10">
        <v>1607.3998261219899</v>
      </c>
      <c r="I10">
        <v>1142.0481655081501</v>
      </c>
      <c r="J10">
        <v>0</v>
      </c>
      <c r="K10">
        <v>0</v>
      </c>
      <c r="L10">
        <v>0</v>
      </c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4"/>
        <v>96.213315454826827</v>
      </c>
      <c r="S10" s="5">
        <f t="shared" ca="1" si="8"/>
        <v>1.8421653351763954</v>
      </c>
      <c r="T10" s="6">
        <f t="shared" ca="1" si="8"/>
        <v>0.83495084886081772</v>
      </c>
      <c r="U10" s="6">
        <f t="shared" ca="1" si="8"/>
        <v>0.37193057764685017</v>
      </c>
      <c r="V10" s="6">
        <f t="shared" ca="1" si="8"/>
        <v>-3.546774335013432E-2</v>
      </c>
      <c r="W10" s="6">
        <f t="shared" ca="1" si="8"/>
        <v>9.8670301554823953E-2</v>
      </c>
      <c r="X10" s="6">
        <f t="shared" ca="1" si="8"/>
        <v>0.12405554380914427</v>
      </c>
      <c r="Y10" s="5">
        <f t="shared" ca="1" si="8"/>
        <v>0.27538583955709961</v>
      </c>
      <c r="Z10" s="5">
        <f t="shared" ca="1" si="8"/>
        <v>0.19809175800500856</v>
      </c>
      <c r="AA10" s="5">
        <f t="shared" ca="1" si="8"/>
        <v>7.6902083913135313E-2</v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451482.21947885002</v>
      </c>
      <c r="AG10" s="5">
        <f t="shared" si="1"/>
        <v>45431.845279406698</v>
      </c>
      <c r="AH10" s="5">
        <f t="shared" si="1"/>
        <v>7369.19723591198</v>
      </c>
      <c r="AI10" s="5">
        <f t="shared" si="1"/>
        <v>2137.3280556956802</v>
      </c>
      <c r="AJ10" s="5">
        <f t="shared" si="1"/>
        <v>0</v>
      </c>
      <c r="AK10" s="5">
        <f t="shared" si="1"/>
        <v>460.24411282467503</v>
      </c>
      <c r="AL10" s="5">
        <f t="shared" si="1"/>
        <v>618.924640702489</v>
      </c>
      <c r="AM10" s="5">
        <f t="shared" si="1"/>
        <v>1359.39178167469</v>
      </c>
      <c r="AN10" s="5">
        <f t="shared" si="1"/>
        <v>1038.7287019438099</v>
      </c>
      <c r="AO10" s="5">
        <f t="shared" si="1"/>
        <v>444.639774289191</v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7"/>
        <v>100</v>
      </c>
      <c r="AU10" s="5">
        <f t="shared" si="10"/>
        <v>10.062820487559639</v>
      </c>
      <c r="AV10" s="5">
        <f t="shared" si="10"/>
        <v>1.6322231348154332</v>
      </c>
      <c r="AW10" s="5">
        <f t="shared" si="10"/>
        <v>0.47340248707087895</v>
      </c>
      <c r="AX10" s="5">
        <f t="shared" si="10"/>
        <v>0</v>
      </c>
      <c r="AY10" s="5">
        <f t="shared" si="10"/>
        <v>0.1019406951077584</v>
      </c>
      <c r="AZ10" s="5">
        <f t="shared" si="10"/>
        <v>0.13708726811366331</v>
      </c>
      <c r="BA10" s="5">
        <f t="shared" si="10"/>
        <v>0.30109530852485139</v>
      </c>
      <c r="BB10" s="5">
        <f t="shared" si="10"/>
        <v>0.23007078842281403</v>
      </c>
      <c r="BC10" s="5">
        <f t="shared" si="10"/>
        <v>9.84844485797121E-2</v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1.9146677634670137E-2</v>
      </c>
      <c r="BJ10" s="5">
        <f ca="1"/>
        <v>8.678121577182691E-3</v>
      </c>
      <c r="BK10" s="5">
        <f ca="1"/>
        <v>3.8656871545131974E-3</v>
      </c>
      <c r="BL10" s="5">
        <f ca="1"/>
        <v>-3.6863653624728062E-4</v>
      </c>
      <c r="BM10" s="5">
        <f ca="1"/>
        <v>1.0255368613832946E-3</v>
      </c>
      <c r="BN10" s="5">
        <f ca="1"/>
        <v>1.2893801988082371E-3</v>
      </c>
      <c r="BO10" s="5">
        <f ca="1"/>
        <v>2.8622424895688807E-3</v>
      </c>
      <c r="BP10" s="5">
        <f ca="1"/>
        <v>2.0588809050865182E-3</v>
      </c>
      <c r="BQ10" s="5">
        <f ca="1"/>
        <v>7.99287328885799E-4</v>
      </c>
      <c r="BR10" s="5" t="e">
        <f ca="1"/>
        <v>#N/A</v>
      </c>
      <c r="CJ10" s="5" t="str">
        <f t="shared" si="13"/>
        <v/>
      </c>
      <c r="CK10" s="5" t="str">
        <f t="shared" si="19"/>
        <v/>
      </c>
      <c r="CL10" s="5" t="str">
        <f t="shared" si="14"/>
        <v/>
      </c>
      <c r="CM10" s="5" t="str">
        <f t="shared" si="14"/>
        <v/>
      </c>
      <c r="CN10" s="5" t="str">
        <f t="shared" si="14"/>
        <v/>
      </c>
      <c r="CO10" s="5" t="str">
        <f t="shared" si="14"/>
        <v/>
      </c>
      <c r="CP10" s="5" t="str">
        <f t="shared" si="14"/>
        <v/>
      </c>
      <c r="CQ10" s="5" t="str">
        <f t="shared" si="14"/>
        <v/>
      </c>
      <c r="CR10" s="5" t="str">
        <f t="shared" si="14"/>
        <v/>
      </c>
      <c r="CS10" s="5" t="str">
        <f t="shared" si="14"/>
        <v/>
      </c>
      <c r="CT10" s="5" t="str">
        <f t="shared" si="14"/>
        <v/>
      </c>
      <c r="CU10" s="5" t="str">
        <f t="shared" si="14"/>
        <v/>
      </c>
      <c r="CV10" s="5" t="str">
        <f t="shared" si="14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8.1481527240926255</v>
      </c>
      <c r="DF10" s="5">
        <f t="shared" si="26"/>
        <v>0.60840092357090325</v>
      </c>
      <c r="DG10" s="5">
        <f t="shared" si="26"/>
        <v>4.4742552941834119E-3</v>
      </c>
      <c r="DH10" s="5">
        <f t="shared" si="26"/>
        <v>0</v>
      </c>
      <c r="DI10" s="5">
        <f t="shared" si="26"/>
        <v>0</v>
      </c>
      <c r="DJ10" s="5">
        <f t="shared" si="26"/>
        <v>0</v>
      </c>
    </row>
    <row r="11" spans="1:116" ht="14.25" customHeight="1" x14ac:dyDescent="0.2">
      <c r="A11" t="s">
        <v>35</v>
      </c>
      <c r="B11" t="s">
        <v>33</v>
      </c>
      <c r="C11">
        <v>101438.739835828</v>
      </c>
      <c r="D11">
        <v>4379.7946227674702</v>
      </c>
      <c r="E11">
        <v>999.92377218097204</v>
      </c>
      <c r="F11">
        <v>364.111538506285</v>
      </c>
      <c r="G11">
        <v>0</v>
      </c>
      <c r="H11">
        <v>1803.2495086587101</v>
      </c>
      <c r="I11">
        <v>935.02907373955998</v>
      </c>
      <c r="J11">
        <v>1178.5999796825399</v>
      </c>
      <c r="K11">
        <v>0</v>
      </c>
      <c r="L11">
        <v>384.430123593247</v>
      </c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4"/>
        <v>99.361567105219038</v>
      </c>
      <c r="S11" s="5">
        <f t="shared" ca="1" si="8"/>
        <v>-1.9768632375191357</v>
      </c>
      <c r="T11" s="6">
        <f t="shared" ca="1" si="8"/>
        <v>-0.4434388562031743</v>
      </c>
      <c r="U11" s="6">
        <f t="shared" ca="1" si="8"/>
        <v>0.76880678600943875</v>
      </c>
      <c r="V11" s="6">
        <f t="shared" ca="1" si="8"/>
        <v>-5.9857215072561233E-2</v>
      </c>
      <c r="W11" s="6">
        <f t="shared" ca="1" si="8"/>
        <v>1.4960955857224147</v>
      </c>
      <c r="X11" s="6">
        <f t="shared" ca="1" si="8"/>
        <v>0.94123670015023309</v>
      </c>
      <c r="Y11" s="5">
        <f t="shared" ca="1" si="8"/>
        <v>-8.9511794951629628E-2</v>
      </c>
      <c r="Z11" s="5">
        <f t="shared" ca="1" si="8"/>
        <v>1.5741139971918606E-3</v>
      </c>
      <c r="AA11" s="5">
        <f t="shared" ca="1" si="8"/>
        <v>3.9081264818137537E-4</v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106769.394467511</v>
      </c>
      <c r="AG11" s="5">
        <f t="shared" si="1"/>
        <v>6575.4865253238704</v>
      </c>
      <c r="AH11" s="5">
        <f t="shared" si="1"/>
        <v>0</v>
      </c>
      <c r="AI11" s="5">
        <f t="shared" si="1"/>
        <v>779.15192429522699</v>
      </c>
      <c r="AJ11" s="5">
        <f t="shared" si="1"/>
        <v>0</v>
      </c>
      <c r="AK11" s="5">
        <f t="shared" si="1"/>
        <v>1607.3998261219899</v>
      </c>
      <c r="AL11" s="5">
        <f t="shared" si="1"/>
        <v>1142.0481655081501</v>
      </c>
      <c r="AM11" s="5">
        <f t="shared" si="1"/>
        <v>0</v>
      </c>
      <c r="AN11" s="5">
        <f t="shared" si="1"/>
        <v>0</v>
      </c>
      <c r="AO11" s="5">
        <f t="shared" si="1"/>
        <v>0</v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7"/>
        <v>100</v>
      </c>
      <c r="AU11" s="5">
        <f t="shared" si="10"/>
        <v>6.1585874473838418</v>
      </c>
      <c r="AV11" s="5">
        <f t="shared" si="10"/>
        <v>0</v>
      </c>
      <c r="AW11" s="5">
        <f t="shared" si="10"/>
        <v>0.72975212436211412</v>
      </c>
      <c r="AX11" s="5">
        <f t="shared" si="10"/>
        <v>0</v>
      </c>
      <c r="AY11" s="5">
        <f t="shared" si="10"/>
        <v>1.5054874424815698</v>
      </c>
      <c r="AZ11" s="5">
        <f t="shared" si="10"/>
        <v>1.0696400136048965</v>
      </c>
      <c r="BA11" s="5">
        <f t="shared" si="10"/>
        <v>0</v>
      </c>
      <c r="BB11" s="5">
        <f t="shared" si="10"/>
        <v>0</v>
      </c>
      <c r="BC11" s="5">
        <f t="shared" si="10"/>
        <v>0</v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-1.9895652767087844E-2</v>
      </c>
      <c r="BJ11" s="5">
        <f ca="1"/>
        <v>-4.4628810627915542E-3</v>
      </c>
      <c r="BK11" s="5">
        <f ca="1"/>
        <v>7.7374663907555929E-3</v>
      </c>
      <c r="BL11" s="5">
        <f ca="1"/>
        <v>-6.0241818659296478E-4</v>
      </c>
      <c r="BM11" s="5">
        <f ca="1"/>
        <v>1.5057085242406882E-2</v>
      </c>
      <c r="BN11" s="5">
        <f ca="1"/>
        <v>9.4728447585122073E-3</v>
      </c>
      <c r="BO11" s="5">
        <f ca="1"/>
        <v>-9.0086939607988482E-4</v>
      </c>
      <c r="BP11" s="5">
        <f ca="1"/>
        <v>1.5842282313492003E-5</v>
      </c>
      <c r="BQ11" s="5">
        <f ca="1"/>
        <v>3.9332375642538314E-6</v>
      </c>
      <c r="BR11" s="5" t="e">
        <f ca="1"/>
        <v>#N/A</v>
      </c>
      <c r="CJ11" s="5" t="str">
        <f t="shared" si="13"/>
        <v/>
      </c>
      <c r="CK11" s="5" t="str">
        <f t="shared" si="19"/>
        <v/>
      </c>
      <c r="CL11" s="5" t="str">
        <f t="shared" si="14"/>
        <v/>
      </c>
      <c r="CM11" s="5" t="str">
        <f t="shared" si="14"/>
        <v/>
      </c>
      <c r="CN11" s="5" t="str">
        <f t="shared" si="14"/>
        <v/>
      </c>
      <c r="CO11" s="5" t="str">
        <f t="shared" si="14"/>
        <v/>
      </c>
      <c r="CP11" s="5" t="str">
        <f t="shared" si="14"/>
        <v/>
      </c>
      <c r="CQ11" s="5" t="str">
        <f t="shared" si="14"/>
        <v/>
      </c>
      <c r="CR11" s="5" t="str">
        <f t="shared" si="14"/>
        <v/>
      </c>
      <c r="CS11" s="5" t="str">
        <f t="shared" si="14"/>
        <v/>
      </c>
      <c r="CT11" s="5" t="str">
        <f t="shared" si="14"/>
        <v/>
      </c>
      <c r="CU11" s="5" t="str">
        <f t="shared" si="14"/>
        <v/>
      </c>
      <c r="CV11" s="5" t="str">
        <f t="shared" si="14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8.1481527240926255</v>
      </c>
      <c r="DG11" s="5">
        <f t="shared" si="27"/>
        <v>0.60840092357090325</v>
      </c>
      <c r="DH11" s="5">
        <f t="shared" si="27"/>
        <v>4.4742552941834119E-3</v>
      </c>
      <c r="DI11" s="5">
        <f t="shared" si="27"/>
        <v>0</v>
      </c>
      <c r="DJ11" s="5">
        <f t="shared" si="27"/>
        <v>0</v>
      </c>
    </row>
    <row r="12" spans="1:116" ht="14.25" customHeight="1" x14ac:dyDescent="0.2">
      <c r="A12" t="s">
        <v>36</v>
      </c>
      <c r="B12" t="s">
        <v>33</v>
      </c>
      <c r="C12">
        <v>528469.12732837803</v>
      </c>
      <c r="D12">
        <v>42282.825195691999</v>
      </c>
      <c r="E12">
        <v>1140.05484925733</v>
      </c>
      <c r="F12">
        <v>527.89480908063501</v>
      </c>
      <c r="G12">
        <v>0</v>
      </c>
      <c r="H12">
        <v>0</v>
      </c>
      <c r="I12">
        <v>0</v>
      </c>
      <c r="J12">
        <v>0</v>
      </c>
      <c r="K12">
        <v>0</v>
      </c>
      <c r="L12">
        <v>628.39549272302395</v>
      </c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4"/>
        <v>98.935000058528601</v>
      </c>
      <c r="S12" s="5">
        <f t="shared" ca="1" si="8"/>
        <v>-3.7896836139809702</v>
      </c>
      <c r="T12" s="6">
        <f t="shared" ca="1" si="8"/>
        <v>0.68211112427194598</v>
      </c>
      <c r="U12" s="6">
        <f t="shared" ca="1" si="8"/>
        <v>0.3181748436099156</v>
      </c>
      <c r="V12" s="6">
        <f t="shared" ca="1" si="8"/>
        <v>-2.990578244709784E-2</v>
      </c>
      <c r="W12" s="6">
        <f t="shared" ca="1" si="8"/>
        <v>1.7592116630510573</v>
      </c>
      <c r="X12" s="6">
        <f t="shared" ca="1" si="8"/>
        <v>0.76877487872273942</v>
      </c>
      <c r="Y12" s="5">
        <f t="shared" ca="1" si="8"/>
        <v>1.072463922399141</v>
      </c>
      <c r="Z12" s="5">
        <f t="shared" ca="1" si="8"/>
        <v>-9.2000106728647169E-2</v>
      </c>
      <c r="AA12" s="5">
        <f t="shared" ca="1" si="8"/>
        <v>0.37585301257329407</v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101438.739835828</v>
      </c>
      <c r="AG12" s="5">
        <f t="shared" si="1"/>
        <v>4379.7946227674702</v>
      </c>
      <c r="AH12" s="5">
        <f t="shared" si="1"/>
        <v>999.92377218097204</v>
      </c>
      <c r="AI12" s="5">
        <f t="shared" si="1"/>
        <v>364.111538506285</v>
      </c>
      <c r="AJ12" s="5">
        <f t="shared" si="1"/>
        <v>0</v>
      </c>
      <c r="AK12" s="5">
        <f t="shared" si="1"/>
        <v>1803.2495086587101</v>
      </c>
      <c r="AL12" s="5">
        <f t="shared" si="1"/>
        <v>935.02907373955998</v>
      </c>
      <c r="AM12" s="5">
        <f t="shared" si="1"/>
        <v>1178.5999796825399</v>
      </c>
      <c r="AN12" s="5">
        <f t="shared" si="1"/>
        <v>0</v>
      </c>
      <c r="AO12" s="5">
        <f t="shared" si="1"/>
        <v>384.430123593247</v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7"/>
        <v>100</v>
      </c>
      <c r="AU12" s="5">
        <f t="shared" si="10"/>
        <v>4.3176745194743971</v>
      </c>
      <c r="AV12" s="5">
        <f t="shared" si="10"/>
        <v>0.98574151630756013</v>
      </c>
      <c r="AW12" s="5">
        <f t="shared" si="10"/>
        <v>0.35894722183613065</v>
      </c>
      <c r="AX12" s="5">
        <f t="shared" si="10"/>
        <v>0</v>
      </c>
      <c r="AY12" s="5">
        <f t="shared" si="10"/>
        <v>1.7776734131133252</v>
      </c>
      <c r="AZ12" s="5">
        <f t="shared" si="10"/>
        <v>0.92176724124613896</v>
      </c>
      <c r="BA12" s="5">
        <f t="shared" si="10"/>
        <v>1.1618834989374149</v>
      </c>
      <c r="BB12" s="5">
        <f t="shared" si="10"/>
        <v>0</v>
      </c>
      <c r="BC12" s="5">
        <f t="shared" si="10"/>
        <v>0.37897762158266374</v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-3.830478204618229E-2</v>
      </c>
      <c r="BJ12" s="5">
        <f ca="1"/>
        <v>6.894538069120314E-3</v>
      </c>
      <c r="BK12" s="5">
        <f ca="1"/>
        <v>3.215998821667637E-3</v>
      </c>
      <c r="BL12" s="5">
        <f ca="1"/>
        <v>-3.0227707514434712E-4</v>
      </c>
      <c r="BM12" s="5">
        <f ca="1"/>
        <v>1.7781489483098312E-2</v>
      </c>
      <c r="BN12" s="5">
        <f ca="1"/>
        <v>7.7705046572794523E-3</v>
      </c>
      <c r="BO12" s="5">
        <f ca="1"/>
        <v>1.0840086134984443E-2</v>
      </c>
      <c r="BP12" s="5">
        <f ca="1"/>
        <v>-9.2990455020186135E-4</v>
      </c>
      <c r="BQ12" s="5">
        <f ca="1"/>
        <v>3.7989893601955279E-3</v>
      </c>
      <c r="BR12" s="5" t="e">
        <f ca="1"/>
        <v>#N/A</v>
      </c>
      <c r="CJ12" s="5" t="str">
        <f t="shared" si="13"/>
        <v/>
      </c>
      <c r="CK12" s="5" t="str">
        <f t="shared" si="19"/>
        <v/>
      </c>
      <c r="CL12" s="5" t="str">
        <f t="shared" si="14"/>
        <v/>
      </c>
      <c r="CM12" s="5" t="str">
        <f t="shared" si="14"/>
        <v/>
      </c>
      <c r="CN12" s="5" t="str">
        <f t="shared" si="14"/>
        <v/>
      </c>
      <c r="CO12" s="5" t="str">
        <f t="shared" si="14"/>
        <v/>
      </c>
      <c r="CP12" s="5" t="str">
        <f t="shared" si="14"/>
        <v/>
      </c>
      <c r="CQ12" s="5" t="str">
        <f t="shared" si="14"/>
        <v/>
      </c>
      <c r="CR12" s="5" t="str">
        <f t="shared" si="14"/>
        <v/>
      </c>
      <c r="CS12" s="5" t="str">
        <f t="shared" si="14"/>
        <v/>
      </c>
      <c r="CT12" s="5" t="str">
        <f t="shared" si="14"/>
        <v/>
      </c>
      <c r="CU12" s="5" t="str">
        <f t="shared" si="14"/>
        <v/>
      </c>
      <c r="CV12" s="5" t="str">
        <f t="shared" si="14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8.1481527240926255</v>
      </c>
      <c r="DH12" s="5">
        <f t="shared" si="28"/>
        <v>0.60840092357090325</v>
      </c>
      <c r="DI12" s="5">
        <f t="shared" si="28"/>
        <v>4.4742552941834119E-3</v>
      </c>
      <c r="DJ12" s="5">
        <f t="shared" si="28"/>
        <v>0</v>
      </c>
    </row>
    <row r="13" spans="1:116" ht="14.25" customHeight="1" x14ac:dyDescent="0.2">
      <c r="A13" t="s">
        <v>37</v>
      </c>
      <c r="B13" t="s">
        <v>38</v>
      </c>
      <c r="C13">
        <v>718274.92028358998</v>
      </c>
      <c r="D13">
        <v>52802.294652596</v>
      </c>
      <c r="E13">
        <v>4464.4894050002204</v>
      </c>
      <c r="F13">
        <v>1027.7338402846899</v>
      </c>
      <c r="G13">
        <v>0</v>
      </c>
      <c r="H13">
        <v>0</v>
      </c>
      <c r="I13">
        <v>0</v>
      </c>
      <c r="J13">
        <v>1771.5187871921701</v>
      </c>
      <c r="K13">
        <v>1191.3996838430301</v>
      </c>
      <c r="L13">
        <v>0</v>
      </c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4"/>
        <v>100.29398210249174</v>
      </c>
      <c r="S13" s="5">
        <f t="shared" ca="1" si="8"/>
        <v>-0.1475833685648765</v>
      </c>
      <c r="T13" s="6">
        <f t="shared" ca="1" si="8"/>
        <v>-0.38180218884879746</v>
      </c>
      <c r="U13" s="6">
        <f t="shared" ca="1" si="8"/>
        <v>0.12770530200266439</v>
      </c>
      <c r="V13" s="6">
        <f t="shared" ca="1" si="8"/>
        <v>-8.076131744089457E-3</v>
      </c>
      <c r="W13" s="6">
        <f t="shared" ca="1" si="8"/>
        <v>-1.0182188347801155E-4</v>
      </c>
      <c r="X13" s="6">
        <f t="shared" ca="1" si="8"/>
        <v>5.1718001456372046E-5</v>
      </c>
      <c r="Y13" s="5">
        <f t="shared" ca="1" si="8"/>
        <v>-3.7569407003589269E-3</v>
      </c>
      <c r="Z13" s="5">
        <f t="shared" ca="1" si="8"/>
        <v>3.1133477849922583E-4</v>
      </c>
      <c r="AA13" s="5">
        <f t="shared" ca="1" si="8"/>
        <v>0.11926999446722801</v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528469.12732837803</v>
      </c>
      <c r="AG13" s="5">
        <f t="shared" si="1"/>
        <v>42282.825195691999</v>
      </c>
      <c r="AH13" s="5">
        <f t="shared" si="1"/>
        <v>1140.05484925733</v>
      </c>
      <c r="AI13" s="5">
        <f t="shared" si="1"/>
        <v>527.89480908063501</v>
      </c>
      <c r="AJ13" s="5">
        <f t="shared" si="1"/>
        <v>0</v>
      </c>
      <c r="AK13" s="5">
        <f t="shared" si="1"/>
        <v>0</v>
      </c>
      <c r="AL13" s="5">
        <f t="shared" si="1"/>
        <v>0</v>
      </c>
      <c r="AM13" s="5">
        <f t="shared" si="1"/>
        <v>0</v>
      </c>
      <c r="AN13" s="5">
        <f t="shared" si="1"/>
        <v>0</v>
      </c>
      <c r="AO13" s="5">
        <f t="shared" si="1"/>
        <v>628.39549272302395</v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7"/>
        <v>100</v>
      </c>
      <c r="AU13" s="5">
        <f t="shared" si="10"/>
        <v>8.0010019524600278</v>
      </c>
      <c r="AV13" s="5">
        <f t="shared" si="10"/>
        <v>0.21572780514554588</v>
      </c>
      <c r="AW13" s="5">
        <f t="shared" si="10"/>
        <v>9.9891324162937112E-2</v>
      </c>
      <c r="AX13" s="5">
        <f t="shared" si="10"/>
        <v>0</v>
      </c>
      <c r="AY13" s="5">
        <f t="shared" si="10"/>
        <v>0</v>
      </c>
      <c r="AZ13" s="5">
        <f t="shared" si="10"/>
        <v>0</v>
      </c>
      <c r="BA13" s="5">
        <f t="shared" si="10"/>
        <v>0</v>
      </c>
      <c r="BB13" s="5">
        <f t="shared" si="10"/>
        <v>0</v>
      </c>
      <c r="BC13" s="5">
        <f t="shared" si="10"/>
        <v>0.11890864768199676</v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-1.4715077163259815E-3</v>
      </c>
      <c r="BJ13" s="5">
        <f ca="1"/>
        <v>-3.8068304881805248E-3</v>
      </c>
      <c r="BK13" s="5">
        <f ca="1"/>
        <v>1.2733097173483515E-3</v>
      </c>
      <c r="BL13" s="5">
        <f ca="1"/>
        <v>-8.0524589559484745E-5</v>
      </c>
      <c r="BM13" s="5">
        <f ca="1"/>
        <v>-1.0152342278518606E-6</v>
      </c>
      <c r="BN13" s="5">
        <f ca="1"/>
        <v>5.1566405453440605E-7</v>
      </c>
      <c r="BO13" s="5">
        <f ca="1"/>
        <v>-3.7459283414628607E-5</v>
      </c>
      <c r="BP13" s="5">
        <f ca="1"/>
        <v>3.1042219281020143E-6</v>
      </c>
      <c r="BQ13" s="5">
        <f ca="1"/>
        <v>1.1892038980498793E-3</v>
      </c>
      <c r="BR13" s="5" t="e">
        <f ca="1"/>
        <v>#N/A</v>
      </c>
      <c r="CJ13" s="5" t="str">
        <f t="shared" si="13"/>
        <v/>
      </c>
      <c r="CK13" s="5" t="str">
        <f t="shared" si="19"/>
        <v/>
      </c>
      <c r="CL13" s="5" t="str">
        <f t="shared" si="14"/>
        <v/>
      </c>
      <c r="CM13" s="5" t="str">
        <f t="shared" si="14"/>
        <v/>
      </c>
      <c r="CN13" s="5" t="str">
        <f t="shared" si="14"/>
        <v/>
      </c>
      <c r="CO13" s="5" t="str">
        <f t="shared" si="14"/>
        <v/>
      </c>
      <c r="CP13" s="5" t="str">
        <f t="shared" si="14"/>
        <v/>
      </c>
      <c r="CQ13" s="5" t="str">
        <f t="shared" si="14"/>
        <v/>
      </c>
      <c r="CR13" s="5" t="str">
        <f t="shared" si="14"/>
        <v/>
      </c>
      <c r="CS13" s="5" t="str">
        <f t="shared" si="14"/>
        <v/>
      </c>
      <c r="CT13" s="5" t="str">
        <f t="shared" si="14"/>
        <v/>
      </c>
      <c r="CU13" s="5" t="str">
        <f t="shared" si="14"/>
        <v/>
      </c>
      <c r="CV13" s="5" t="str">
        <f t="shared" si="14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8.1481527240926255</v>
      </c>
      <c r="DI13" s="5">
        <f t="shared" si="29"/>
        <v>0.60840092357090325</v>
      </c>
      <c r="DJ13" s="5">
        <f t="shared" si="29"/>
        <v>4.4742552941834119E-3</v>
      </c>
    </row>
    <row r="14" spans="1:116" ht="14.25" customHeight="1" x14ac:dyDescent="0.2">
      <c r="A14" t="s">
        <v>39</v>
      </c>
      <c r="B14" t="s">
        <v>38</v>
      </c>
      <c r="C14">
        <v>26357.728938407901</v>
      </c>
      <c r="D14">
        <v>7728.6302373420503</v>
      </c>
      <c r="E14">
        <v>663.70929853285395</v>
      </c>
      <c r="F14">
        <v>0</v>
      </c>
      <c r="G14">
        <v>0</v>
      </c>
      <c r="H14">
        <v>674.17579776539799</v>
      </c>
      <c r="I14">
        <v>673.66707305975297</v>
      </c>
      <c r="J14">
        <v>436.48964909598999</v>
      </c>
      <c r="K14">
        <v>0</v>
      </c>
      <c r="L14">
        <v>0</v>
      </c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4"/>
        <v>100.21801472944199</v>
      </c>
      <c r="S14" s="5">
        <f t="shared" ca="1" si="8"/>
        <v>-0.7986248008161374</v>
      </c>
      <c r="T14" s="6">
        <f t="shared" ca="1" si="8"/>
        <v>7.8258116655087057E-2</v>
      </c>
      <c r="U14" s="6">
        <f t="shared" ca="1" si="8"/>
        <v>0.13739381488870778</v>
      </c>
      <c r="V14" s="6">
        <f t="shared" ca="1" si="8"/>
        <v>-1.1635448462656586E-2</v>
      </c>
      <c r="W14" s="6">
        <f t="shared" ca="1" si="8"/>
        <v>1.0866740423058268E-4</v>
      </c>
      <c r="X14" s="6">
        <f t="shared" ca="1" si="8"/>
        <v>5.5788439813865613E-5</v>
      </c>
      <c r="Y14" s="5">
        <f t="shared" ca="1" si="8"/>
        <v>0.24341735070625062</v>
      </c>
      <c r="Z14" s="5">
        <f t="shared" ca="1" si="8"/>
        <v>0.14642674111365492</v>
      </c>
      <c r="AA14" s="5">
        <f t="shared" ca="1" si="8"/>
        <v>-1.3414959370921522E-2</v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718274.92028358998</v>
      </c>
      <c r="AG14" s="5">
        <f t="shared" si="1"/>
        <v>52802.294652596</v>
      </c>
      <c r="AH14" s="5">
        <f t="shared" si="1"/>
        <v>4464.4894050002204</v>
      </c>
      <c r="AI14" s="5">
        <f t="shared" si="1"/>
        <v>1027.7338402846899</v>
      </c>
      <c r="AJ14" s="5">
        <f t="shared" si="1"/>
        <v>0</v>
      </c>
      <c r="AK14" s="5">
        <f t="shared" si="1"/>
        <v>0</v>
      </c>
      <c r="AL14" s="5">
        <f t="shared" si="1"/>
        <v>0</v>
      </c>
      <c r="AM14" s="5">
        <f t="shared" si="1"/>
        <v>1771.5187871921701</v>
      </c>
      <c r="AN14" s="5">
        <f t="shared" si="1"/>
        <v>1191.3996838430301</v>
      </c>
      <c r="AO14" s="5">
        <f t="shared" si="1"/>
        <v>0</v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7"/>
        <v>100</v>
      </c>
      <c r="AU14" s="5">
        <f t="shared" si="10"/>
        <v>7.3512652553354565</v>
      </c>
      <c r="AV14" s="5">
        <f t="shared" si="10"/>
        <v>0.62155718916616864</v>
      </c>
      <c r="AW14" s="5">
        <f t="shared" si="10"/>
        <v>0.14308363152634079</v>
      </c>
      <c r="AX14" s="5">
        <f t="shared" si="10"/>
        <v>0</v>
      </c>
      <c r="AY14" s="5">
        <f t="shared" si="10"/>
        <v>0</v>
      </c>
      <c r="AZ14" s="5">
        <f t="shared" si="10"/>
        <v>0</v>
      </c>
      <c r="BA14" s="5">
        <f t="shared" si="10"/>
        <v>0.24663520013934742</v>
      </c>
      <c r="BB14" s="5">
        <f t="shared" si="10"/>
        <v>0.16586959257503248</v>
      </c>
      <c r="BC14" s="5">
        <f t="shared" si="10"/>
        <v>0</v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-7.9688746875716948E-3</v>
      </c>
      <c r="BJ14" s="5">
        <f ca="1"/>
        <v>7.8087873588755536E-4</v>
      </c>
      <c r="BK14" s="5">
        <f ca="1"/>
        <v>1.3709492775288864E-3</v>
      </c>
      <c r="BL14" s="5">
        <f ca="1"/>
        <v>-1.1610136654641127E-4</v>
      </c>
      <c r="BM14" s="5">
        <f ca="1"/>
        <v>1.0843100866042046E-6</v>
      </c>
      <c r="BN14" s="5">
        <f ca="1"/>
        <v>5.5667077385714892E-7</v>
      </c>
      <c r="BO14" s="5">
        <f ca="1"/>
        <v>2.428878194837556E-3</v>
      </c>
      <c r="BP14" s="5">
        <f ca="1"/>
        <v>1.4610820370864698E-3</v>
      </c>
      <c r="BQ14" s="5">
        <f ca="1"/>
        <v>-1.3385776406704737E-4</v>
      </c>
      <c r="BR14" s="5" t="e">
        <f ca="1"/>
        <v>#N/A</v>
      </c>
      <c r="CJ14" s="5" t="str">
        <f t="shared" si="13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4"/>
        <v/>
      </c>
      <c r="CS14" s="5" t="str">
        <f t="shared" si="14"/>
        <v/>
      </c>
      <c r="CT14" s="5" t="str">
        <f t="shared" si="14"/>
        <v/>
      </c>
      <c r="CU14" s="5" t="str">
        <f t="shared" si="14"/>
        <v/>
      </c>
      <c r="CV14" s="5" t="str">
        <f t="shared" si="14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8.1481527240926255</v>
      </c>
      <c r="DJ14" s="5">
        <f t="shared" si="30"/>
        <v>0.60840092357090325</v>
      </c>
    </row>
    <row r="15" spans="1:116" ht="15" customHeight="1" x14ac:dyDescent="0.2">
      <c r="A15" t="s">
        <v>40</v>
      </c>
      <c r="B15" t="s">
        <v>38</v>
      </c>
      <c r="C15">
        <v>173366.34774289999</v>
      </c>
      <c r="D15">
        <v>15081.5647121439</v>
      </c>
      <c r="E15">
        <v>3040.6141699535101</v>
      </c>
      <c r="F15">
        <v>0</v>
      </c>
      <c r="G15">
        <v>0</v>
      </c>
      <c r="H15">
        <v>402.41861615622702</v>
      </c>
      <c r="I15">
        <v>868.76234568868495</v>
      </c>
      <c r="J15">
        <v>0</v>
      </c>
      <c r="K15">
        <v>0</v>
      </c>
      <c r="L15">
        <v>0</v>
      </c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4"/>
        <v>78.468500349632208</v>
      </c>
      <c r="S15" s="5">
        <f t="shared" ca="1" si="8"/>
        <v>16.614850908749354</v>
      </c>
      <c r="T15" s="6">
        <f t="shared" ca="1" si="8"/>
        <v>0.14469488516950318</v>
      </c>
      <c r="U15" s="6">
        <f t="shared" ca="1" si="8"/>
        <v>-0.11638574763748104</v>
      </c>
      <c r="V15" s="6">
        <f t="shared" ca="1" si="8"/>
        <v>7.8595726024424679E-3</v>
      </c>
      <c r="W15" s="6">
        <f t="shared" ca="1" si="8"/>
        <v>2.0071219811564061</v>
      </c>
      <c r="X15" s="6">
        <f t="shared" ca="1" si="8"/>
        <v>1.841960295293263</v>
      </c>
      <c r="Y15" s="5">
        <f t="shared" ca="1" si="8"/>
        <v>1.1342209271484336</v>
      </c>
      <c r="Z15" s="5">
        <f t="shared" ca="1" si="8"/>
        <v>-0.10433620536996803</v>
      </c>
      <c r="AA15" s="5">
        <f t="shared" ca="1" si="8"/>
        <v>1.5130332558261851E-3</v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26357.728938407901</v>
      </c>
      <c r="AG15" s="5">
        <f t="shared" si="1"/>
        <v>7728.6302373420503</v>
      </c>
      <c r="AH15" s="5">
        <f t="shared" si="1"/>
        <v>663.70929853285395</v>
      </c>
      <c r="AI15" s="5">
        <f t="shared" si="1"/>
        <v>0</v>
      </c>
      <c r="AJ15" s="5">
        <f t="shared" si="1"/>
        <v>0</v>
      </c>
      <c r="AK15" s="5">
        <f t="shared" si="1"/>
        <v>674.17579776539799</v>
      </c>
      <c r="AL15" s="5">
        <f t="shared" si="1"/>
        <v>673.66707305975297</v>
      </c>
      <c r="AM15" s="5">
        <f t="shared" si="1"/>
        <v>436.48964909598999</v>
      </c>
      <c r="AN15" s="5">
        <f t="shared" si="1"/>
        <v>0</v>
      </c>
      <c r="AO15" s="5">
        <f t="shared" si="1"/>
        <v>0</v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7"/>
        <v>100</v>
      </c>
      <c r="AU15" s="5">
        <f t="shared" si="10"/>
        <v>29.322064337948557</v>
      </c>
      <c r="AV15" s="5">
        <f t="shared" si="10"/>
        <v>2.5180822675724213</v>
      </c>
      <c r="AW15" s="5">
        <f t="shared" si="10"/>
        <v>0</v>
      </c>
      <c r="AX15" s="5">
        <f t="shared" si="10"/>
        <v>0</v>
      </c>
      <c r="AY15" s="5">
        <f t="shared" si="10"/>
        <v>2.5577916797793754</v>
      </c>
      <c r="AZ15" s="5">
        <f t="shared" si="10"/>
        <v>2.5558616018624436</v>
      </c>
      <c r="BA15" s="5">
        <f t="shared" si="10"/>
        <v>1.6560214657187207</v>
      </c>
      <c r="BB15" s="5">
        <f t="shared" si="10"/>
        <v>0</v>
      </c>
      <c r="BC15" s="5">
        <f t="shared" si="10"/>
        <v>0</v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0.21173911613855928</v>
      </c>
      <c r="BJ15" s="5">
        <f ca="1"/>
        <v>1.843986880401511E-3</v>
      </c>
      <c r="BK15" s="5">
        <f ca="1"/>
        <v>-1.4832161583170429E-3</v>
      </c>
      <c r="BL15" s="5">
        <f ca="1"/>
        <v>1.0016213598351642E-4</v>
      </c>
      <c r="BM15" s="5">
        <f ca="1"/>
        <v>2.5578696830107238E-2</v>
      </c>
      <c r="BN15" s="5">
        <f ca="1"/>
        <v>2.3473881711591756E-2</v>
      </c>
      <c r="BO15" s="5">
        <f ca="1"/>
        <v>1.4454474369902366E-2</v>
      </c>
      <c r="BP15" s="5">
        <f ca="1"/>
        <v>-1.3296571860692769E-3</v>
      </c>
      <c r="BQ15" s="5">
        <f ca="1"/>
        <v>1.928204628716696E-5</v>
      </c>
      <c r="BR15" s="5" t="e">
        <f ca="1"/>
        <v>#N/A</v>
      </c>
      <c r="CJ15" s="5" t="str">
        <f t="shared" si="13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4"/>
        <v/>
      </c>
      <c r="CS15" s="5" t="str">
        <f t="shared" si="14"/>
        <v/>
      </c>
      <c r="CT15" s="5" t="str">
        <f t="shared" si="14"/>
        <v/>
      </c>
      <c r="CU15" s="5" t="str">
        <f t="shared" si="14"/>
        <v/>
      </c>
      <c r="CV15" s="5" t="str">
        <f t="shared" si="14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8.1481527240926255</v>
      </c>
    </row>
    <row r="16" spans="1:116" ht="15" customHeight="1" thickBot="1" x14ac:dyDescent="0.25">
      <c r="A16" t="s">
        <v>41</v>
      </c>
      <c r="B16" t="s">
        <v>38</v>
      </c>
      <c r="C16">
        <v>747840.07526939304</v>
      </c>
      <c r="D16">
        <v>67103.933830837996</v>
      </c>
      <c r="E16">
        <v>14394.7211862412</v>
      </c>
      <c r="F16">
        <v>0</v>
      </c>
      <c r="G16">
        <v>0</v>
      </c>
      <c r="H16">
        <v>0</v>
      </c>
      <c r="I16">
        <v>0</v>
      </c>
      <c r="J16">
        <v>971.44817850368804</v>
      </c>
      <c r="K16">
        <v>0</v>
      </c>
      <c r="L16">
        <v>0</v>
      </c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4"/>
        <v>97.822024091897433</v>
      </c>
      <c r="S16" s="5">
        <f t="shared" ca="1" si="8"/>
        <v>0.53909039443330231</v>
      </c>
      <c r="T16" s="6">
        <f t="shared" ca="1" si="8"/>
        <v>1.0765916327322795</v>
      </c>
      <c r="U16" s="6">
        <f t="shared" ca="1" si="8"/>
        <v>-9.5378968480251847E-2</v>
      </c>
      <c r="V16" s="6">
        <f t="shared" ca="1" si="8"/>
        <v>1.1975103012914665E-3</v>
      </c>
      <c r="W16" s="6">
        <f t="shared" ca="1" si="8"/>
        <v>0.22749939105688585</v>
      </c>
      <c r="X16" s="6">
        <f t="shared" ca="1" si="8"/>
        <v>0.47165945014442984</v>
      </c>
      <c r="Y16" s="5">
        <f t="shared" ca="1" si="8"/>
        <v>-4.3476883696105216E-2</v>
      </c>
      <c r="Z16" s="5">
        <f t="shared" ca="1" si="8"/>
        <v>6.4262696796668552E-4</v>
      </c>
      <c r="AA16" s="5">
        <f t="shared" ca="1" si="8"/>
        <v>1.5075464278909974E-4</v>
      </c>
      <c r="AB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173366.34774289999</v>
      </c>
      <c r="AG16" s="5">
        <f t="shared" si="1"/>
        <v>15081.5647121439</v>
      </c>
      <c r="AH16" s="5">
        <f t="shared" si="1"/>
        <v>3040.6141699535101</v>
      </c>
      <c r="AI16" s="5">
        <f t="shared" si="1"/>
        <v>0</v>
      </c>
      <c r="AJ16" s="5">
        <f t="shared" si="1"/>
        <v>0</v>
      </c>
      <c r="AK16" s="5">
        <f t="shared" si="1"/>
        <v>402.41861615622702</v>
      </c>
      <c r="AL16" s="5">
        <f t="shared" si="1"/>
        <v>868.76234568868495</v>
      </c>
      <c r="AM16" s="5">
        <f t="shared" si="1"/>
        <v>0</v>
      </c>
      <c r="AN16" s="5">
        <f t="shared" si="1"/>
        <v>0</v>
      </c>
      <c r="AO16" s="5">
        <f t="shared" si="1"/>
        <v>0</v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7"/>
        <v>100</v>
      </c>
      <c r="AU16" s="5">
        <f t="shared" si="10"/>
        <v>8.6992457927934552</v>
      </c>
      <c r="AV16" s="5">
        <f t="shared" si="10"/>
        <v>1.753866427677591</v>
      </c>
      <c r="AW16" s="5">
        <f t="shared" si="10"/>
        <v>0</v>
      </c>
      <c r="AX16" s="5">
        <f t="shared" si="10"/>
        <v>0</v>
      </c>
      <c r="AY16" s="5">
        <f t="shared" si="10"/>
        <v>0.2321203747990403</v>
      </c>
      <c r="AZ16" s="5">
        <f t="shared" si="10"/>
        <v>0.50111359961106638</v>
      </c>
      <c r="BA16" s="5">
        <f t="shared" si="10"/>
        <v>0</v>
      </c>
      <c r="BB16" s="5">
        <f t="shared" si="10"/>
        <v>0</v>
      </c>
      <c r="BC16" s="5">
        <f t="shared" si="10"/>
        <v>0</v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5.5109306870082947E-3</v>
      </c>
      <c r="BJ16" s="5">
        <f ca="1"/>
        <v>1.1005615992170554E-2</v>
      </c>
      <c r="BK16" s="5">
        <f ca="1"/>
        <v>-9.7502550540816369E-4</v>
      </c>
      <c r="BL16" s="5">
        <f ca="1"/>
        <v>1.2241724830458256E-5</v>
      </c>
      <c r="BM16" s="5">
        <f ca="1"/>
        <v>2.3256459183789223E-3</v>
      </c>
      <c r="BN16" s="5">
        <f ca="1"/>
        <v>4.8216079612228889E-3</v>
      </c>
      <c r="BO16" s="5">
        <f ca="1"/>
        <v>-4.4444882529992948E-4</v>
      </c>
      <c r="BP16" s="5">
        <f ca="1"/>
        <v>6.5693485074790444E-6</v>
      </c>
      <c r="BQ16" s="5">
        <f ca="1"/>
        <v>1.5411114643004682E-6</v>
      </c>
      <c r="BR16" s="5" t="e">
        <f ca="1"/>
        <v>#N/A</v>
      </c>
      <c r="CJ16" s="5" t="str">
        <f t="shared" si="13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7576192.1418989198</v>
      </c>
      <c r="D17">
        <v>580551.56829812203</v>
      </c>
      <c r="E17">
        <v>117125.560300638</v>
      </c>
      <c r="F17">
        <v>1355.9127120256801</v>
      </c>
      <c r="G17">
        <v>0</v>
      </c>
      <c r="H17">
        <v>0</v>
      </c>
      <c r="I17">
        <v>0</v>
      </c>
      <c r="J17">
        <v>1134.2179638668099</v>
      </c>
      <c r="K17">
        <v>0</v>
      </c>
      <c r="L17">
        <v>0</v>
      </c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4"/>
        <v>97.961817970012291</v>
      </c>
      <c r="S17" s="5">
        <f t="shared" ca="1" si="8"/>
        <v>0.80806733312473555</v>
      </c>
      <c r="T17" s="6">
        <f t="shared" ca="1" si="8"/>
        <v>1.2237646042138739</v>
      </c>
      <c r="U17" s="6">
        <f t="shared" ca="1" si="8"/>
        <v>-0.10901355987934136</v>
      </c>
      <c r="V17" s="6">
        <f t="shared" ca="1" si="8"/>
        <v>1.4010411991349817E-3</v>
      </c>
      <c r="W17" s="6">
        <f t="shared" ca="1" si="8"/>
        <v>4.9432617589807368E-4</v>
      </c>
      <c r="X17" s="6">
        <f t="shared" ca="1" si="8"/>
        <v>-4.3924854388208648E-5</v>
      </c>
      <c r="Y17" s="5">
        <f t="shared" ca="1" si="8"/>
        <v>0.12358700256748549</v>
      </c>
      <c r="Z17" s="5">
        <f t="shared" ca="1" si="8"/>
        <v>-1.0100056167681426E-2</v>
      </c>
      <c r="AA17" s="5">
        <f t="shared" ca="1" si="8"/>
        <v>2.52636080372306E-5</v>
      </c>
      <c r="AB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747840.07526939304</v>
      </c>
      <c r="AG17" s="5">
        <f t="shared" si="1"/>
        <v>67103.933830837996</v>
      </c>
      <c r="AH17" s="5">
        <f t="shared" si="1"/>
        <v>14394.7211862412</v>
      </c>
      <c r="AI17" s="5">
        <f t="shared" si="1"/>
        <v>0</v>
      </c>
      <c r="AJ17" s="5">
        <f t="shared" si="1"/>
        <v>0</v>
      </c>
      <c r="AK17" s="5">
        <f t="shared" si="1"/>
        <v>0</v>
      </c>
      <c r="AL17" s="5">
        <f t="shared" si="1"/>
        <v>0</v>
      </c>
      <c r="AM17" s="5">
        <f t="shared" si="1"/>
        <v>971.44817850368804</v>
      </c>
      <c r="AN17" s="5">
        <f t="shared" si="1"/>
        <v>0</v>
      </c>
      <c r="AO17" s="5">
        <f t="shared" si="1"/>
        <v>0</v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7"/>
        <v>100</v>
      </c>
      <c r="AU17" s="5">
        <f t="shared" si="10"/>
        <v>8.9730326108379881</v>
      </c>
      <c r="AV17" s="5">
        <f t="shared" si="10"/>
        <v>1.9248395027581018</v>
      </c>
      <c r="AW17" s="5">
        <f t="shared" si="10"/>
        <v>0</v>
      </c>
      <c r="AX17" s="5">
        <f t="shared" si="10"/>
        <v>0</v>
      </c>
      <c r="AY17" s="5">
        <f t="shared" si="10"/>
        <v>0</v>
      </c>
      <c r="AZ17" s="5">
        <f t="shared" si="10"/>
        <v>0</v>
      </c>
      <c r="BA17" s="5">
        <f t="shared" si="10"/>
        <v>0.12990052427368845</v>
      </c>
      <c r="BB17" s="5">
        <f t="shared" si="10"/>
        <v>0</v>
      </c>
      <c r="BC17" s="5">
        <f t="shared" si="10"/>
        <v>0</v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8.2487988674536245E-3</v>
      </c>
      <c r="BJ17" s="5">
        <f ca="1"/>
        <v>1.2492261062248641E-2</v>
      </c>
      <c r="BK17" s="5">
        <f ca="1"/>
        <v>-1.1128168314793034E-3</v>
      </c>
      <c r="BL17" s="5">
        <f ca="1"/>
        <v>1.4301910970699453E-5</v>
      </c>
      <c r="BM17" s="5">
        <f ca="1"/>
        <v>5.0461106800753229E-6</v>
      </c>
      <c r="BN17" s="5">
        <f ca="1"/>
        <v>-4.4838749727628328E-7</v>
      </c>
      <c r="BO17" s="5">
        <f ca="1"/>
        <v>1.2615833916569156E-3</v>
      </c>
      <c r="BP17" s="5">
        <f ca="1"/>
        <v>-1.0310196744994276E-4</v>
      </c>
      <c r="BQ17" s="5">
        <f ca="1"/>
        <v>2.5789239686184882E-7</v>
      </c>
      <c r="BR17" s="5" t="e">
        <f ca="1"/>
        <v>#N/A</v>
      </c>
      <c r="CJ17" s="5" t="str">
        <f t="shared" si="13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7228705.7045507096</v>
      </c>
      <c r="D18">
        <v>666266.32982697303</v>
      </c>
      <c r="E18">
        <v>6051.8986482116097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/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7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3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-8.1481527240926267E-4</v>
      </c>
      <c r="DA18" s="5">
        <v>5.5523004580477607E-6</v>
      </c>
    </row>
    <row r="19" spans="1:107" ht="15" customHeight="1" x14ac:dyDescent="0.2">
      <c r="A19" t="s">
        <v>45</v>
      </c>
      <c r="B19" t="s">
        <v>43</v>
      </c>
      <c r="C19">
        <v>11009383.237887699</v>
      </c>
      <c r="D19">
        <v>860496.01866949303</v>
      </c>
      <c r="E19">
        <v>31181.0770914493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/>
      <c r="T19" s="6"/>
      <c r="U19" s="6"/>
      <c r="V19" s="6"/>
      <c r="W19" s="6"/>
      <c r="X19" s="6"/>
      <c r="AR19" s="5" t="str">
        <f t="shared" ref="AR19:AS22" si="34">IF(AD19=ISBLANK(TRUE),"",AD19)</f>
        <v/>
      </c>
      <c r="AS19" s="5" t="str">
        <f t="shared" si="34"/>
        <v/>
      </c>
      <c r="AT19" s="5" t="str">
        <f t="shared" si="17"/>
        <v/>
      </c>
      <c r="AU19" s="5" t="str">
        <f t="shared" si="17"/>
        <v/>
      </c>
      <c r="AV19" s="5" t="str">
        <f t="shared" si="17"/>
        <v/>
      </c>
      <c r="AW19" s="5" t="str">
        <f t="shared" si="17"/>
        <v/>
      </c>
      <c r="AX19" s="5" t="str">
        <f t="shared" si="17"/>
        <v/>
      </c>
      <c r="AY19" s="5" t="str">
        <f t="shared" si="17"/>
        <v/>
      </c>
      <c r="AZ19" s="5" t="str">
        <f t="shared" si="17"/>
        <v/>
      </c>
      <c r="BA19" s="5" t="str">
        <f t="shared" si="17"/>
        <v/>
      </c>
      <c r="BB19" s="5" t="str">
        <f t="shared" si="17"/>
        <v/>
      </c>
      <c r="BC19" s="5" t="str">
        <f t="shared" si="17"/>
        <v/>
      </c>
      <c r="BD19" s="5" t="str">
        <f t="shared" si="17"/>
        <v/>
      </c>
      <c r="BF19" s="5" t="str">
        <f t="shared" ref="BF19:BG22" si="35">IF(AD19=ISBLANK(TRUE),"",AD19)</f>
        <v/>
      </c>
      <c r="BG19" s="5" t="str">
        <f t="shared" si="3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3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-8.1481527240926267E-4</v>
      </c>
    </row>
    <row r="20" spans="1:107" ht="15" customHeight="1" thickBot="1" x14ac:dyDescent="0.25">
      <c r="A20" t="s">
        <v>46</v>
      </c>
      <c r="B20" t="s">
        <v>43</v>
      </c>
      <c r="C20">
        <v>13039087.2555041</v>
      </c>
      <c r="D20">
        <v>1029669.85829729</v>
      </c>
      <c r="E20">
        <v>67893.467827468194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/>
      <c r="T20" s="6"/>
      <c r="U20" s="6"/>
      <c r="V20" s="6"/>
      <c r="W20" s="6"/>
      <c r="X20" s="6"/>
      <c r="AR20" s="5" t="str">
        <f t="shared" si="34"/>
        <v/>
      </c>
      <c r="AS20" s="5" t="str">
        <f t="shared" si="34"/>
        <v/>
      </c>
      <c r="AT20" s="5" t="str">
        <f t="shared" ref="AT20:BD22" si="36">IFERROR(IF(AF20=ISBLANK(TRUE),"",AF20/$AF20*100),"")</f>
        <v/>
      </c>
      <c r="AU20" s="5" t="str">
        <f t="shared" si="36"/>
        <v/>
      </c>
      <c r="AV20" s="5" t="str">
        <f t="shared" si="36"/>
        <v/>
      </c>
      <c r="AW20" s="5" t="str">
        <f t="shared" si="36"/>
        <v/>
      </c>
      <c r="AX20" s="5" t="str">
        <f t="shared" si="36"/>
        <v/>
      </c>
      <c r="AY20" s="5" t="str">
        <f t="shared" si="36"/>
        <v/>
      </c>
      <c r="AZ20" s="5" t="str">
        <f t="shared" si="36"/>
        <v/>
      </c>
      <c r="BA20" s="5" t="str">
        <f t="shared" si="36"/>
        <v/>
      </c>
      <c r="BB20" s="5" t="str">
        <f t="shared" si="36"/>
        <v/>
      </c>
      <c r="BC20" s="5" t="str">
        <f t="shared" si="36"/>
        <v/>
      </c>
      <c r="BD20" s="5" t="str">
        <f t="shared" si="36"/>
        <v/>
      </c>
      <c r="BF20" s="5" t="str">
        <f t="shared" si="35"/>
        <v/>
      </c>
      <c r="BG20" s="5" t="str">
        <f t="shared" si="3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3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4"/>
        <v/>
      </c>
      <c r="AS21" s="5" t="str">
        <f t="shared" si="34"/>
        <v/>
      </c>
      <c r="AT21" s="5" t="str">
        <f t="shared" si="36"/>
        <v/>
      </c>
      <c r="AU21" s="5" t="str">
        <f t="shared" si="36"/>
        <v/>
      </c>
      <c r="AV21" s="5" t="str">
        <f t="shared" si="36"/>
        <v/>
      </c>
      <c r="AW21" s="5" t="str">
        <f t="shared" si="36"/>
        <v/>
      </c>
      <c r="AX21" s="5" t="str">
        <f t="shared" si="36"/>
        <v/>
      </c>
      <c r="AY21" s="5" t="str">
        <f t="shared" si="36"/>
        <v/>
      </c>
      <c r="AZ21" s="5" t="str">
        <f t="shared" si="36"/>
        <v/>
      </c>
      <c r="BA21" s="5" t="str">
        <f t="shared" si="36"/>
        <v/>
      </c>
      <c r="BB21" s="5" t="str">
        <f t="shared" si="36"/>
        <v/>
      </c>
      <c r="BC21" s="5" t="str">
        <f t="shared" si="36"/>
        <v/>
      </c>
      <c r="BD21" s="5" t="str">
        <f t="shared" si="36"/>
        <v/>
      </c>
      <c r="BF21" s="5" t="str">
        <f t="shared" si="35"/>
        <v/>
      </c>
      <c r="BG21" s="5" t="str">
        <f t="shared" si="3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3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7">IF(AD22=ISBLANK(TRUE),"",AD22)</f>
        <v/>
      </c>
      <c r="Q22" s="5" t="str">
        <f t="shared" si="37"/>
        <v/>
      </c>
      <c r="R22" s="5" t="str">
        <f t="shared" ref="R22:T22" ca="1" si="38">IFERROR(BH22/SUMIF($BH22:$BR22,"&lt;&gt;#N/A")*100,"")</f>
        <v/>
      </c>
      <c r="S22" s="5" t="str">
        <f t="shared" ca="1" si="38"/>
        <v/>
      </c>
      <c r="T22" s="6" t="str">
        <f t="shared" ca="1" si="38"/>
        <v/>
      </c>
      <c r="U22" s="6"/>
      <c r="V22" s="6"/>
      <c r="W22" s="6"/>
      <c r="X22" s="6"/>
      <c r="AD22" s="5" t="str">
        <f t="shared" ref="AD22:AP22" si="39">IF(A21=ISBLANK(TRUE),"",A21)</f>
        <v/>
      </c>
      <c r="AE22" s="5" t="str">
        <f t="shared" si="39"/>
        <v/>
      </c>
      <c r="AF22" s="5" t="str">
        <f t="shared" si="39"/>
        <v/>
      </c>
      <c r="AG22" s="5" t="str">
        <f t="shared" si="39"/>
        <v/>
      </c>
      <c r="AH22" s="5" t="str">
        <f t="shared" si="39"/>
        <v/>
      </c>
      <c r="AI22" s="5" t="str">
        <f t="shared" si="39"/>
        <v/>
      </c>
      <c r="AJ22" s="5" t="str">
        <f t="shared" si="39"/>
        <v/>
      </c>
      <c r="AK22" s="5" t="str">
        <f t="shared" si="39"/>
        <v/>
      </c>
      <c r="AL22" s="5" t="str">
        <f t="shared" si="39"/>
        <v/>
      </c>
      <c r="AM22" s="5" t="str">
        <f t="shared" si="39"/>
        <v/>
      </c>
      <c r="AN22" s="5" t="str">
        <f t="shared" si="39"/>
        <v/>
      </c>
      <c r="AO22" s="5" t="str">
        <f t="shared" si="39"/>
        <v/>
      </c>
      <c r="AP22" s="5" t="str">
        <f t="shared" si="39"/>
        <v/>
      </c>
      <c r="AR22" s="5" t="str">
        <f t="shared" si="34"/>
        <v/>
      </c>
      <c r="AS22" s="5" t="str">
        <f t="shared" si="34"/>
        <v/>
      </c>
      <c r="AT22" s="5" t="str">
        <f t="shared" si="36"/>
        <v/>
      </c>
      <c r="AU22" s="5" t="str">
        <f t="shared" si="36"/>
        <v/>
      </c>
      <c r="AV22" s="5" t="str">
        <f t="shared" si="36"/>
        <v/>
      </c>
      <c r="AW22" s="5" t="str">
        <f t="shared" si="36"/>
        <v/>
      </c>
      <c r="AX22" s="5" t="str">
        <f t="shared" si="36"/>
        <v/>
      </c>
      <c r="AY22" s="5" t="str">
        <f t="shared" si="36"/>
        <v/>
      </c>
      <c r="AZ22" s="5" t="str">
        <f t="shared" si="36"/>
        <v/>
      </c>
      <c r="BA22" s="5" t="str">
        <f t="shared" si="36"/>
        <v/>
      </c>
      <c r="BB22" s="5" t="str">
        <f t="shared" si="36"/>
        <v/>
      </c>
      <c r="BC22" s="5" t="str">
        <f t="shared" si="36"/>
        <v/>
      </c>
      <c r="BD22" s="5" t="str">
        <f t="shared" si="36"/>
        <v/>
      </c>
      <c r="BF22" s="5" t="str">
        <f t="shared" si="35"/>
        <v/>
      </c>
      <c r="BG22" s="5" t="str">
        <f t="shared" si="3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-8.1481527240926267E-4</v>
      </c>
      <c r="DA22" s="5">
        <v>5.5523004580477607E-6</v>
      </c>
      <c r="DB22" s="5">
        <v>4.0575081922941591E-6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-8.1481527240926267E-4</v>
      </c>
      <c r="DB23" s="5">
        <v>5.5523004580477607E-6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-8.1481527240926267E-4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96.869485652137655</v>
      </c>
      <c r="S25" s="5">
        <f t="shared" ref="S25:Z25" ca="1" si="40">AVERAGE(S3:S5)</f>
        <v>-2.3479522627413796</v>
      </c>
      <c r="T25" s="5">
        <f t="shared" ca="1" si="40"/>
        <v>0.78039983505116328</v>
      </c>
      <c r="U25" s="5">
        <f t="shared" ca="1" si="40"/>
        <v>0.6332149578915699</v>
      </c>
      <c r="V25" s="5">
        <f t="shared" ca="1" si="40"/>
        <v>0.26647804299059613</v>
      </c>
      <c r="W25" s="5">
        <f t="shared" ca="1" si="40"/>
        <v>0.93559601124421565</v>
      </c>
      <c r="X25" s="5">
        <f t="shared" ca="1" si="40"/>
        <v>0.83827260316649765</v>
      </c>
      <c r="Y25" s="5">
        <f t="shared" ca="1" si="40"/>
        <v>1.6630278288094604</v>
      </c>
      <c r="Z25" s="5">
        <f t="shared" ca="1" si="40"/>
        <v>0.20586918617612929</v>
      </c>
      <c r="AA25" s="5">
        <f t="shared" ref="AA25" ca="1" si="41">AVERAGE(AA3:AA5)</f>
        <v>0.15560814527409858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100.93579568522688</v>
      </c>
      <c r="S26" s="5">
        <f t="shared" ref="S26:Z26" ca="1" si="42">AVERAGE(S6:S9)</f>
        <v>-2.5951162489582247</v>
      </c>
      <c r="T26" s="5">
        <f t="shared" ca="1" si="42"/>
        <v>0.39208080625490194</v>
      </c>
      <c r="U26" s="5">
        <f t="shared" ca="1" si="42"/>
        <v>7.3311418742815312E-2</v>
      </c>
      <c r="V26" s="5">
        <f t="shared" ca="1" si="42"/>
        <v>-8.2428374836034969E-3</v>
      </c>
      <c r="W26" s="5">
        <f t="shared" ca="1" si="42"/>
        <v>0.20406354619318706</v>
      </c>
      <c r="X26" s="5">
        <f t="shared" ca="1" si="42"/>
        <v>0.32419221595626191</v>
      </c>
      <c r="Y26" s="5">
        <f t="shared" ca="1" si="42"/>
        <v>0.47922830819404338</v>
      </c>
      <c r="Z26" s="5">
        <f t="shared" ca="1" si="42"/>
        <v>7.397006152462042E-2</v>
      </c>
      <c r="AA26" s="5">
        <f t="shared" ref="AA26" ca="1" si="43">AVERAGE(AA6:AA9)</f>
        <v>0.12071704434913075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98.700966180266548</v>
      </c>
      <c r="S27" s="5">
        <f t="shared" ref="S27:Z27" ca="1" si="44">AVERAGE(S10:S13)</f>
        <v>-1.0179912212221467</v>
      </c>
      <c r="T27" s="5">
        <f t="shared" ca="1" si="44"/>
        <v>0.17295523202019797</v>
      </c>
      <c r="U27" s="5">
        <f t="shared" ca="1" si="44"/>
        <v>0.39665437731721725</v>
      </c>
      <c r="V27" s="5">
        <f t="shared" ca="1" si="44"/>
        <v>-3.3326718153470714E-2</v>
      </c>
      <c r="W27" s="5">
        <f t="shared" ca="1" si="44"/>
        <v>0.83846893211120455</v>
      </c>
      <c r="X27" s="5">
        <f t="shared" ca="1" si="44"/>
        <v>0.45852971017089322</v>
      </c>
      <c r="Y27" s="5">
        <f t="shared" ca="1" si="44"/>
        <v>0.31364525657606301</v>
      </c>
      <c r="Z27" s="5">
        <f t="shared" ca="1" si="44"/>
        <v>2.699427501301312E-2</v>
      </c>
      <c r="AA27" s="5">
        <f t="shared" ref="AA27" ca="1" si="45">AVERAGE(AA10:AA13)</f>
        <v>0.14310397590045967</v>
      </c>
      <c r="CW27" s="27"/>
      <c r="CX27" s="23" t="s">
        <v>14</v>
      </c>
      <c r="CY27" s="5">
        <f t="array" ref="CY27:DC31">MINVERSE(CY5:DC9)</f>
        <v>0.01</v>
      </c>
      <c r="CZ27" s="5">
        <v>-8.1481527240926267E-4</v>
      </c>
      <c r="DA27" s="5">
        <v>5.5523004580477607E-6</v>
      </c>
      <c r="DB27" s="5">
        <v>4.0575081922941591E-6</v>
      </c>
      <c r="DC27" s="5">
        <v>-3.2793529610330561E-7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93.617589285245984</v>
      </c>
      <c r="S28" s="5">
        <f t="shared" ref="S28:Z28" ca="1" si="46">AVERAGE(S14:S17)</f>
        <v>4.2908459588728141</v>
      </c>
      <c r="T28" s="5">
        <f t="shared" ca="1" si="46"/>
        <v>0.63082730969268597</v>
      </c>
      <c r="U28" s="5">
        <f t="shared" ca="1" si="46"/>
        <v>-4.584611527709162E-2</v>
      </c>
      <c r="V28" s="5">
        <f t="shared" ca="1" si="46"/>
        <v>-2.9433108994691759E-4</v>
      </c>
      <c r="W28" s="5">
        <f t="shared" ca="1" si="46"/>
        <v>0.55880609144835514</v>
      </c>
      <c r="X28" s="5">
        <f t="shared" ca="1" si="46"/>
        <v>0.57840790225577954</v>
      </c>
      <c r="Y28" s="5">
        <f t="shared" ca="1" si="46"/>
        <v>0.36443709918151612</v>
      </c>
      <c r="Z28" s="5">
        <f t="shared" ca="1" si="46"/>
        <v>8.1582766359930368E-3</v>
      </c>
      <c r="AA28" s="5">
        <f t="shared" ref="AA28" ca="1" si="47">AVERAGE(AA14:AA17)</f>
        <v>-2.9314769660672515E-3</v>
      </c>
      <c r="CW28" s="27"/>
      <c r="CX28" s="24"/>
      <c r="CY28" s="5">
        <v>0</v>
      </c>
      <c r="CZ28" s="5">
        <v>0.01</v>
      </c>
      <c r="DA28" s="5">
        <v>-8.1481527240926267E-4</v>
      </c>
      <c r="DB28" s="5">
        <v>5.5523004580477607E-6</v>
      </c>
      <c r="DC28" s="5">
        <v>4.0575081922941591E-6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-8.1481527240926267E-4</v>
      </c>
      <c r="DC29" s="5">
        <v>5.5523004580477607E-6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-8.1481527240926267E-4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8">IFERROR(BH48/SUMIF($AV48:$BF48,"&lt;&gt;#N/A")*100,"")</f>
        <v/>
      </c>
      <c r="S33" s="5" t="str">
        <f t="shared" si="48"/>
        <v/>
      </c>
      <c r="T33" s="5" t="str">
        <f t="shared" si="48"/>
        <v/>
      </c>
      <c r="U33" s="5" t="str">
        <f t="shared" si="48"/>
        <v/>
      </c>
      <c r="V33" s="5" t="str">
        <f t="shared" si="48"/>
        <v/>
      </c>
      <c r="W33" s="5" t="str">
        <f t="shared" si="48"/>
        <v/>
      </c>
      <c r="X33" s="5" t="str">
        <f t="shared" si="48"/>
        <v/>
      </c>
      <c r="CW33" s="27"/>
      <c r="CX33" s="23" t="s">
        <v>15</v>
      </c>
      <c r="CY33" s="5">
        <f t="array" ref="CY33:DD38">MINVERSE(CY5:DD10)</f>
        <v>0.01</v>
      </c>
      <c r="CZ33" s="5">
        <v>-8.1481527240926267E-4</v>
      </c>
      <c r="DA33" s="5">
        <v>5.5523004580477607E-6</v>
      </c>
      <c r="DB33" s="5">
        <v>4.0575081922941591E-6</v>
      </c>
      <c r="DC33" s="5">
        <v>-3.2793529610330561E-7</v>
      </c>
      <c r="DD33" s="5">
        <v>1.7863273496268145E-9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-8.1481527240926267E-4</v>
      </c>
      <c r="DB34" s="5">
        <v>5.5523004580477607E-6</v>
      </c>
      <c r="DC34" s="5">
        <v>4.0575081922941591E-6</v>
      </c>
      <c r="DD34" s="5">
        <v>-3.2793529610330561E-7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-8.1481527240926267E-4</v>
      </c>
      <c r="DC35" s="5">
        <v>5.5523004580477607E-6</v>
      </c>
      <c r="DD35" s="5">
        <v>4.0575081922941591E-6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-8.1481527240926267E-4</v>
      </c>
      <c r="DD36" s="5">
        <v>5.5523004580477607E-6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-8.1481527240926267E-4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9">IF(B38=ISBLANK(TRUE),"",B38)</f>
        <v/>
      </c>
      <c r="AF39" s="5" t="str">
        <f t="shared" si="49"/>
        <v/>
      </c>
      <c r="AG39" s="5" t="str">
        <f t="shared" si="49"/>
        <v/>
      </c>
      <c r="AH39" s="5" t="str">
        <f t="shared" si="49"/>
        <v/>
      </c>
      <c r="AI39" s="5" t="str">
        <f t="shared" si="49"/>
        <v/>
      </c>
      <c r="AJ39" s="5" t="str">
        <f t="shared" si="49"/>
        <v/>
      </c>
      <c r="AK39" s="5" t="str">
        <f t="shared" si="49"/>
        <v/>
      </c>
      <c r="AL39" s="5" t="str">
        <f t="shared" si="49"/>
        <v/>
      </c>
      <c r="AM39" s="5" t="str">
        <f t="shared" si="49"/>
        <v/>
      </c>
      <c r="AN39" s="5" t="str">
        <f t="shared" si="49"/>
        <v/>
      </c>
      <c r="AO39" s="5" t="str">
        <f t="shared" si="49"/>
        <v/>
      </c>
      <c r="AP39" s="5" t="str">
        <f t="shared" si="49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9"/>
        <v/>
      </c>
      <c r="AF40" s="5" t="str">
        <f t="shared" si="49"/>
        <v/>
      </c>
      <c r="AG40" s="5" t="str">
        <f t="shared" si="49"/>
        <v/>
      </c>
      <c r="AH40" s="5" t="str">
        <f t="shared" si="49"/>
        <v/>
      </c>
      <c r="AI40" s="5" t="str">
        <f t="shared" si="49"/>
        <v/>
      </c>
      <c r="AJ40" s="5" t="str">
        <f t="shared" si="49"/>
        <v/>
      </c>
      <c r="AK40" s="5" t="str">
        <f t="shared" si="49"/>
        <v/>
      </c>
      <c r="AL40" s="5" t="str">
        <f t="shared" si="49"/>
        <v/>
      </c>
      <c r="AM40" s="5" t="str">
        <f t="shared" si="49"/>
        <v/>
      </c>
      <c r="AN40" s="5" t="str">
        <f t="shared" si="49"/>
        <v/>
      </c>
      <c r="AO40" s="5" t="str">
        <f t="shared" si="49"/>
        <v/>
      </c>
      <c r="AP40" s="5" t="str">
        <f t="shared" si="49"/>
        <v/>
      </c>
      <c r="CW40" s="27"/>
      <c r="CX40" s="23" t="s">
        <v>16</v>
      </c>
      <c r="CY40" s="5">
        <f t="array" ref="CY40:DE46">MINVERSE(CY5:DE11)</f>
        <v>0.01</v>
      </c>
      <c r="CZ40" s="5">
        <v>-8.1481527240926267E-4</v>
      </c>
      <c r="DA40" s="5">
        <v>5.5523004580477607E-6</v>
      </c>
      <c r="DB40" s="5">
        <v>4.0575081922941591E-6</v>
      </c>
      <c r="DC40" s="5">
        <v>-3.2793529610330561E-7</v>
      </c>
      <c r="DD40" s="5">
        <v>1.7863273496268145E-9</v>
      </c>
      <c r="DE40" s="5">
        <v>1.6680654145020116E-9</v>
      </c>
    </row>
    <row r="41" spans="2:110" ht="14.25" customHeight="1" x14ac:dyDescent="0.15">
      <c r="AD41" s="5" t="str">
        <f>IF(A40=ISBLANK(TRUE),"",A40)</f>
        <v/>
      </c>
      <c r="AE41" s="5" t="str">
        <f t="shared" si="49"/>
        <v/>
      </c>
      <c r="AF41" s="5" t="str">
        <f t="shared" si="49"/>
        <v/>
      </c>
      <c r="AG41" s="5" t="str">
        <f t="shared" si="49"/>
        <v/>
      </c>
      <c r="AH41" s="5" t="str">
        <f t="shared" si="49"/>
        <v/>
      </c>
      <c r="AI41" s="5" t="str">
        <f t="shared" si="49"/>
        <v/>
      </c>
      <c r="AJ41" s="5" t="str">
        <f t="shared" si="49"/>
        <v/>
      </c>
      <c r="AK41" s="5" t="str">
        <f t="shared" si="49"/>
        <v/>
      </c>
      <c r="AL41" s="5" t="str">
        <f t="shared" si="49"/>
        <v/>
      </c>
      <c r="AM41" s="5" t="str">
        <f t="shared" si="49"/>
        <v/>
      </c>
      <c r="AN41" s="5" t="str">
        <f t="shared" si="49"/>
        <v/>
      </c>
      <c r="AO41" s="5" t="str">
        <f t="shared" si="49"/>
        <v/>
      </c>
      <c r="AP41" s="5" t="str">
        <f t="shared" si="49"/>
        <v/>
      </c>
      <c r="CW41" s="27"/>
      <c r="CX41" s="24"/>
      <c r="CY41" s="5">
        <v>0</v>
      </c>
      <c r="CZ41" s="5">
        <v>0.01</v>
      </c>
      <c r="DA41" s="5">
        <v>-8.1481527240926267E-4</v>
      </c>
      <c r="DB41" s="5">
        <v>5.5523004580477607E-6</v>
      </c>
      <c r="DC41" s="5">
        <v>4.0575081922941591E-6</v>
      </c>
      <c r="DD41" s="5">
        <v>-3.2793529610330561E-7</v>
      </c>
      <c r="DE41" s="5">
        <v>1.7863273496268145E-9</v>
      </c>
    </row>
    <row r="42" spans="2:110" ht="14.25" customHeight="1" x14ac:dyDescent="0.15">
      <c r="AD42" s="5" t="str">
        <f>IF(A41=ISBLANK(TRUE),"",A41)</f>
        <v/>
      </c>
      <c r="AE42" s="5" t="str">
        <f t="shared" si="49"/>
        <v/>
      </c>
      <c r="AF42" s="5" t="str">
        <f t="shared" si="49"/>
        <v/>
      </c>
      <c r="AG42" s="5" t="str">
        <f t="shared" si="49"/>
        <v/>
      </c>
      <c r="AH42" s="5" t="str">
        <f t="shared" si="49"/>
        <v/>
      </c>
      <c r="AI42" s="5" t="str">
        <f t="shared" si="49"/>
        <v/>
      </c>
      <c r="AJ42" s="5" t="str">
        <f t="shared" si="49"/>
        <v/>
      </c>
      <c r="AK42" s="5" t="str">
        <f t="shared" si="49"/>
        <v/>
      </c>
      <c r="AL42" s="5" t="str">
        <f t="shared" si="49"/>
        <v/>
      </c>
      <c r="AM42" s="5" t="str">
        <f t="shared" si="49"/>
        <v/>
      </c>
      <c r="AN42" s="5" t="str">
        <f t="shared" si="49"/>
        <v/>
      </c>
      <c r="AO42" s="5" t="str">
        <f t="shared" si="49"/>
        <v/>
      </c>
      <c r="AP42" s="5" t="str">
        <f t="shared" si="49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-8.1481527240926267E-4</v>
      </c>
      <c r="DC42" s="5">
        <v>5.5523004580477607E-6</v>
      </c>
      <c r="DD42" s="5">
        <v>4.0575081922941591E-6</v>
      </c>
      <c r="DE42" s="5">
        <v>-3.2793529610330561E-7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-8.1481527240926267E-4</v>
      </c>
      <c r="DD43" s="5">
        <v>5.5523004580477607E-6</v>
      </c>
      <c r="DE43" s="5">
        <v>4.0575081922941591E-6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-8.1481527240926267E-4</v>
      </c>
      <c r="DE44" s="5">
        <v>5.5523004580477607E-6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-8.1481527240926267E-4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-8.1481527240926267E-4</v>
      </c>
      <c r="DA48" s="5">
        <v>5.5523004580477607E-6</v>
      </c>
      <c r="DB48" s="5">
        <v>4.0575081922941591E-6</v>
      </c>
      <c r="DC48" s="5">
        <v>-3.2793529610330561E-7</v>
      </c>
      <c r="DD48" s="5">
        <v>1.7863273496268145E-9</v>
      </c>
      <c r="DE48" s="5">
        <v>1.6680654145020116E-9</v>
      </c>
      <c r="DF48" s="5">
        <v>-3.7440257078777746E-7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-8.1481527240926267E-4</v>
      </c>
      <c r="DB49" s="5">
        <v>5.5523004580477607E-6</v>
      </c>
      <c r="DC49" s="5">
        <v>4.0575081922941591E-6</v>
      </c>
      <c r="DD49" s="5">
        <v>-3.2793529610330561E-7</v>
      </c>
      <c r="DE49" s="5">
        <v>1.7863273496268145E-9</v>
      </c>
      <c r="DF49" s="5">
        <v>1.6680654145020116E-9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-8.1481527240926267E-4</v>
      </c>
      <c r="DC50" s="5">
        <v>5.5523004580477607E-6</v>
      </c>
      <c r="DD50" s="5">
        <v>4.0575081922941591E-6</v>
      </c>
      <c r="DE50" s="5">
        <v>-3.2793529610330561E-7</v>
      </c>
      <c r="DF50" s="5">
        <v>1.7863273496268145E-9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-8.1481527240926267E-4</v>
      </c>
      <c r="DD51" s="5">
        <v>5.5523004580477607E-6</v>
      </c>
      <c r="DE51" s="5">
        <v>4.0575081922941591E-6</v>
      </c>
      <c r="DF51" s="5">
        <v>-3.2793529610330561E-7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-8.1481527240926267E-4</v>
      </c>
      <c r="DE52" s="5">
        <v>5.5523004580477607E-6</v>
      </c>
      <c r="DF52" s="5">
        <v>4.0575081922941591E-6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-8.1481527240926267E-4</v>
      </c>
      <c r="DF53" s="5">
        <v>5.5523004580477607E-6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-8.1481527240926267E-4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-8.1481527240926267E-4</v>
      </c>
      <c r="DA57" s="5">
        <v>5.5523004580477607E-6</v>
      </c>
      <c r="DB57" s="5">
        <v>4.0575081922941591E-6</v>
      </c>
      <c r="DC57" s="5">
        <v>-3.2793529610330561E-7</v>
      </c>
      <c r="DD57" s="5">
        <v>1.7863273496268145E-9</v>
      </c>
      <c r="DE57" s="5">
        <v>1.6680654145020116E-9</v>
      </c>
      <c r="DF57" s="5">
        <v>-3.7440257078777746E-7</v>
      </c>
      <c r="DG57" s="5">
        <v>6.0992793412860229E-8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-8.1481527240926267E-4</v>
      </c>
      <c r="DB58" s="5">
        <v>5.5523004580477607E-6</v>
      </c>
      <c r="DC58" s="5">
        <v>4.0575081922941591E-6</v>
      </c>
      <c r="DD58" s="5">
        <v>-3.2793529610330561E-7</v>
      </c>
      <c r="DE58" s="5">
        <v>1.7863273496268145E-9</v>
      </c>
      <c r="DF58" s="5">
        <v>1.6680654145020116E-9</v>
      </c>
      <c r="DG58" s="5">
        <v>-3.7440257078777746E-7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-8.1481527240926267E-4</v>
      </c>
      <c r="DC59" s="5">
        <v>5.5523004580477607E-6</v>
      </c>
      <c r="DD59" s="5">
        <v>4.0575081922941591E-6</v>
      </c>
      <c r="DE59" s="5">
        <v>-3.2793529610330561E-7</v>
      </c>
      <c r="DF59" s="5">
        <v>1.7863273496268145E-9</v>
      </c>
      <c r="DG59" s="5">
        <v>1.6680654145020116E-9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-8.1481527240926267E-4</v>
      </c>
      <c r="DD60" s="5">
        <v>5.5523004580477607E-6</v>
      </c>
      <c r="DE60" s="5">
        <v>4.0575081922941591E-6</v>
      </c>
      <c r="DF60" s="5">
        <v>-3.2793529610330561E-7</v>
      </c>
      <c r="DG60" s="5">
        <v>1.7863273496268145E-9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-8.1481527240926267E-4</v>
      </c>
      <c r="DE61" s="5">
        <v>5.5523004580477607E-6</v>
      </c>
      <c r="DF61" s="5">
        <v>4.0575081922941591E-6</v>
      </c>
      <c r="DG61" s="5">
        <v>-3.2793529610330561E-7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-8.1481527240926267E-4</v>
      </c>
      <c r="DF62" s="5">
        <v>5.5523004580477607E-6</v>
      </c>
      <c r="DG62" s="5">
        <v>4.0575081922941591E-6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-8.1481527240926267E-4</v>
      </c>
      <c r="DG63" s="5">
        <v>5.5523004580477607E-6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-8.1481527240926267E-4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-8.1481527240926267E-4</v>
      </c>
      <c r="DA67" s="5">
        <v>5.5523004580477607E-6</v>
      </c>
      <c r="DB67" s="5">
        <v>4.0575081922941591E-6</v>
      </c>
      <c r="DC67" s="5">
        <v>-3.2793529610330561E-7</v>
      </c>
      <c r="DD67" s="5">
        <v>1.7863273496268145E-9</v>
      </c>
      <c r="DE67" s="5">
        <v>1.6680654145020116E-9</v>
      </c>
      <c r="DF67" s="5">
        <v>-3.7440257078777746E-7</v>
      </c>
      <c r="DG67" s="5">
        <v>6.0992793412860229E-8</v>
      </c>
      <c r="DH67" s="5">
        <v>-2.8997980969679443E-9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-8.1481527240926267E-4</v>
      </c>
      <c r="DB68" s="5">
        <v>5.5523004580477607E-6</v>
      </c>
      <c r="DC68" s="5">
        <v>4.0575081922941591E-6</v>
      </c>
      <c r="DD68" s="5">
        <v>-3.2793529610330561E-7</v>
      </c>
      <c r="DE68" s="5">
        <v>1.7863273496268145E-9</v>
      </c>
      <c r="DF68" s="5">
        <v>1.6680654145020116E-9</v>
      </c>
      <c r="DG68" s="5">
        <v>-3.7440257078777746E-7</v>
      </c>
      <c r="DH68" s="5">
        <v>6.0992793412860229E-8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-8.1481527240926267E-4</v>
      </c>
      <c r="DC69" s="5">
        <v>5.5523004580477607E-6</v>
      </c>
      <c r="DD69" s="5">
        <v>4.0575081922941591E-6</v>
      </c>
      <c r="DE69" s="5">
        <v>-3.2793529610330561E-7</v>
      </c>
      <c r="DF69" s="5">
        <v>1.7863273496268145E-9</v>
      </c>
      <c r="DG69" s="5">
        <v>1.6680654145020116E-9</v>
      </c>
      <c r="DH69" s="5">
        <v>-3.7440257078777746E-7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-8.1481527240926267E-4</v>
      </c>
      <c r="DD70" s="5">
        <v>5.5523004580477607E-6</v>
      </c>
      <c r="DE70" s="5">
        <v>4.0575081922941591E-6</v>
      </c>
      <c r="DF70" s="5">
        <v>-3.2793529610330561E-7</v>
      </c>
      <c r="DG70" s="5">
        <v>1.7863273496268145E-9</v>
      </c>
      <c r="DH70" s="5">
        <v>1.6680654145020116E-9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-8.1481527240926267E-4</v>
      </c>
      <c r="DE71" s="5">
        <v>5.5523004580477607E-6</v>
      </c>
      <c r="DF71" s="5">
        <v>4.0575081922941591E-6</v>
      </c>
      <c r="DG71" s="5">
        <v>-3.2793529610330561E-7</v>
      </c>
      <c r="DH71" s="5">
        <v>1.7863273496268145E-9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-8.1481527240926267E-4</v>
      </c>
      <c r="DF72" s="5">
        <v>5.5523004580477607E-6</v>
      </c>
      <c r="DG72" s="5">
        <v>4.0575081922941591E-6</v>
      </c>
      <c r="DH72" s="5">
        <v>-3.2793529610330561E-7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-8.1481527240926267E-4</v>
      </c>
      <c r="DG73" s="5">
        <v>5.5523004580477607E-6</v>
      </c>
      <c r="DH73" s="5">
        <v>4.0575081922941591E-6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-8.1481527240926267E-4</v>
      </c>
      <c r="DH74" s="5">
        <v>5.5523004580477607E-6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-8.1481527240926267E-4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-8.1481527240926267E-4</v>
      </c>
      <c r="DA78" s="5">
        <v>5.5523004580477607E-6</v>
      </c>
      <c r="DB78" s="5">
        <v>4.0575081922941591E-6</v>
      </c>
      <c r="DC78" s="5">
        <v>-3.2793529610330561E-7</v>
      </c>
      <c r="DD78" s="5">
        <v>1.7863273496268145E-9</v>
      </c>
      <c r="DE78" s="5">
        <v>1.6680654145020116E-9</v>
      </c>
      <c r="DF78" s="5">
        <v>-3.7440257078777746E-7</v>
      </c>
      <c r="DG78" s="5">
        <v>6.0992793412860229E-8</v>
      </c>
      <c r="DH78" s="5">
        <v>-2.8997980969679443E-9</v>
      </c>
      <c r="DI78" s="5">
        <v>-2.699095592714796E-10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-8.1481527240926267E-4</v>
      </c>
      <c r="DB79" s="5">
        <v>5.5523004580477607E-6</v>
      </c>
      <c r="DC79" s="5">
        <v>4.0575081922941591E-6</v>
      </c>
      <c r="DD79" s="5">
        <v>-3.2793529610330561E-7</v>
      </c>
      <c r="DE79" s="5">
        <v>1.7863273496268145E-9</v>
      </c>
      <c r="DF79" s="5">
        <v>1.6680654145020116E-9</v>
      </c>
      <c r="DG79" s="5">
        <v>-3.7440257078777746E-7</v>
      </c>
      <c r="DH79" s="5">
        <v>6.0992793412860229E-8</v>
      </c>
      <c r="DI79" s="5">
        <v>-2.8997980969679443E-9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-8.1481527240926267E-4</v>
      </c>
      <c r="DC80" s="5">
        <v>5.5523004580477607E-6</v>
      </c>
      <c r="DD80" s="5">
        <v>4.0575081922941591E-6</v>
      </c>
      <c r="DE80" s="5">
        <v>-3.2793529610330561E-7</v>
      </c>
      <c r="DF80" s="5">
        <v>1.7863273496268145E-9</v>
      </c>
      <c r="DG80" s="5">
        <v>1.6680654145020116E-9</v>
      </c>
      <c r="DH80" s="5">
        <v>-3.7440257078777746E-7</v>
      </c>
      <c r="DI80" s="5">
        <v>6.0992793412860229E-8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-8.1481527240926267E-4</v>
      </c>
      <c r="DD81" s="5">
        <v>5.5523004580477607E-6</v>
      </c>
      <c r="DE81" s="5">
        <v>4.0575081922941591E-6</v>
      </c>
      <c r="DF81" s="5">
        <v>-3.2793529610330561E-7</v>
      </c>
      <c r="DG81" s="5">
        <v>1.7863273496268145E-9</v>
      </c>
      <c r="DH81" s="5">
        <v>1.6680654145020116E-9</v>
      </c>
      <c r="DI81" s="5">
        <v>-3.7440257078777746E-7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-8.1481527240926267E-4</v>
      </c>
      <c r="DE82" s="5">
        <v>5.5523004580477607E-6</v>
      </c>
      <c r="DF82" s="5">
        <v>4.0575081922941591E-6</v>
      </c>
      <c r="DG82" s="5">
        <v>-3.2793529610330561E-7</v>
      </c>
      <c r="DH82" s="5">
        <v>1.7863273496268145E-9</v>
      </c>
      <c r="DI82" s="5">
        <v>1.6680654145020116E-9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-8.1481527240926267E-4</v>
      </c>
      <c r="DF83" s="5">
        <v>5.5523004580477607E-6</v>
      </c>
      <c r="DG83" s="5">
        <v>4.0575081922941591E-6</v>
      </c>
      <c r="DH83" s="5">
        <v>-3.2793529610330561E-7</v>
      </c>
      <c r="DI83" s="5">
        <v>1.7863273496268145E-9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-8.1481527240926267E-4</v>
      </c>
      <c r="DG84" s="5">
        <v>5.5523004580477607E-6</v>
      </c>
      <c r="DH84" s="5">
        <v>4.0575081922941591E-6</v>
      </c>
      <c r="DI84" s="5">
        <v>-3.2793529610330561E-7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-8.1481527240926267E-4</v>
      </c>
      <c r="DH85" s="5">
        <v>5.5523004580477607E-6</v>
      </c>
      <c r="DI85" s="5">
        <v>4.0575081922941591E-6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-8.1481527240926267E-4</v>
      </c>
      <c r="DI86" s="5">
        <v>5.5523004580477607E-6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-8.1481527240926267E-4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09FA8-FD86-0845-82F7-8386FE2DBE88}">
  <dimension ref="A1:DL101"/>
  <sheetViews>
    <sheetView zoomScaleNormal="100" workbookViewId="0">
      <selection activeCell="L24" sqref="L24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242.07820000000001</v>
      </c>
      <c r="D1" s="1">
        <v>243.08150000000001</v>
      </c>
      <c r="E1" s="1">
        <v>244.0848</v>
      </c>
      <c r="F1" s="1">
        <v>245.0881</v>
      </c>
      <c r="G1" s="1">
        <v>246.09139999999999</v>
      </c>
      <c r="H1" s="1">
        <v>247.09469999999999</v>
      </c>
      <c r="I1" s="2">
        <v>248.09800000000001</v>
      </c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7</v>
      </c>
    </row>
    <row r="2" spans="1:116" ht="15" x14ac:dyDescent="0.2">
      <c r="A2" t="s">
        <v>22</v>
      </c>
      <c r="B2" t="s">
        <v>23</v>
      </c>
      <c r="C2">
        <v>36961573.579161301</v>
      </c>
      <c r="D2">
        <v>3232117.4366332102</v>
      </c>
      <c r="E2">
        <v>22561.687428781901</v>
      </c>
      <c r="F2">
        <v>8505.8724620324392</v>
      </c>
      <c r="G2">
        <v>0</v>
      </c>
      <c r="H2">
        <v>11037.002750681901</v>
      </c>
      <c r="I2" s="4">
        <v>0</v>
      </c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Cytidine</v>
      </c>
      <c r="S2" s="5" t="str">
        <f t="shared" ref="S2:AB2" ca="1" si="0">IF(AG2=ISBLANK(TRUE),"",AG2)</f>
        <v>Cytidine m+1</v>
      </c>
      <c r="T2" s="5" t="str">
        <f t="shared" ca="1" si="0"/>
        <v>Cytidine m+2</v>
      </c>
      <c r="U2" s="5" t="str">
        <f t="shared" ca="1" si="0"/>
        <v>Cytidine m+3</v>
      </c>
      <c r="V2" s="5" t="str">
        <f t="shared" ca="1" si="0"/>
        <v>Cytidine m+4</v>
      </c>
      <c r="W2" s="5" t="str">
        <f t="shared" ca="1" si="0"/>
        <v>Cytidine m+5</v>
      </c>
      <c r="X2" s="5" t="str">
        <f t="shared" ca="1" si="0"/>
        <v>Cytidine m+6</v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Cytidine</v>
      </c>
      <c r="AG2" s="3" t="str">
        <f ca="1">IF(D1=ISBLANK(TRUE),"",$AF$2&amp;" m+1")</f>
        <v>Cytidine m+1</v>
      </c>
      <c r="AH2" s="3" t="str">
        <f ca="1">IF(E1=ISBLANK(TRUE),"",$AF$2&amp;" m+2")</f>
        <v>Cytidine m+2</v>
      </c>
      <c r="AI2" s="3" t="str">
        <f ca="1">IF(F1=ISBLANK(TRUE),"",$AF$2&amp;" m+3")</f>
        <v>Cytidine m+3</v>
      </c>
      <c r="AJ2" s="3" t="str">
        <f ca="1">IF(G1=ISBLANK(TRUE),"",$AF$2&amp;" m+4")</f>
        <v>Cytidine m+4</v>
      </c>
      <c r="AK2" s="3" t="str">
        <f ca="1">IF(H1=ISBLANK(TRUE),"",$AF$2&amp;" m+5")</f>
        <v>Cytidine m+5</v>
      </c>
      <c r="AL2" s="3" t="str">
        <f ca="1">IF(I1=ISBLANK(TRUE),"",$AF$2&amp;" m+6")</f>
        <v>Cytidine m+6</v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Cytidine</v>
      </c>
      <c r="AU2" s="5" t="str">
        <f t="shared" ca="1" si="2"/>
        <v>Cytidine m+1</v>
      </c>
      <c r="AV2" s="5" t="str">
        <f t="shared" ca="1" si="2"/>
        <v>Cytidine m+2</v>
      </c>
      <c r="AW2" s="5" t="str">
        <f t="shared" ca="1" si="2"/>
        <v>Cytidine m+3</v>
      </c>
      <c r="AX2" s="5" t="str">
        <f t="shared" ca="1" si="2"/>
        <v>Cytidine m+4</v>
      </c>
      <c r="AY2" s="5" t="str">
        <f t="shared" ca="1" si="2"/>
        <v>Cytidine m+5</v>
      </c>
      <c r="AZ2" s="5" t="str">
        <f t="shared" ca="1" si="2"/>
        <v>Cytidine m+6</v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Cytidine</v>
      </c>
      <c r="BI2" s="5" t="str">
        <f t="shared" ca="1" si="3"/>
        <v>Cytidine m+1</v>
      </c>
      <c r="BJ2" s="5" t="str">
        <f t="shared" ca="1" si="3"/>
        <v>Cytidine m+2</v>
      </c>
      <c r="BK2" s="5" t="str">
        <f t="shared" ca="1" si="3"/>
        <v>Cytidine m+3</v>
      </c>
      <c r="BL2" s="5" t="str">
        <f t="shared" ca="1" si="3"/>
        <v>Cytidine m+4</v>
      </c>
      <c r="BM2" s="5" t="str">
        <f t="shared" ca="1" si="3"/>
        <v>Cytidine m+5</v>
      </c>
      <c r="BN2" s="5" t="str">
        <f t="shared" ca="1" si="3"/>
        <v>Cytidine m+6</v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Cytidine</v>
      </c>
      <c r="BY2" s="3" t="str">
        <f t="shared" ca="1" si="4"/>
        <v>Cytidine m+1</v>
      </c>
      <c r="BZ2" s="3" t="str">
        <f t="shared" ca="1" si="4"/>
        <v>Cytidine m+2</v>
      </c>
      <c r="CA2" s="3" t="str">
        <f t="shared" ca="1" si="4"/>
        <v>Cytidine m+3</v>
      </c>
      <c r="CB2" s="3" t="str">
        <f t="shared" ca="1" si="4"/>
        <v>Cytidine m+4</v>
      </c>
      <c r="CC2" s="3" t="str">
        <f t="shared" ca="1" si="4"/>
        <v>Cytidine m+5</v>
      </c>
      <c r="CD2" s="3" t="str">
        <f t="shared" ca="1" si="4"/>
        <v>Cytidine m+6</v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Cytidine</v>
      </c>
      <c r="CL2" s="5" t="str">
        <f t="shared" ca="1" si="5"/>
        <v>Cytidine m+1</v>
      </c>
      <c r="CM2" s="5" t="str">
        <f t="shared" ca="1" si="5"/>
        <v>Cytidine m+2</v>
      </c>
      <c r="CN2" s="5" t="str">
        <f t="shared" ca="1" si="5"/>
        <v>Cytidine m+3</v>
      </c>
      <c r="CO2" s="5" t="str">
        <f t="shared" ca="1" si="5"/>
        <v>Cytidine m+4</v>
      </c>
      <c r="CP2" s="5" t="str">
        <f t="shared" ca="1" si="5"/>
        <v>Cytidine m+5</v>
      </c>
      <c r="CQ2" s="5" t="str">
        <f t="shared" ca="1" si="5"/>
        <v>Cytidine m+6</v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Cytidine</v>
      </c>
      <c r="CZ2" s="5" t="str">
        <f t="shared" ca="1" si="6"/>
        <v>Cytidine m+1</v>
      </c>
      <c r="DA2" s="5" t="str">
        <f t="shared" ca="1" si="6"/>
        <v>Cytidine m+2</v>
      </c>
      <c r="DB2" s="5" t="str">
        <f t="shared" ca="1" si="6"/>
        <v>Cytidine m+3</v>
      </c>
      <c r="DC2" s="5" t="str">
        <f t="shared" ca="1" si="6"/>
        <v>Cytidine m+4</v>
      </c>
      <c r="DD2" s="5" t="str">
        <f t="shared" ca="1" si="6"/>
        <v>Cytidine m+5</v>
      </c>
      <c r="DE2" s="5" t="str">
        <f t="shared" ca="1" si="6"/>
        <v>Cytidine m+6</v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48155518.650173597</v>
      </c>
      <c r="D3">
        <v>4418644.9811324803</v>
      </c>
      <c r="E3">
        <v>0</v>
      </c>
      <c r="F3">
        <v>0</v>
      </c>
      <c r="G3">
        <v>0</v>
      </c>
      <c r="H3">
        <v>4722.8583937602598</v>
      </c>
      <c r="I3" s="4">
        <v>0</v>
      </c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100.79077440916618</v>
      </c>
      <c r="S3" s="5">
        <f t="shared" ref="S3:AB17" ca="1" si="8">IFERROR(BI3/SUMIF($BH3:$BR3,"&lt;&gt;#N/A")*100,"")</f>
        <v>-0.83525467686535182</v>
      </c>
      <c r="T3" s="6">
        <f t="shared" ca="1" si="8"/>
        <v>4.0622641714213412E-2</v>
      </c>
      <c r="U3" s="6">
        <f t="shared" ca="1" si="8"/>
        <v>4.0537040747566115E-3</v>
      </c>
      <c r="V3" s="6">
        <f t="shared" ca="1" si="8"/>
        <v>-2.9540076148307107E-4</v>
      </c>
      <c r="W3" s="6">
        <f t="shared" ca="1" si="8"/>
        <v>-1.6728732288535914E-4</v>
      </c>
      <c r="X3" s="6">
        <f ca="1">IFERROR(BN3/SUMIF($BH3:$BR3,"&lt;&gt;#N/A")*100,"")</f>
        <v>2.6660999458669979E-4</v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36961573.579161301</v>
      </c>
      <c r="AG3" s="5">
        <f t="shared" si="1"/>
        <v>3232117.4366332102</v>
      </c>
      <c r="AH3" s="5">
        <f t="shared" si="1"/>
        <v>22561.687428781901</v>
      </c>
      <c r="AI3" s="5">
        <f t="shared" si="1"/>
        <v>8505.8724620324392</v>
      </c>
      <c r="AJ3" s="5">
        <f t="shared" si="1"/>
        <v>0</v>
      </c>
      <c r="AK3" s="5">
        <f t="shared" si="1"/>
        <v>11037.002750681901</v>
      </c>
      <c r="AL3" s="5">
        <f t="shared" si="1"/>
        <v>0</v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8.7445341841599973</v>
      </c>
      <c r="AV3" s="5">
        <f t="shared" si="10"/>
        <v>6.1040927763697905E-2</v>
      </c>
      <c r="AW3" s="5">
        <f t="shared" si="10"/>
        <v>2.301274442175805E-2</v>
      </c>
      <c r="AX3" s="5">
        <f t="shared" si="10"/>
        <v>0</v>
      </c>
      <c r="AY3" s="5">
        <f t="shared" si="10"/>
        <v>2.9860749102155359E-2</v>
      </c>
      <c r="AZ3" s="5">
        <f t="shared" si="10"/>
        <v>0</v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-8.2870151733787228E-3</v>
      </c>
      <c r="BJ3" s="5">
        <f ca="1"/>
        <v>4.030392856126234E-4</v>
      </c>
      <c r="BK3" s="5">
        <f ca="1"/>
        <v>4.0218999194314731E-5</v>
      </c>
      <c r="BL3" s="5">
        <f ca="1"/>
        <v>-2.9308313505348619E-6</v>
      </c>
      <c r="BM3" s="5">
        <f ca="1"/>
        <v>-1.6597483635381774E-6</v>
      </c>
      <c r="BN3" s="5">
        <f ca="1"/>
        <v>2.6451825194276274E-6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15253654.0802387</v>
      </c>
      <c r="BY3" s="5">
        <f t="shared" ref="BY3:CD6" si="12">D17</f>
        <v>1440348.0877415601</v>
      </c>
      <c r="BZ3" s="5">
        <f t="shared" si="12"/>
        <v>10110.8605431916</v>
      </c>
      <c r="CA3" s="5">
        <f t="shared" si="12"/>
        <v>4464.9789218386804</v>
      </c>
      <c r="CB3" s="5">
        <f t="shared" si="12"/>
        <v>0</v>
      </c>
      <c r="CC3" s="5">
        <f t="shared" si="12"/>
        <v>2425.3597093571698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9.442642924540614</v>
      </c>
      <c r="CM3" s="5">
        <f t="shared" si="15"/>
        <v>6.6284842241770434E-2</v>
      </c>
      <c r="CN3" s="5">
        <f t="shared" si="15"/>
        <v>2.9271536501034968E-2</v>
      </c>
      <c r="CO3" s="5">
        <f t="shared" si="15"/>
        <v>0</v>
      </c>
      <c r="CP3" s="5">
        <f t="shared" si="15"/>
        <v>1.5900188221124364E-2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9.57323570149787</v>
      </c>
      <c r="DA3" s="5">
        <f t="shared" si="16"/>
        <v>0.10007054871907929</v>
      </c>
      <c r="DB3" s="5">
        <f t="shared" si="16"/>
        <v>1.5961740579836955E-2</v>
      </c>
      <c r="DC3" s="5">
        <f t="shared" si="16"/>
        <v>0</v>
      </c>
      <c r="DD3" s="5">
        <f t="shared" si="16"/>
        <v>3.0044323531990453E-2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129059312.936655</v>
      </c>
      <c r="D4">
        <v>11796087.643678701</v>
      </c>
      <c r="E4">
        <v>188506.584181035</v>
      </c>
      <c r="F4">
        <v>0</v>
      </c>
      <c r="G4">
        <v>0</v>
      </c>
      <c r="H4">
        <v>51187.135956096899</v>
      </c>
      <c r="I4" s="4">
        <v>17713.074030612599</v>
      </c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100.48868444670744</v>
      </c>
      <c r="S4" s="5">
        <f t="shared" ca="1" si="8"/>
        <v>-0.39939689567951941</v>
      </c>
      <c r="T4" s="6">
        <f t="shared" ca="1" si="8"/>
        <v>-6.2324371718538149E-2</v>
      </c>
      <c r="U4" s="6">
        <f t="shared" ca="1" si="8"/>
        <v>-9.673605454307602E-3</v>
      </c>
      <c r="V4" s="6">
        <f t="shared" ca="1" si="8"/>
        <v>1.0521960881105671E-3</v>
      </c>
      <c r="W4" s="6">
        <f t="shared" ca="1" si="8"/>
        <v>-2.0416806151745803E-2</v>
      </c>
      <c r="X4" s="6">
        <f t="shared" ca="1" si="8"/>
        <v>2.0750362085475852E-3</v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48155518.650173597</v>
      </c>
      <c r="AG4" s="5">
        <f t="shared" si="1"/>
        <v>4418644.9811324803</v>
      </c>
      <c r="AH4" s="5">
        <f t="shared" si="1"/>
        <v>0</v>
      </c>
      <c r="AI4" s="5">
        <f t="shared" si="1"/>
        <v>0</v>
      </c>
      <c r="AJ4" s="5">
        <f t="shared" si="1"/>
        <v>0</v>
      </c>
      <c r="AK4" s="5">
        <f t="shared" si="1"/>
        <v>4722.8583937602598</v>
      </c>
      <c r="AL4" s="5">
        <f t="shared" si="1"/>
        <v>0</v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9.1757811046160356</v>
      </c>
      <c r="AV4" s="5">
        <f t="shared" si="10"/>
        <v>0</v>
      </c>
      <c r="AW4" s="5">
        <f t="shared" si="10"/>
        <v>0</v>
      </c>
      <c r="AX4" s="5">
        <f t="shared" si="10"/>
        <v>0</v>
      </c>
      <c r="AY4" s="5">
        <f t="shared" si="10"/>
        <v>9.8075122564238726E-3</v>
      </c>
      <c r="AZ4" s="5">
        <f t="shared" si="10"/>
        <v>0</v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-3.974545968818341E-3</v>
      </c>
      <c r="BJ4" s="5">
        <f ca="1"/>
        <v>-6.2021283353142984E-4</v>
      </c>
      <c r="BK4" s="5">
        <f ca="1"/>
        <v>-9.6265619433378506E-5</v>
      </c>
      <c r="BL4" s="5">
        <f ca="1"/>
        <v>1.0470791750374464E-5</v>
      </c>
      <c r="BM4" s="5">
        <f ca="1"/>
        <v>-2.0317517603261616E-4</v>
      </c>
      <c r="BN4" s="5">
        <f ca="1"/>
        <v>2.0649451428016724E-5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15197094.7568343</v>
      </c>
      <c r="BY4" s="5">
        <f t="shared" si="12"/>
        <v>1451831.43672985</v>
      </c>
      <c r="BZ4" s="5">
        <f t="shared" si="12"/>
        <v>11844.220056325799</v>
      </c>
      <c r="CA4" s="5">
        <f t="shared" si="12"/>
        <v>0</v>
      </c>
      <c r="CB4" s="5">
        <f t="shared" si="12"/>
        <v>0</v>
      </c>
      <c r="CC4" s="5">
        <f t="shared" si="12"/>
        <v>3193.7529082376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9.5533485837939214</v>
      </c>
      <c r="CM4" s="5">
        <f t="shared" si="15"/>
        <v>7.7937396889621438E-2</v>
      </c>
      <c r="CN4" s="5">
        <f t="shared" si="15"/>
        <v>0</v>
      </c>
      <c r="CO4" s="5">
        <f t="shared" si="15"/>
        <v>0</v>
      </c>
      <c r="CP4" s="5">
        <f t="shared" si="15"/>
        <v>2.1015549085797034E-2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21935940.1596062</v>
      </c>
      <c r="D5">
        <v>2069853.6676461201</v>
      </c>
      <c r="E5">
        <v>7159.2672526167098</v>
      </c>
      <c r="F5">
        <v>13955.692767665299</v>
      </c>
      <c r="G5">
        <v>0</v>
      </c>
      <c r="H5">
        <v>2799.4596349847902</v>
      </c>
      <c r="I5" s="4">
        <v>49360.828102865198</v>
      </c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100.34618306241737</v>
      </c>
      <c r="S5" s="5">
        <f t="shared" ca="1" si="8"/>
        <v>-0.43468383070894073</v>
      </c>
      <c r="T5" s="6">
        <f t="shared" ca="1" si="8"/>
        <v>8.776395064380535E-2</v>
      </c>
      <c r="U5" s="6">
        <f t="shared" ca="1" si="8"/>
        <v>-2.3983856783685538E-2</v>
      </c>
      <c r="V5" s="6">
        <f t="shared" ca="1" si="8"/>
        <v>2.2775883786253621E-3</v>
      </c>
      <c r="W5" s="6">
        <f t="shared" ca="1" si="8"/>
        <v>9.4426377507697227E-3</v>
      </c>
      <c r="X5" s="6">
        <f t="shared" ca="1" si="8"/>
        <v>1.3000448302069093E-2</v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129059312.936655</v>
      </c>
      <c r="AG5" s="5">
        <f t="shared" si="1"/>
        <v>11796087.643678701</v>
      </c>
      <c r="AH5" s="5">
        <f t="shared" si="1"/>
        <v>188506.584181035</v>
      </c>
      <c r="AI5" s="5">
        <f t="shared" si="1"/>
        <v>0</v>
      </c>
      <c r="AJ5" s="5">
        <f t="shared" si="1"/>
        <v>0</v>
      </c>
      <c r="AK5" s="5">
        <f t="shared" si="1"/>
        <v>51187.135956096899</v>
      </c>
      <c r="AL5" s="5">
        <f t="shared" si="1"/>
        <v>17713.074030612599</v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9.1400514811887046</v>
      </c>
      <c r="AV5" s="5">
        <f t="shared" si="10"/>
        <v>0.14606197715740046</v>
      </c>
      <c r="AW5" s="5">
        <f t="shared" si="10"/>
        <v>0</v>
      </c>
      <c r="AX5" s="5">
        <f t="shared" si="10"/>
        <v>0</v>
      </c>
      <c r="AY5" s="5">
        <f t="shared" si="10"/>
        <v>3.9661714285756822E-2</v>
      </c>
      <c r="AZ5" s="5">
        <f t="shared" si="10"/>
        <v>1.3724754632241492E-2</v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-4.331842203091657E-3</v>
      </c>
      <c r="BJ5" s="5">
        <f ca="1"/>
        <v>8.7461174870213454E-4</v>
      </c>
      <c r="BK5" s="5">
        <f ca="1"/>
        <v>-2.3901115171233862E-4</v>
      </c>
      <c r="BL5" s="5">
        <f ca="1"/>
        <v>2.2697309544984449E-5</v>
      </c>
      <c r="BM5" s="5">
        <f ca="1"/>
        <v>9.4100617109633478E-5</v>
      </c>
      <c r="BN5" s="5">
        <f ca="1"/>
        <v>1.295559821541249E-4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15406014.284175299</v>
      </c>
      <c r="BY5" s="5">
        <f t="shared" si="12"/>
        <v>1511115.8194261701</v>
      </c>
      <c r="BZ5" s="5">
        <f t="shared" si="12"/>
        <v>33797.545345884202</v>
      </c>
      <c r="CA5" s="5">
        <f t="shared" si="12"/>
        <v>0</v>
      </c>
      <c r="CB5" s="5">
        <f t="shared" si="12"/>
        <v>0</v>
      </c>
      <c r="CC5" s="5">
        <f t="shared" si="12"/>
        <v>1768.5803033592899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9.8086097517016668</v>
      </c>
      <c r="CM5" s="5">
        <f t="shared" si="15"/>
        <v>0.21937890438411614</v>
      </c>
      <c r="CN5" s="5">
        <f t="shared" si="15"/>
        <v>0</v>
      </c>
      <c r="CO5" s="5">
        <f t="shared" si="15"/>
        <v>0</v>
      </c>
      <c r="CP5" s="5">
        <f t="shared" si="15"/>
        <v>1.1479804385070153E-2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9.57323570149787</v>
      </c>
      <c r="DA5" s="5">
        <f t="shared" si="21"/>
        <v>0.10007054871907929</v>
      </c>
      <c r="DB5" s="5">
        <f t="shared" si="21"/>
        <v>1.5961740579836955E-2</v>
      </c>
      <c r="DC5" s="5">
        <f t="shared" si="21"/>
        <v>0</v>
      </c>
      <c r="DD5" s="5">
        <f t="shared" si="21"/>
        <v>3.0044323531990453E-2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32418548.952466998</v>
      </c>
      <c r="D6">
        <v>3073531.8739661099</v>
      </c>
      <c r="E6">
        <v>14008.209451622701</v>
      </c>
      <c r="F6">
        <v>7399.8224934487098</v>
      </c>
      <c r="G6">
        <v>0</v>
      </c>
      <c r="H6">
        <v>3449.07401014282</v>
      </c>
      <c r="I6" s="4">
        <v>3799.8996507152501</v>
      </c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99.933843257133589</v>
      </c>
      <c r="S6" s="5">
        <f t="shared" ca="1" si="8"/>
        <v>-0.13724352294097109</v>
      </c>
      <c r="T6" s="6">
        <f t="shared" ca="1" si="8"/>
        <v>-5.4250133941187037E-2</v>
      </c>
      <c r="U6" s="6">
        <f t="shared" ca="1" si="8"/>
        <v>5.2957780830690679E-2</v>
      </c>
      <c r="V6" s="6">
        <f t="shared" ca="1" si="8"/>
        <v>-4.9935783193944287E-3</v>
      </c>
      <c r="W6" s="6">
        <f t="shared" ca="1" si="8"/>
        <v>-1.6837201961495483E-2</v>
      </c>
      <c r="X6" s="6">
        <f t="shared" ca="1" si="8"/>
        <v>0.226523399198759</v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21935940.1596062</v>
      </c>
      <c r="AG6" s="5">
        <f t="shared" si="1"/>
        <v>2069853.6676461201</v>
      </c>
      <c r="AH6" s="5">
        <f t="shared" si="1"/>
        <v>7159.2672526167098</v>
      </c>
      <c r="AI6" s="5">
        <f t="shared" si="1"/>
        <v>13955.692767665299</v>
      </c>
      <c r="AJ6" s="5">
        <f t="shared" si="1"/>
        <v>0</v>
      </c>
      <c r="AK6" s="5">
        <f t="shared" si="1"/>
        <v>2799.4596349847902</v>
      </c>
      <c r="AL6" s="5">
        <f t="shared" si="1"/>
        <v>49360.828102865198</v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9.4359013226049875</v>
      </c>
      <c r="AV6" s="5">
        <f t="shared" si="10"/>
        <v>3.2637157106218305E-2</v>
      </c>
      <c r="AW6" s="5">
        <f t="shared" si="10"/>
        <v>6.3620217169282414E-2</v>
      </c>
      <c r="AX6" s="5">
        <f t="shared" si="10"/>
        <v>0</v>
      </c>
      <c r="AY6" s="5">
        <f t="shared" si="10"/>
        <v>1.2761976986698009E-2</v>
      </c>
      <c r="AZ6" s="5">
        <f t="shared" si="10"/>
        <v>0.225022623802377</v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-1.3733437889288241E-3</v>
      </c>
      <c r="BJ6" s="5">
        <f ca="1"/>
        <v>-5.428604782225714E-4</v>
      </c>
      <c r="BK6" s="5">
        <f ca="1"/>
        <v>5.2992839167036025E-4</v>
      </c>
      <c r="BL6" s="5">
        <f ca="1"/>
        <v>-4.9968840951565938E-5</v>
      </c>
      <c r="BM6" s="5">
        <f ca="1"/>
        <v>-1.6848348279944282E-4</v>
      </c>
      <c r="BN6" s="5">
        <f ca="1"/>
        <v>2.2667335890995972E-3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15378128.5141968</v>
      </c>
      <c r="BY6" s="5">
        <f t="shared" si="12"/>
        <v>1459129.3568029299</v>
      </c>
      <c r="BZ6" s="5">
        <f t="shared" si="12"/>
        <v>5640.8592186237702</v>
      </c>
      <c r="CA6" s="5">
        <f t="shared" si="12"/>
        <v>5317.0534166709303</v>
      </c>
      <c r="CB6" s="5">
        <f t="shared" si="12"/>
        <v>0</v>
      </c>
      <c r="CC6" s="5">
        <f t="shared" si="12"/>
        <v>11038.690139346099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9.4883415459552776</v>
      </c>
      <c r="CM6" s="5">
        <f t="shared" si="15"/>
        <v>3.6681051360809187E-2</v>
      </c>
      <c r="CN6" s="5">
        <f t="shared" si="15"/>
        <v>3.4575425818312848E-2</v>
      </c>
      <c r="CO6" s="5">
        <f t="shared" si="15"/>
        <v>0</v>
      </c>
      <c r="CP6" s="5">
        <f t="shared" si="15"/>
        <v>7.1781752435970264E-2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9.57323570149787</v>
      </c>
      <c r="DB6" s="5">
        <f t="shared" si="22"/>
        <v>0.10007054871907929</v>
      </c>
      <c r="DC6" s="5">
        <f t="shared" si="22"/>
        <v>1.5961740579836955E-2</v>
      </c>
      <c r="DD6" s="5">
        <f t="shared" si="22"/>
        <v>0</v>
      </c>
      <c r="DE6" s="5">
        <f t="shared" si="22"/>
        <v>3.0044323531990453E-2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63769424.106304303</v>
      </c>
      <c r="D7">
        <v>5897917.6282037403</v>
      </c>
      <c r="E7">
        <v>79931.630255049196</v>
      </c>
      <c r="F7">
        <v>10823.982103721401</v>
      </c>
      <c r="G7">
        <v>0</v>
      </c>
      <c r="H7">
        <v>22473.771164103498</v>
      </c>
      <c r="I7" s="4">
        <v>0</v>
      </c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100.13585024303877</v>
      </c>
      <c r="S7" s="5">
        <f t="shared" ca="1" si="8"/>
        <v>-9.2579546505811738E-2</v>
      </c>
      <c r="T7" s="6">
        <f t="shared" ca="1" si="8"/>
        <v>-4.8074458644605945E-2</v>
      </c>
      <c r="U7" s="6">
        <f t="shared" ca="1" si="8"/>
        <v>1.1568401007277646E-2</v>
      </c>
      <c r="V7" s="6">
        <f t="shared" ca="1" si="8"/>
        <v>-1.0445846137185123E-3</v>
      </c>
      <c r="W7" s="6">
        <f t="shared" ca="1" si="8"/>
        <v>-1.9335388706525711E-2</v>
      </c>
      <c r="X7" s="6">
        <f t="shared" ca="1" si="8"/>
        <v>1.3615334424596436E-2</v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32418548.952466998</v>
      </c>
      <c r="AG7" s="5">
        <f t="shared" si="1"/>
        <v>3073531.8739661099</v>
      </c>
      <c r="AH7" s="5">
        <f t="shared" si="1"/>
        <v>14008.209451622701</v>
      </c>
      <c r="AI7" s="5">
        <f t="shared" si="1"/>
        <v>7399.8224934487098</v>
      </c>
      <c r="AJ7" s="5">
        <f t="shared" si="1"/>
        <v>0</v>
      </c>
      <c r="AK7" s="5">
        <f t="shared" si="1"/>
        <v>3449.07401014282</v>
      </c>
      <c r="AL7" s="5">
        <f t="shared" si="1"/>
        <v>3799.8996507152501</v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9.4807817539045622</v>
      </c>
      <c r="AV7" s="5">
        <f t="shared" si="10"/>
        <v>4.3210476422501011E-2</v>
      </c>
      <c r="AW7" s="5">
        <f t="shared" si="10"/>
        <v>2.2825890524275288E-2</v>
      </c>
      <c r="AX7" s="5">
        <f t="shared" si="10"/>
        <v>0</v>
      </c>
      <c r="AY7" s="5">
        <f t="shared" si="10"/>
        <v>1.0639199228811723E-2</v>
      </c>
      <c r="AZ7" s="5">
        <f t="shared" si="10"/>
        <v>1.1721374871795686E-2</v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-9.2453947593307273E-4</v>
      </c>
      <c r="BJ7" s="5">
        <f ca="1"/>
        <v>-4.8009237978131588E-4</v>
      </c>
      <c r="BK7" s="5">
        <f ca="1"/>
        <v>1.1552706627246974E-4</v>
      </c>
      <c r="BL7" s="5">
        <f ca="1"/>
        <v>-1.0431674681776913E-5</v>
      </c>
      <c r="BM7" s="5">
        <f ca="1"/>
        <v>-1.9309157169582094E-4</v>
      </c>
      <c r="BN7" s="5">
        <f ca="1"/>
        <v>1.3596863053093159E-4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9.57323570149787</v>
      </c>
      <c r="DC7" s="5">
        <f t="shared" si="23"/>
        <v>0.10007054871907929</v>
      </c>
      <c r="DD7" s="5">
        <f t="shared" si="23"/>
        <v>1.5961740579836955E-2</v>
      </c>
      <c r="DE7" s="5">
        <f t="shared" si="23"/>
        <v>0</v>
      </c>
      <c r="DF7" s="5">
        <f t="shared" si="23"/>
        <v>3.0044323531990453E-2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109015927.919762</v>
      </c>
      <c r="D8">
        <v>9603358.8640417196</v>
      </c>
      <c r="E8">
        <v>162632.826921125</v>
      </c>
      <c r="F8">
        <v>0</v>
      </c>
      <c r="G8">
        <v>0</v>
      </c>
      <c r="H8">
        <v>19023.6560185692</v>
      </c>
      <c r="I8" s="4">
        <v>0</v>
      </c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100.26771364377576</v>
      </c>
      <c r="S8" s="5">
        <f t="shared" ca="1" si="8"/>
        <v>-0.32528675760963466</v>
      </c>
      <c r="T8" s="6">
        <f t="shared" ca="1" si="8"/>
        <v>5.648233969077382E-2</v>
      </c>
      <c r="U8" s="6">
        <f t="shared" ca="1" si="8"/>
        <v>-4.0670791638770945E-3</v>
      </c>
      <c r="V8" s="6">
        <f t="shared" ca="1" si="8"/>
        <v>3.8475031565674478E-4</v>
      </c>
      <c r="W8" s="6">
        <f t="shared" ca="1" si="8"/>
        <v>5.1700496715353025E-3</v>
      </c>
      <c r="X8" s="6">
        <f t="shared" ca="1" si="8"/>
        <v>-3.9694668020439191E-4</v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63769424.106304303</v>
      </c>
      <c r="AG8" s="5">
        <f t="shared" si="1"/>
        <v>5897917.6282037403</v>
      </c>
      <c r="AH8" s="5">
        <f t="shared" si="1"/>
        <v>79931.630255049196</v>
      </c>
      <c r="AI8" s="5">
        <f t="shared" si="1"/>
        <v>10823.982103721401</v>
      </c>
      <c r="AJ8" s="5">
        <f t="shared" si="1"/>
        <v>0</v>
      </c>
      <c r="AK8" s="5">
        <f t="shared" si="1"/>
        <v>22473.771164103498</v>
      </c>
      <c r="AL8" s="5">
        <f t="shared" si="1"/>
        <v>0</v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9.2488174557948799</v>
      </c>
      <c r="AV8" s="5">
        <f t="shared" si="10"/>
        <v>0.12534475789181085</v>
      </c>
      <c r="AW8" s="5">
        <f t="shared" si="10"/>
        <v>1.6973623731771057E-2</v>
      </c>
      <c r="AX8" s="5">
        <f t="shared" si="10"/>
        <v>0</v>
      </c>
      <c r="AY8" s="5">
        <f t="shared" si="10"/>
        <v>3.5242236352392778E-2</v>
      </c>
      <c r="AZ8" s="5">
        <f t="shared" si="10"/>
        <v>0</v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-3.2441824570298983E-3</v>
      </c>
      <c r="BJ8" s="5">
        <f ca="1"/>
        <v>5.6331532492543313E-4</v>
      </c>
      <c r="BK8" s="5">
        <f ca="1"/>
        <v>-4.0562201092231282E-5</v>
      </c>
      <c r="BL8" s="5">
        <f ca="1"/>
        <v>3.8372303673309959E-6</v>
      </c>
      <c r="BM8" s="5">
        <f ca="1"/>
        <v>5.1562456982943679E-5</v>
      </c>
      <c r="BN8" s="5">
        <f ca="1"/>
        <v>-3.9588683712748927E-6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9.57323570149787</v>
      </c>
      <c r="DD8" s="5">
        <f t="shared" si="24"/>
        <v>0.10007054871907929</v>
      </c>
      <c r="DE8" s="5">
        <f t="shared" si="24"/>
        <v>1.5961740579836955E-2</v>
      </c>
      <c r="DF8" s="5">
        <f t="shared" si="24"/>
        <v>0</v>
      </c>
      <c r="DG8" s="5">
        <f t="shared" si="24"/>
        <v>3.0044323531990453E-2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13540033.162983499</v>
      </c>
      <c r="D9">
        <v>1243227.5601347799</v>
      </c>
      <c r="E9">
        <v>16056.133603931001</v>
      </c>
      <c r="F9">
        <v>0</v>
      </c>
      <c r="G9">
        <v>10742.9510481492</v>
      </c>
      <c r="H9">
        <v>1197.45831166683</v>
      </c>
      <c r="I9" s="4">
        <v>0</v>
      </c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100.68216230785644</v>
      </c>
      <c r="S9" s="5">
        <f t="shared" ca="1" si="8"/>
        <v>-0.76931439952636582</v>
      </c>
      <c r="T9" s="6">
        <f t="shared" ca="1" si="8"/>
        <v>0.12309538478402324</v>
      </c>
      <c r="U9" s="6">
        <f t="shared" ca="1" si="8"/>
        <v>-2.7084979739809799E-2</v>
      </c>
      <c r="V9" s="6">
        <f t="shared" ca="1" si="8"/>
        <v>2.5925226918894315E-3</v>
      </c>
      <c r="W9" s="6">
        <f t="shared" ca="1" si="8"/>
        <v>-1.2920621838606147E-2</v>
      </c>
      <c r="X9" s="6">
        <f t="shared" ca="1" si="8"/>
        <v>1.4697857723995956E-3</v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109015927.919762</v>
      </c>
      <c r="AG9" s="5">
        <f t="shared" si="1"/>
        <v>9603358.8640417196</v>
      </c>
      <c r="AH9" s="5">
        <f t="shared" si="1"/>
        <v>162632.826921125</v>
      </c>
      <c r="AI9" s="5">
        <f t="shared" si="1"/>
        <v>0</v>
      </c>
      <c r="AJ9" s="5">
        <f t="shared" si="1"/>
        <v>0</v>
      </c>
      <c r="AK9" s="5">
        <f t="shared" si="1"/>
        <v>19023.6560185692</v>
      </c>
      <c r="AL9" s="5">
        <f t="shared" si="1"/>
        <v>0</v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8.8091337176985665</v>
      </c>
      <c r="AV9" s="5">
        <f t="shared" si="10"/>
        <v>0.14918262865296725</v>
      </c>
      <c r="AW9" s="5">
        <f t="shared" si="10"/>
        <v>0</v>
      </c>
      <c r="AX9" s="5">
        <f t="shared" si="10"/>
        <v>0</v>
      </c>
      <c r="AY9" s="5">
        <f t="shared" si="10"/>
        <v>1.745034545096108E-2</v>
      </c>
      <c r="AZ9" s="5">
        <f t="shared" si="10"/>
        <v>0</v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-7.641019837993035E-3</v>
      </c>
      <c r="BJ9" s="5">
        <f ca="1"/>
        <v>1.222613638428163E-3</v>
      </c>
      <c r="BK9" s="5">
        <f ca="1"/>
        <v>-2.6901468064414324E-4</v>
      </c>
      <c r="BL9" s="5">
        <f ca="1"/>
        <v>2.5749573037200563E-5</v>
      </c>
      <c r="BM9" s="5">
        <f ca="1"/>
        <v>-1.2833079407947837E-4</v>
      </c>
      <c r="BN9" s="5">
        <f ca="1"/>
        <v>1.4598273802517498E-5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9.57323570149787</v>
      </c>
      <c r="DE9" s="5">
        <f t="shared" si="26"/>
        <v>0.10007054871907929</v>
      </c>
      <c r="DF9" s="5">
        <f t="shared" si="26"/>
        <v>1.5961740579836955E-2</v>
      </c>
      <c r="DG9" s="5">
        <f t="shared" si="26"/>
        <v>0</v>
      </c>
      <c r="DH9" s="5">
        <f t="shared" si="26"/>
        <v>3.0044323531990453E-2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32958649.708253302</v>
      </c>
      <c r="D10">
        <v>3136695.9327273099</v>
      </c>
      <c r="E10">
        <v>61925.4597260757</v>
      </c>
      <c r="F10">
        <v>9039.0883608136501</v>
      </c>
      <c r="G10">
        <v>0</v>
      </c>
      <c r="H10">
        <v>6009.91462580812</v>
      </c>
      <c r="I10" s="4">
        <v>0</v>
      </c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100.30204124210704</v>
      </c>
      <c r="S10" s="5">
        <f t="shared" ca="1" si="8"/>
        <v>-0.39255284572899596</v>
      </c>
      <c r="T10" s="6">
        <f t="shared" ca="1" si="8"/>
        <v>5.6148050329303187E-2</v>
      </c>
      <c r="U10" s="6">
        <f t="shared" ca="1" si="8"/>
        <v>-2.0992307032432683E-2</v>
      </c>
      <c r="V10" s="6">
        <f t="shared" ca="1" si="8"/>
        <v>8.1597892064881425E-2</v>
      </c>
      <c r="W10" s="6">
        <f t="shared" ca="1" si="8"/>
        <v>-2.9064035487646307E-2</v>
      </c>
      <c r="X10" s="6">
        <f t="shared" ca="1" si="8"/>
        <v>2.8220037478619339E-3</v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13540033.162983499</v>
      </c>
      <c r="AG10" s="5">
        <f t="shared" si="1"/>
        <v>1243227.5601347799</v>
      </c>
      <c r="AH10" s="5">
        <f t="shared" si="1"/>
        <v>16056.133603931001</v>
      </c>
      <c r="AI10" s="5">
        <f t="shared" si="1"/>
        <v>0</v>
      </c>
      <c r="AJ10" s="5">
        <f t="shared" si="1"/>
        <v>10742.9510481492</v>
      </c>
      <c r="AK10" s="5">
        <f t="shared" si="1"/>
        <v>1197.45831166683</v>
      </c>
      <c r="AL10" s="5">
        <f t="shared" si="1"/>
        <v>0</v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9.1818649568273205</v>
      </c>
      <c r="AV10" s="5">
        <f t="shared" si="10"/>
        <v>0.11858267561578915</v>
      </c>
      <c r="AW10" s="5">
        <f t="shared" si="10"/>
        <v>0</v>
      </c>
      <c r="AX10" s="5">
        <f t="shared" si="10"/>
        <v>7.9342132466254808E-2</v>
      </c>
      <c r="AY10" s="5">
        <f t="shared" si="10"/>
        <v>8.8438358846897689E-3</v>
      </c>
      <c r="AZ10" s="5">
        <f t="shared" si="10"/>
        <v>0</v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-3.9137074467054944E-3</v>
      </c>
      <c r="BJ10" s="5">
        <f ca="1"/>
        <v>5.5978970750728951E-4</v>
      </c>
      <c r="BK10" s="5">
        <f ca="1"/>
        <v>-2.0929092541359032E-4</v>
      </c>
      <c r="BL10" s="5">
        <f ca="1"/>
        <v>8.135217494519586E-4</v>
      </c>
      <c r="BM10" s="5">
        <f ca="1"/>
        <v>-2.8976514463441603E-4</v>
      </c>
      <c r="BN10" s="5">
        <f ca="1"/>
        <v>2.8135057999968697E-5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9.57323570149787</v>
      </c>
      <c r="DF10" s="5">
        <f t="shared" si="27"/>
        <v>0.10007054871907929</v>
      </c>
      <c r="DG10" s="5">
        <f t="shared" si="27"/>
        <v>1.5961740579836955E-2</v>
      </c>
      <c r="DH10" s="5">
        <f t="shared" si="27"/>
        <v>0</v>
      </c>
      <c r="DI10" s="5">
        <f t="shared" si="27"/>
        <v>3.0044323531990453E-2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177621650.88699001</v>
      </c>
      <c r="D11">
        <v>15576520.854765899</v>
      </c>
      <c r="E11">
        <v>67969.317382816094</v>
      </c>
      <c r="F11">
        <v>0</v>
      </c>
      <c r="G11">
        <v>0</v>
      </c>
      <c r="H11">
        <v>1692.6551631145701</v>
      </c>
      <c r="I11" s="4">
        <v>0</v>
      </c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99.971368299873092</v>
      </c>
      <c r="S11" s="5">
        <f t="shared" ca="1" si="8"/>
        <v>-5.6155174345979469E-2</v>
      </c>
      <c r="T11" s="6">
        <f t="shared" ca="1" si="8"/>
        <v>9.3168514458232252E-2</v>
      </c>
      <c r="U11" s="6">
        <f t="shared" ca="1" si="8"/>
        <v>2.5974725700907181E-3</v>
      </c>
      <c r="V11" s="6">
        <f t="shared" ca="1" si="8"/>
        <v>-3.3293307181704704E-4</v>
      </c>
      <c r="W11" s="6">
        <f t="shared" ca="1" si="8"/>
        <v>-1.1791829083676838E-2</v>
      </c>
      <c r="X11" s="6">
        <f t="shared" ca="1" si="8"/>
        <v>1.1456496000771853E-3</v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32958649.708253302</v>
      </c>
      <c r="AG11" s="5">
        <f t="shared" si="1"/>
        <v>3136695.9327273099</v>
      </c>
      <c r="AH11" s="5">
        <f t="shared" si="1"/>
        <v>61925.4597260757</v>
      </c>
      <c r="AI11" s="5">
        <f t="shared" si="1"/>
        <v>9039.0883608136501</v>
      </c>
      <c r="AJ11" s="5">
        <f t="shared" si="1"/>
        <v>0</v>
      </c>
      <c r="AK11" s="5">
        <f t="shared" si="1"/>
        <v>6009.91462580812</v>
      </c>
      <c r="AL11" s="5">
        <f t="shared" si="1"/>
        <v>0</v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9.5170644443659906</v>
      </c>
      <c r="AV11" s="5">
        <f t="shared" si="10"/>
        <v>0.187888339705157</v>
      </c>
      <c r="AW11" s="5">
        <f t="shared" si="10"/>
        <v>2.7425542128778829E-2</v>
      </c>
      <c r="AX11" s="5">
        <f t="shared" si="10"/>
        <v>0</v>
      </c>
      <c r="AY11" s="5">
        <f t="shared" si="10"/>
        <v>1.8234711309496256E-2</v>
      </c>
      <c r="AZ11" s="5">
        <f t="shared" si="10"/>
        <v>0</v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-5.6171257131878982E-4</v>
      </c>
      <c r="BJ11" s="5">
        <f ca="1"/>
        <v>9.3195197827806997E-4</v>
      </c>
      <c r="BK11" s="5">
        <f ca="1"/>
        <v>2.5982164836429631E-5</v>
      </c>
      <c r="BL11" s="5">
        <f ca="1"/>
        <v>-3.3302842351660572E-6</v>
      </c>
      <c r="BM11" s="5">
        <f ca="1"/>
        <v>-1.1795206251760193E-4</v>
      </c>
      <c r="BN11" s="5">
        <f ca="1"/>
        <v>1.1459777129794869E-5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9.57323570149787</v>
      </c>
      <c r="DG11" s="5">
        <f t="shared" si="28"/>
        <v>0.10007054871907929</v>
      </c>
      <c r="DH11" s="5">
        <f t="shared" si="28"/>
        <v>1.5961740579836955E-2</v>
      </c>
      <c r="DI11" s="5">
        <f t="shared" si="28"/>
        <v>0</v>
      </c>
      <c r="DJ11" s="5">
        <f t="shared" si="28"/>
        <v>3.0044323531990453E-2</v>
      </c>
    </row>
    <row r="12" spans="1:116" ht="14.25" customHeight="1" x14ac:dyDescent="0.2">
      <c r="A12" t="s">
        <v>36</v>
      </c>
      <c r="B12" t="s">
        <v>33</v>
      </c>
      <c r="C12">
        <v>34372133.507639199</v>
      </c>
      <c r="D12">
        <v>3150172.3130390602</v>
      </c>
      <c r="E12">
        <v>10102.0535586813</v>
      </c>
      <c r="F12">
        <v>9718.1050542957892</v>
      </c>
      <c r="G12">
        <v>0</v>
      </c>
      <c r="H12">
        <v>17645.397607761101</v>
      </c>
      <c r="I12" s="4">
        <v>9999.2280654845708</v>
      </c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100.83664545973264</v>
      </c>
      <c r="S12" s="5">
        <f t="shared" ca="1" si="8"/>
        <v>-0.8104656944815094</v>
      </c>
      <c r="T12" s="6">
        <f t="shared" ca="1" si="8"/>
        <v>1.5266507506709262E-2</v>
      </c>
      <c r="U12" s="6">
        <f t="shared" ca="1" si="8"/>
        <v>-1.6745745037049058E-2</v>
      </c>
      <c r="V12" s="6">
        <f t="shared" ca="1" si="8"/>
        <v>1.7171967961780968E-3</v>
      </c>
      <c r="W12" s="6">
        <f t="shared" ca="1" si="8"/>
        <v>-2.9484830252720955E-2</v>
      </c>
      <c r="X12" s="6">
        <f t="shared" ca="1" si="8"/>
        <v>3.067105735769798E-3</v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177621650.88699001</v>
      </c>
      <c r="AG12" s="5">
        <f t="shared" si="1"/>
        <v>15576520.854765899</v>
      </c>
      <c r="AH12" s="5">
        <f t="shared" si="1"/>
        <v>67969.317382816094</v>
      </c>
      <c r="AI12" s="5">
        <f t="shared" si="1"/>
        <v>0</v>
      </c>
      <c r="AJ12" s="5">
        <f t="shared" si="1"/>
        <v>0</v>
      </c>
      <c r="AK12" s="5">
        <f t="shared" si="1"/>
        <v>1692.6551631145701</v>
      </c>
      <c r="AL12" s="5">
        <f t="shared" si="1"/>
        <v>0</v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8.7694944715249292</v>
      </c>
      <c r="AV12" s="5">
        <f t="shared" si="10"/>
        <v>3.8266347060393495E-2</v>
      </c>
      <c r="AW12" s="5">
        <f t="shared" si="10"/>
        <v>0</v>
      </c>
      <c r="AX12" s="5">
        <f t="shared" si="10"/>
        <v>0</v>
      </c>
      <c r="AY12" s="5">
        <f t="shared" si="10"/>
        <v>9.5295542782197469E-4</v>
      </c>
      <c r="AZ12" s="5">
        <f t="shared" si="10"/>
        <v>0</v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-8.0374122997294156E-3</v>
      </c>
      <c r="BJ12" s="5">
        <f ca="1"/>
        <v>1.5139840716741888E-4</v>
      </c>
      <c r="BK12" s="5">
        <f ca="1"/>
        <v>-1.6606804957366598E-4</v>
      </c>
      <c r="BL12" s="5">
        <f ca="1"/>
        <v>1.7029491494377704E-5</v>
      </c>
      <c r="BM12" s="5">
        <f ca="1"/>
        <v>-2.9240193501374668E-4</v>
      </c>
      <c r="BN12" s="5">
        <f ca="1"/>
        <v>3.0416578435213754E-5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9.57323570149787</v>
      </c>
      <c r="DH12" s="5">
        <f t="shared" si="29"/>
        <v>0.10007054871907929</v>
      </c>
      <c r="DI12" s="5">
        <f t="shared" si="29"/>
        <v>1.5961740579836955E-2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13311182.704673899</v>
      </c>
      <c r="D13">
        <v>1220956.47794743</v>
      </c>
      <c r="E13">
        <v>8164.2215373680001</v>
      </c>
      <c r="F13">
        <v>4953.1879897932204</v>
      </c>
      <c r="G13">
        <v>0</v>
      </c>
      <c r="H13">
        <v>4245.5238331965702</v>
      </c>
      <c r="I13" s="4">
        <v>2300.0251377988802</v>
      </c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100.37843755444635</v>
      </c>
      <c r="S13" s="5">
        <f t="shared" ca="1" si="8"/>
        <v>-0.40987910126102317</v>
      </c>
      <c r="T13" s="6">
        <f t="shared" ca="1" si="8"/>
        <v>-3.1709094094835119E-2</v>
      </c>
      <c r="U13" s="6">
        <f t="shared" ca="1" si="8"/>
        <v>1.5803813959334868E-2</v>
      </c>
      <c r="V13" s="6">
        <f t="shared" ca="1" si="8"/>
        <v>-1.4157810568645494E-3</v>
      </c>
      <c r="W13" s="6">
        <f t="shared" ca="1" si="8"/>
        <v>2.1497382545065655E-2</v>
      </c>
      <c r="X13" s="6">
        <f t="shared" ca="1" si="8"/>
        <v>2.7265225461969567E-2</v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34372133.507639199</v>
      </c>
      <c r="AG13" s="5">
        <f t="shared" si="1"/>
        <v>3150172.3130390602</v>
      </c>
      <c r="AH13" s="5">
        <f t="shared" si="1"/>
        <v>10102.0535586813</v>
      </c>
      <c r="AI13" s="5">
        <f t="shared" si="1"/>
        <v>9718.1050542957892</v>
      </c>
      <c r="AJ13" s="5">
        <f t="shared" si="1"/>
        <v>0</v>
      </c>
      <c r="AK13" s="5">
        <f t="shared" si="1"/>
        <v>17645.397607761101</v>
      </c>
      <c r="AL13" s="5">
        <f t="shared" si="1"/>
        <v>9999.2280654845708</v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9.1649018887318565</v>
      </c>
      <c r="AV13" s="5">
        <f t="shared" si="10"/>
        <v>2.9390242989822325E-2</v>
      </c>
      <c r="AW13" s="5">
        <f t="shared" si="10"/>
        <v>2.8273208737932844E-2</v>
      </c>
      <c r="AX13" s="5">
        <f t="shared" si="10"/>
        <v>0</v>
      </c>
      <c r="AY13" s="5">
        <f t="shared" si="10"/>
        <v>5.1336346647901314E-2</v>
      </c>
      <c r="AZ13" s="5">
        <f t="shared" si="10"/>
        <v>2.90910893362562E-2</v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-4.0833381276601383E-3</v>
      </c>
      <c r="BJ13" s="5">
        <f ca="1"/>
        <v>-3.1589547384253477E-4</v>
      </c>
      <c r="BK13" s="5">
        <f ca="1"/>
        <v>1.5744231873267314E-4</v>
      </c>
      <c r="BL13" s="5">
        <f ca="1"/>
        <v>-1.4104434093194708E-5</v>
      </c>
      <c r="BM13" s="5">
        <f ca="1"/>
        <v>2.1416335090297894E-4</v>
      </c>
      <c r="BN13" s="5">
        <f ca="1"/>
        <v>2.7162432616248497E-4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9.57323570149787</v>
      </c>
      <c r="DI13" s="5">
        <f t="shared" si="30"/>
        <v>0.10007054871907929</v>
      </c>
      <c r="DJ13" s="5">
        <f t="shared" si="30"/>
        <v>1.5961740579836955E-2</v>
      </c>
    </row>
    <row r="14" spans="1:116" ht="14.25" customHeight="1" x14ac:dyDescent="0.2">
      <c r="A14" t="s">
        <v>39</v>
      </c>
      <c r="B14" t="s">
        <v>38</v>
      </c>
      <c r="C14">
        <v>184794545.87041399</v>
      </c>
      <c r="D14">
        <v>15221553.544192901</v>
      </c>
      <c r="E14">
        <v>299794.41935827699</v>
      </c>
      <c r="F14">
        <v>0</v>
      </c>
      <c r="G14">
        <v>0</v>
      </c>
      <c r="H14">
        <v>10022.6798790705</v>
      </c>
      <c r="I14" s="4">
        <v>0</v>
      </c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100.36360764281697</v>
      </c>
      <c r="S14" s="5">
        <f t="shared" ca="1" si="8"/>
        <v>-0.40228144225917467</v>
      </c>
      <c r="T14" s="6">
        <f t="shared" ca="1" si="8"/>
        <v>-3.6649394874832851E-4</v>
      </c>
      <c r="U14" s="6">
        <f t="shared" ca="1" si="8"/>
        <v>2.1763900938456933E-2</v>
      </c>
      <c r="V14" s="6">
        <f t="shared" ca="1" si="8"/>
        <v>-2.0189316619592199E-3</v>
      </c>
      <c r="W14" s="6">
        <f t="shared" ca="1" si="8"/>
        <v>2.028374721259267E-3</v>
      </c>
      <c r="X14" s="6">
        <f t="shared" ca="1" si="8"/>
        <v>1.7266949393175014E-2</v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13311182.704673899</v>
      </c>
      <c r="AG14" s="5">
        <f t="shared" si="1"/>
        <v>1220956.47794743</v>
      </c>
      <c r="AH14" s="5">
        <f t="shared" si="1"/>
        <v>8164.2215373680001</v>
      </c>
      <c r="AI14" s="5">
        <f t="shared" si="1"/>
        <v>4953.1879897932204</v>
      </c>
      <c r="AJ14" s="5">
        <f t="shared" si="1"/>
        <v>0</v>
      </c>
      <c r="AK14" s="5">
        <f t="shared" si="1"/>
        <v>4245.5238331965702</v>
      </c>
      <c r="AL14" s="5">
        <f t="shared" si="1"/>
        <v>2300.0251377988802</v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9.1724116859933158</v>
      </c>
      <c r="AV14" s="5">
        <f t="shared" si="10"/>
        <v>6.1333554789998725E-2</v>
      </c>
      <c r="AW14" s="5">
        <f t="shared" si="10"/>
        <v>3.7210727999804474E-2</v>
      </c>
      <c r="AX14" s="5">
        <f t="shared" si="10"/>
        <v>0</v>
      </c>
      <c r="AY14" s="5">
        <f t="shared" si="10"/>
        <v>3.1894414849447279E-2</v>
      </c>
      <c r="AZ14" s="5">
        <f t="shared" si="10"/>
        <v>1.7278893910691213E-2</v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-4.0082401550455421E-3</v>
      </c>
      <c r="BJ14" s="5">
        <f ca="1"/>
        <v>-3.651661766211514E-6</v>
      </c>
      <c r="BK14" s="5">
        <f ca="1"/>
        <v>2.1685052430470868E-4</v>
      </c>
      <c r="BL14" s="5">
        <f ca="1"/>
        <v>-2.0116172678291667E-5</v>
      </c>
      <c r="BM14" s="5">
        <f ca="1"/>
        <v>2.0210261158387503E-5</v>
      </c>
      <c r="BN14" s="5">
        <f ca="1"/>
        <v>1.7204392905669738E-4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9.57323570149787</v>
      </c>
      <c r="DJ14" s="5">
        <f t="shared" si="31"/>
        <v>0.10007054871907929</v>
      </c>
    </row>
    <row r="15" spans="1:116" ht="15" customHeight="1" x14ac:dyDescent="0.2">
      <c r="A15" t="s">
        <v>40</v>
      </c>
      <c r="B15" t="s">
        <v>38</v>
      </c>
      <c r="C15">
        <v>114628948.861692</v>
      </c>
      <c r="D15">
        <v>10152380.609037001</v>
      </c>
      <c r="E15">
        <v>76717.640406477702</v>
      </c>
      <c r="F15">
        <v>0</v>
      </c>
      <c r="G15">
        <v>0</v>
      </c>
      <c r="H15">
        <v>8364.8613645922705</v>
      </c>
      <c r="I15" s="4">
        <v>8643.2277341202207</v>
      </c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101.21245338380417</v>
      </c>
      <c r="S15" s="5">
        <f t="shared" ca="1" si="8"/>
        <v>-1.3524222575827303</v>
      </c>
      <c r="T15" s="6">
        <f t="shared" ca="1" si="8"/>
        <v>0.19238489610756146</v>
      </c>
      <c r="U15" s="6">
        <f t="shared" ca="1" si="8"/>
        <v>-3.3219352427907897E-2</v>
      </c>
      <c r="V15" s="6">
        <f t="shared" ca="1" si="8"/>
        <v>3.2035164175467402E-3</v>
      </c>
      <c r="W15" s="6">
        <f t="shared" ca="1" si="8"/>
        <v>-2.5223294479873135E-2</v>
      </c>
      <c r="X15" s="6">
        <f t="shared" ca="1" si="8"/>
        <v>2.8231081612274615E-3</v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184794545.87041399</v>
      </c>
      <c r="AG15" s="5">
        <f t="shared" si="1"/>
        <v>15221553.544192901</v>
      </c>
      <c r="AH15" s="5">
        <f t="shared" si="1"/>
        <v>299794.41935827699</v>
      </c>
      <c r="AI15" s="5">
        <f t="shared" si="1"/>
        <v>0</v>
      </c>
      <c r="AJ15" s="5">
        <f t="shared" si="1"/>
        <v>0</v>
      </c>
      <c r="AK15" s="5">
        <f t="shared" si="1"/>
        <v>10022.6798790705</v>
      </c>
      <c r="AL15" s="5">
        <f t="shared" si="1"/>
        <v>0</v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8.2370145030508191</v>
      </c>
      <c r="AV15" s="5">
        <f t="shared" si="10"/>
        <v>0.16223120544288464</v>
      </c>
      <c r="AW15" s="5">
        <f t="shared" si="10"/>
        <v>0</v>
      </c>
      <c r="AX15" s="5">
        <f t="shared" si="10"/>
        <v>0</v>
      </c>
      <c r="AY15" s="5">
        <f t="shared" si="10"/>
        <v>5.4236881461311309E-3</v>
      </c>
      <c r="AZ15" s="5">
        <f t="shared" si="10"/>
        <v>0</v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-1.3362211984470504E-2</v>
      </c>
      <c r="BJ15" s="5">
        <f ca="1"/>
        <v>1.9008026154452109E-3</v>
      </c>
      <c r="BK15" s="5">
        <f ca="1"/>
        <v>-3.2821408154130958E-4</v>
      </c>
      <c r="BL15" s="5">
        <f ca="1"/>
        <v>3.1651405636802413E-5</v>
      </c>
      <c r="BM15" s="5">
        <f ca="1"/>
        <v>-2.4921137307308192E-4</v>
      </c>
      <c r="BN15" s="5">
        <f ca="1"/>
        <v>2.7892893283814123E-5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9.57323570149787</v>
      </c>
    </row>
    <row r="16" spans="1:116" ht="15" customHeight="1" thickBot="1" x14ac:dyDescent="0.25">
      <c r="A16" t="s">
        <v>41</v>
      </c>
      <c r="B16" t="s">
        <v>38</v>
      </c>
      <c r="C16">
        <v>41373472.839325897</v>
      </c>
      <c r="D16">
        <v>3763383.6246109498</v>
      </c>
      <c r="E16">
        <v>88152.214035519297</v>
      </c>
      <c r="F16">
        <v>6321.2838770709204</v>
      </c>
      <c r="G16">
        <v>0</v>
      </c>
      <c r="H16">
        <v>3628.9770726930101</v>
      </c>
      <c r="I16" s="4">
        <v>0</v>
      </c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100.71587919732367</v>
      </c>
      <c r="S16" s="5">
        <f t="shared" ca="1" si="8"/>
        <v>-0.72163140867170916</v>
      </c>
      <c r="T16" s="6">
        <f t="shared" ca="1" si="8"/>
        <v>3.5702592208923481E-2</v>
      </c>
      <c r="U16" s="6">
        <f t="shared" ca="1" si="8"/>
        <v>-1.8771760153496644E-2</v>
      </c>
      <c r="V16" s="6">
        <f t="shared" ca="1" si="8"/>
        <v>1.8765219982784867E-3</v>
      </c>
      <c r="W16" s="6">
        <f t="shared" ca="1" si="8"/>
        <v>-2.3076384516546634E-2</v>
      </c>
      <c r="X16" s="6">
        <f t="shared" ca="1" si="8"/>
        <v>1.0021241810886034E-2</v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114628948.861692</v>
      </c>
      <c r="AG16" s="5">
        <f t="shared" si="1"/>
        <v>10152380.609037001</v>
      </c>
      <c r="AH16" s="5">
        <f t="shared" si="1"/>
        <v>76717.640406477702</v>
      </c>
      <c r="AI16" s="5">
        <f t="shared" si="1"/>
        <v>0</v>
      </c>
      <c r="AJ16" s="5">
        <f t="shared" si="1"/>
        <v>0</v>
      </c>
      <c r="AK16" s="5">
        <f t="shared" si="1"/>
        <v>8364.8613645922705</v>
      </c>
      <c r="AL16" s="5">
        <f t="shared" si="1"/>
        <v>8643.2277341202207</v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8.8567335824448445</v>
      </c>
      <c r="AV16" s="5">
        <f t="shared" si="10"/>
        <v>6.692693352622732E-2</v>
      </c>
      <c r="AW16" s="5">
        <f t="shared" si="10"/>
        <v>0</v>
      </c>
      <c r="AX16" s="5">
        <f t="shared" si="10"/>
        <v>0</v>
      </c>
      <c r="AY16" s="5">
        <f t="shared" si="10"/>
        <v>7.2973375815258259E-3</v>
      </c>
      <c r="AZ16" s="5">
        <f t="shared" si="10"/>
        <v>7.5401788291270914E-3</v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-7.1650211905302519E-3</v>
      </c>
      <c r="BJ16" s="5">
        <f ca="1"/>
        <v>3.5448821470321042E-4</v>
      </c>
      <c r="BK16" s="5">
        <f ca="1"/>
        <v>-1.8638332210473783E-4</v>
      </c>
      <c r="BL16" s="5">
        <f ca="1"/>
        <v>1.8631838526693331E-5</v>
      </c>
      <c r="BM16" s="5">
        <f ca="1"/>
        <v>-2.2912359699839508E-4</v>
      </c>
      <c r="BN16" s="5">
        <f ca="1"/>
        <v>9.9500117466604294E-5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15253654.0802387</v>
      </c>
      <c r="D17">
        <v>1440348.0877415601</v>
      </c>
      <c r="E17">
        <v>10110.8605431916</v>
      </c>
      <c r="F17">
        <v>4464.9789218386804</v>
      </c>
      <c r="G17">
        <v>0</v>
      </c>
      <c r="H17">
        <v>2425.3597093571698</v>
      </c>
      <c r="I17" s="4">
        <v>0</v>
      </c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100.35290676369006</v>
      </c>
      <c r="S17" s="5">
        <f t="shared" ca="1" si="8"/>
        <v>-0.47879247260478752</v>
      </c>
      <c r="T17" s="6">
        <f t="shared" ca="1" si="8"/>
        <v>0.15922872168729801</v>
      </c>
      <c r="U17" s="6">
        <f t="shared" ca="1" si="8"/>
        <v>-1.5449770602683216E-2</v>
      </c>
      <c r="V17" s="6">
        <f t="shared" ca="1" si="8"/>
        <v>1.3961255120176995E-3</v>
      </c>
      <c r="W17" s="6">
        <f t="shared" ca="1" si="8"/>
        <v>-2.1491741669681343E-2</v>
      </c>
      <c r="X17" s="6">
        <f t="shared" ca="1" si="8"/>
        <v>2.2023739877549253E-3</v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41373472.839325897</v>
      </c>
      <c r="AG17" s="5">
        <f t="shared" si="1"/>
        <v>3763383.6246109498</v>
      </c>
      <c r="AH17" s="5">
        <f t="shared" si="1"/>
        <v>88152.214035519297</v>
      </c>
      <c r="AI17" s="5">
        <f t="shared" si="1"/>
        <v>6321.2838770709204</v>
      </c>
      <c r="AJ17" s="5">
        <f t="shared" si="1"/>
        <v>0</v>
      </c>
      <c r="AK17" s="5">
        <f t="shared" si="1"/>
        <v>3628.9770726930101</v>
      </c>
      <c r="AL17" s="5">
        <f t="shared" si="1"/>
        <v>0</v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9.0961269778489946</v>
      </c>
      <c r="AV17" s="5">
        <f t="shared" si="10"/>
        <v>0.21306457492185604</v>
      </c>
      <c r="AW17" s="5">
        <f t="shared" si="10"/>
        <v>1.5278591433742243E-2</v>
      </c>
      <c r="AX17" s="5">
        <f t="shared" si="10"/>
        <v>0</v>
      </c>
      <c r="AY17" s="5">
        <f t="shared" si="10"/>
        <v>8.7712653148217974E-3</v>
      </c>
      <c r="AZ17" s="5">
        <f t="shared" si="10"/>
        <v>0</v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-4.7710872364887524E-3</v>
      </c>
      <c r="BJ17" s="5">
        <f ca="1"/>
        <v>1.5866876887009169E-3</v>
      </c>
      <c r="BK17" s="5">
        <f ca="1"/>
        <v>-1.5395439056951451E-4</v>
      </c>
      <c r="BL17" s="5">
        <f ca="1"/>
        <v>1.3912158173009185E-5</v>
      </c>
      <c r="BM17" s="5">
        <f ca="1"/>
        <v>-2.1416162583401657E-4</v>
      </c>
      <c r="BN17" s="5">
        <f ca="1"/>
        <v>2.1946289935986125E-5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15197094.7568343</v>
      </c>
      <c r="D18">
        <v>1451831.43672985</v>
      </c>
      <c r="E18">
        <v>11844.220056325799</v>
      </c>
      <c r="F18">
        <v>0</v>
      </c>
      <c r="G18">
        <v>0</v>
      </c>
      <c r="H18">
        <v>3193.7529082376</v>
      </c>
      <c r="I18" s="4">
        <v>0</v>
      </c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-9.5732357014978702E-4</v>
      </c>
      <c r="DA18" s="5">
        <v>8.1639786924525483E-5</v>
      </c>
    </row>
    <row r="19" spans="1:107" ht="15" customHeight="1" x14ac:dyDescent="0.2">
      <c r="A19" t="s">
        <v>45</v>
      </c>
      <c r="B19" t="s">
        <v>43</v>
      </c>
      <c r="C19">
        <v>15406014.284175299</v>
      </c>
      <c r="D19">
        <v>1511115.8194261701</v>
      </c>
      <c r="E19">
        <v>33797.545345884202</v>
      </c>
      <c r="F19">
        <v>0</v>
      </c>
      <c r="G19">
        <v>0</v>
      </c>
      <c r="H19">
        <v>1768.5803033592899</v>
      </c>
      <c r="I19" s="4">
        <v>0</v>
      </c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-9.5732357014978702E-4</v>
      </c>
    </row>
    <row r="20" spans="1:107" ht="15" customHeight="1" thickBot="1" x14ac:dyDescent="0.25">
      <c r="A20" t="s">
        <v>46</v>
      </c>
      <c r="B20" t="s">
        <v>43</v>
      </c>
      <c r="C20">
        <v>15378128.5141968</v>
      </c>
      <c r="D20">
        <v>1459129.3568029299</v>
      </c>
      <c r="E20">
        <v>5640.8592186237702</v>
      </c>
      <c r="F20">
        <v>5317.0534166709303</v>
      </c>
      <c r="G20">
        <v>0</v>
      </c>
      <c r="H20">
        <v>11038.690139346099</v>
      </c>
      <c r="I20" s="4">
        <v>0</v>
      </c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X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 t="str">
        <f t="shared" ca="1" si="40"/>
        <v/>
      </c>
      <c r="V22" s="6" t="str">
        <f t="shared" ca="1" si="40"/>
        <v/>
      </c>
      <c r="W22" s="6" t="str">
        <f t="shared" ca="1" si="40"/>
        <v/>
      </c>
      <c r="X22" s="6" t="str">
        <f t="shared" ca="1" si="40"/>
        <v/>
      </c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-9.5732357014978702E-4</v>
      </c>
      <c r="DA22" s="5">
        <v>8.1639786924525483E-5</v>
      </c>
      <c r="DB22" s="5">
        <v>-8.4537443368031871E-6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-9.5732357014978702E-4</v>
      </c>
      <c r="DB23" s="5">
        <v>8.1639786924525483E-5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-9.5732357014978702E-4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100.54188063943032</v>
      </c>
      <c r="S25" s="5">
        <f t="shared" ref="S25:T25" ca="1" si="42">AVERAGE(S3:S5)</f>
        <v>-0.5564451344179373</v>
      </c>
      <c r="T25" s="5">
        <f t="shared" ca="1" si="42"/>
        <v>2.2020740213160205E-2</v>
      </c>
      <c r="U25" s="5">
        <f ca="1">AVERAGE(U3:U5)</f>
        <v>-9.8679193877455103E-3</v>
      </c>
      <c r="V25" s="5">
        <f t="shared" ref="V25:W25" ca="1" si="43">AVERAGE(V3:V5)</f>
        <v>1.011461235084286E-3</v>
      </c>
      <c r="W25" s="5">
        <f t="shared" ca="1" si="43"/>
        <v>-3.7138185746204799E-3</v>
      </c>
      <c r="X25" s="5">
        <f t="shared" ref="X25" ca="1" si="44">AVERAGE(X3:X5)</f>
        <v>5.1140315017344593E-3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100.25489236295115</v>
      </c>
      <c r="S26" s="5">
        <f t="shared" ref="S26:W26" ca="1" si="45">AVERAGE(S6:S9)</f>
        <v>-0.33110605664569581</v>
      </c>
      <c r="T26" s="5">
        <f t="shared" ca="1" si="45"/>
        <v>1.9313282972251017E-2</v>
      </c>
      <c r="U26" s="5">
        <f t="shared" ca="1" si="45"/>
        <v>8.3435307335703573E-3</v>
      </c>
      <c r="V26" s="5">
        <f t="shared" ca="1" si="45"/>
        <v>-7.6522248139169102E-4</v>
      </c>
      <c r="W26" s="5">
        <f t="shared" ca="1" si="45"/>
        <v>-1.098079070877301E-2</v>
      </c>
      <c r="X26" s="5">
        <f t="shared" ref="X26" ca="1" si="46">AVERAGE(X6:X9)</f>
        <v>6.0302893178887658E-2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100.37212313903979</v>
      </c>
      <c r="S27" s="5">
        <f t="shared" ref="S27:W27" ca="1" si="47">AVERAGE(S10:S13)</f>
        <v>-0.41726320395437699</v>
      </c>
      <c r="T27" s="5">
        <f t="shared" ca="1" si="47"/>
        <v>3.3218494549852401E-2</v>
      </c>
      <c r="U27" s="5">
        <f t="shared" ca="1" si="47"/>
        <v>-4.8341913850140378E-3</v>
      </c>
      <c r="V27" s="5">
        <f t="shared" ca="1" si="47"/>
        <v>2.0391593683094483E-2</v>
      </c>
      <c r="W27" s="5">
        <f t="shared" ca="1" si="47"/>
        <v>-1.2210828069744613E-2</v>
      </c>
      <c r="X27" s="5">
        <f t="shared" ref="X27" ca="1" si="48">AVERAGE(X10:X13)</f>
        <v>8.5749961364196218E-3</v>
      </c>
      <c r="CW27" s="27"/>
      <c r="CX27" s="23" t="s">
        <v>14</v>
      </c>
      <c r="CY27" s="5">
        <f t="array" ref="CY27:DC31">MINVERSE(CY5:DC9)</f>
        <v>0.01</v>
      </c>
      <c r="CZ27" s="5">
        <v>-9.5732357014978702E-4</v>
      </c>
      <c r="DA27" s="5">
        <v>8.1639786924525483E-5</v>
      </c>
      <c r="DB27" s="5">
        <v>-8.4537443368031871E-6</v>
      </c>
      <c r="DC27" s="5">
        <v>8.804049929926796E-7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100.66121174690872</v>
      </c>
      <c r="S28" s="5">
        <f t="shared" ref="S28:W28" ca="1" si="49">AVERAGE(S14:S17)</f>
        <v>-0.73878189527960048</v>
      </c>
      <c r="T28" s="5">
        <f t="shared" ca="1" si="49"/>
        <v>9.6737429013758661E-2</v>
      </c>
      <c r="U28" s="5">
        <f t="shared" ca="1" si="49"/>
        <v>-1.1419245561407707E-2</v>
      </c>
      <c r="V28" s="5">
        <f t="shared" ca="1" si="49"/>
        <v>1.1143080664709267E-3</v>
      </c>
      <c r="W28" s="5">
        <f t="shared" ca="1" si="49"/>
        <v>-1.6940761486210463E-2</v>
      </c>
      <c r="X28" s="5">
        <f t="shared" ref="X28" ca="1" si="50">AVERAGE(X14:X17)</f>
        <v>8.078418338260859E-3</v>
      </c>
      <c r="CW28" s="27"/>
      <c r="CX28" s="24"/>
      <c r="CY28" s="5">
        <v>0</v>
      </c>
      <c r="CZ28" s="5">
        <v>0.01</v>
      </c>
      <c r="DA28" s="5">
        <v>-9.5732357014978702E-4</v>
      </c>
      <c r="DB28" s="5">
        <v>8.1639786924525483E-5</v>
      </c>
      <c r="DC28" s="5">
        <v>-8.4537443368031871E-6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-9.5732357014978702E-4</v>
      </c>
      <c r="DC29" s="5">
        <v>8.1639786924525483E-5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-9.5732357014978702E-4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1">IFERROR(BH48/SUMIF($AV48:$BF48,"&lt;&gt;#N/A")*100,"")</f>
        <v/>
      </c>
      <c r="S33" s="5" t="str">
        <f t="shared" si="51"/>
        <v/>
      </c>
      <c r="T33" s="5" t="str">
        <f t="shared" si="51"/>
        <v/>
      </c>
      <c r="U33" s="5" t="str">
        <f t="shared" si="51"/>
        <v/>
      </c>
      <c r="V33" s="5" t="str">
        <f t="shared" si="51"/>
        <v/>
      </c>
      <c r="W33" s="5" t="str">
        <f t="shared" si="51"/>
        <v/>
      </c>
      <c r="X33" s="5" t="str">
        <f t="shared" si="51"/>
        <v/>
      </c>
      <c r="CW33" s="27"/>
      <c r="CX33" s="23" t="s">
        <v>15</v>
      </c>
      <c r="CY33" s="5">
        <f t="array" ref="CY33:DD38">MINVERSE(CY5:DD10)</f>
        <v>0.01</v>
      </c>
      <c r="CZ33" s="5">
        <v>-9.5732357014978702E-4</v>
      </c>
      <c r="DA33" s="5">
        <v>8.1639786924525483E-5</v>
      </c>
      <c r="DB33" s="5">
        <v>-8.4537443368031871E-6</v>
      </c>
      <c r="DC33" s="5">
        <v>8.804049929926796E-7</v>
      </c>
      <c r="DD33" s="5">
        <v>-3.0932870209596676E-6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-9.5732357014978702E-4</v>
      </c>
      <c r="DB34" s="5">
        <v>8.1639786924525483E-5</v>
      </c>
      <c r="DC34" s="5">
        <v>-8.4537443368031871E-6</v>
      </c>
      <c r="DD34" s="5">
        <v>8.804049929926796E-7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-9.5732357014978702E-4</v>
      </c>
      <c r="DC35" s="5">
        <v>8.1639786924525483E-5</v>
      </c>
      <c r="DD35" s="5">
        <v>-8.4537443368031871E-6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-9.5732357014978702E-4</v>
      </c>
      <c r="DD36" s="5">
        <v>8.1639786924525483E-5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-9.5732357014978702E-4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2">IF(B38=ISBLANK(TRUE),"",B38)</f>
        <v/>
      </c>
      <c r="AF39" s="5" t="str">
        <f t="shared" si="52"/>
        <v/>
      </c>
      <c r="AG39" s="5" t="str">
        <f t="shared" si="52"/>
        <v/>
      </c>
      <c r="AH39" s="5" t="str">
        <f t="shared" si="52"/>
        <v/>
      </c>
      <c r="AI39" s="5" t="str">
        <f t="shared" si="52"/>
        <v/>
      </c>
      <c r="AJ39" s="5" t="str">
        <f t="shared" si="52"/>
        <v/>
      </c>
      <c r="AK39" s="5" t="str">
        <f t="shared" si="52"/>
        <v/>
      </c>
      <c r="AL39" s="5" t="str">
        <f t="shared" si="52"/>
        <v/>
      </c>
      <c r="AM39" s="5" t="str">
        <f t="shared" si="52"/>
        <v/>
      </c>
      <c r="AN39" s="5" t="str">
        <f t="shared" si="52"/>
        <v/>
      </c>
      <c r="AO39" s="5" t="str">
        <f t="shared" si="52"/>
        <v/>
      </c>
      <c r="AP39" s="5" t="str">
        <f t="shared" si="52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2"/>
        <v/>
      </c>
      <c r="AF40" s="5" t="str">
        <f t="shared" si="52"/>
        <v/>
      </c>
      <c r="AG40" s="5" t="str">
        <f t="shared" si="52"/>
        <v/>
      </c>
      <c r="AH40" s="5" t="str">
        <f t="shared" si="52"/>
        <v/>
      </c>
      <c r="AI40" s="5" t="str">
        <f t="shared" si="52"/>
        <v/>
      </c>
      <c r="AJ40" s="5" t="str">
        <f t="shared" si="52"/>
        <v/>
      </c>
      <c r="AK40" s="5" t="str">
        <f t="shared" si="52"/>
        <v/>
      </c>
      <c r="AL40" s="5" t="str">
        <f t="shared" si="52"/>
        <v/>
      </c>
      <c r="AM40" s="5" t="str">
        <f t="shared" si="52"/>
        <v/>
      </c>
      <c r="AN40" s="5" t="str">
        <f t="shared" si="52"/>
        <v/>
      </c>
      <c r="AO40" s="5" t="str">
        <f t="shared" si="52"/>
        <v/>
      </c>
      <c r="AP40" s="5" t="str">
        <f t="shared" si="52"/>
        <v/>
      </c>
      <c r="CW40" s="27"/>
      <c r="CX40" s="23" t="s">
        <v>16</v>
      </c>
      <c r="CY40" s="5">
        <f t="array" ref="CY40:DE46">MINVERSE(CY5:DE11)</f>
        <v>0.01</v>
      </c>
      <c r="CZ40" s="5">
        <v>-9.5732357014978702E-4</v>
      </c>
      <c r="DA40" s="5">
        <v>8.1639786924525483E-5</v>
      </c>
      <c r="DB40" s="5">
        <v>-8.4537443368031871E-6</v>
      </c>
      <c r="DC40" s="5">
        <v>8.804049929926796E-7</v>
      </c>
      <c r="DD40" s="5">
        <v>-3.0932870209596676E-6</v>
      </c>
      <c r="DE40" s="5">
        <v>5.8421738673699968E-7</v>
      </c>
    </row>
    <row r="41" spans="2:110" ht="14.25" customHeight="1" x14ac:dyDescent="0.15">
      <c r="AD41" s="5" t="str">
        <f>IF(A40=ISBLANK(TRUE),"",A40)</f>
        <v/>
      </c>
      <c r="AE41" s="5" t="str">
        <f t="shared" si="52"/>
        <v/>
      </c>
      <c r="AF41" s="5" t="str">
        <f t="shared" si="52"/>
        <v/>
      </c>
      <c r="AG41" s="5" t="str">
        <f t="shared" si="52"/>
        <v/>
      </c>
      <c r="AH41" s="5" t="str">
        <f t="shared" si="52"/>
        <v/>
      </c>
      <c r="AI41" s="5" t="str">
        <f t="shared" si="52"/>
        <v/>
      </c>
      <c r="AJ41" s="5" t="str">
        <f t="shared" si="52"/>
        <v/>
      </c>
      <c r="AK41" s="5" t="str">
        <f t="shared" si="52"/>
        <v/>
      </c>
      <c r="AL41" s="5" t="str">
        <f t="shared" si="52"/>
        <v/>
      </c>
      <c r="AM41" s="5" t="str">
        <f t="shared" si="52"/>
        <v/>
      </c>
      <c r="AN41" s="5" t="str">
        <f t="shared" si="52"/>
        <v/>
      </c>
      <c r="AO41" s="5" t="str">
        <f t="shared" si="52"/>
        <v/>
      </c>
      <c r="AP41" s="5" t="str">
        <f t="shared" si="52"/>
        <v/>
      </c>
      <c r="CW41" s="27"/>
      <c r="CX41" s="24"/>
      <c r="CY41" s="5">
        <v>0</v>
      </c>
      <c r="CZ41" s="5">
        <v>0.01</v>
      </c>
      <c r="DA41" s="5">
        <v>-9.5732357014978702E-4</v>
      </c>
      <c r="DB41" s="5">
        <v>8.1639786924525483E-5</v>
      </c>
      <c r="DC41" s="5">
        <v>-8.4537443368031871E-6</v>
      </c>
      <c r="DD41" s="5">
        <v>8.804049929926796E-7</v>
      </c>
      <c r="DE41" s="5">
        <v>-3.0932870209596676E-6</v>
      </c>
    </row>
    <row r="42" spans="2:110" ht="14.25" customHeight="1" x14ac:dyDescent="0.15">
      <c r="AD42" s="5" t="str">
        <f>IF(A41=ISBLANK(TRUE),"",A41)</f>
        <v/>
      </c>
      <c r="AE42" s="5" t="str">
        <f t="shared" si="52"/>
        <v/>
      </c>
      <c r="AF42" s="5" t="str">
        <f t="shared" si="52"/>
        <v/>
      </c>
      <c r="AG42" s="5" t="str">
        <f t="shared" si="52"/>
        <v/>
      </c>
      <c r="AH42" s="5" t="str">
        <f t="shared" si="52"/>
        <v/>
      </c>
      <c r="AI42" s="5" t="str">
        <f t="shared" si="52"/>
        <v/>
      </c>
      <c r="AJ42" s="5" t="str">
        <f t="shared" si="52"/>
        <v/>
      </c>
      <c r="AK42" s="5" t="str">
        <f t="shared" si="52"/>
        <v/>
      </c>
      <c r="AL42" s="5" t="str">
        <f t="shared" si="52"/>
        <v/>
      </c>
      <c r="AM42" s="5" t="str">
        <f t="shared" si="52"/>
        <v/>
      </c>
      <c r="AN42" s="5" t="str">
        <f t="shared" si="52"/>
        <v/>
      </c>
      <c r="AO42" s="5" t="str">
        <f t="shared" si="52"/>
        <v/>
      </c>
      <c r="AP42" s="5" t="str">
        <f t="shared" si="52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-9.5732357014978702E-4</v>
      </c>
      <c r="DC42" s="5">
        <v>8.1639786924525483E-5</v>
      </c>
      <c r="DD42" s="5">
        <v>-8.4537443368031871E-6</v>
      </c>
      <c r="DE42" s="5">
        <v>8.804049929926796E-7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-9.5732357014978702E-4</v>
      </c>
      <c r="DD43" s="5">
        <v>8.1639786924525483E-5</v>
      </c>
      <c r="DE43" s="5">
        <v>-8.4537443368031871E-6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-9.5732357014978702E-4</v>
      </c>
      <c r="DE44" s="5">
        <v>8.1639786924525483E-5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-9.5732357014978702E-4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91B34-319C-3A4E-9DF4-095C0F438EDF}">
  <dimension ref="A1:DL101"/>
  <sheetViews>
    <sheetView zoomScaleNormal="100" workbookViewId="0">
      <selection activeCell="S35" sqref="S35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115.00369999999999</v>
      </c>
      <c r="D1" s="1">
        <v>116.00700000000001</v>
      </c>
      <c r="E1" s="1">
        <v>117.0104</v>
      </c>
      <c r="F1" s="1">
        <v>118.0138</v>
      </c>
      <c r="G1" s="1">
        <v>119.0171</v>
      </c>
      <c r="H1"/>
      <c r="I1" s="2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5</v>
      </c>
    </row>
    <row r="2" spans="1:116" ht="15" x14ac:dyDescent="0.2">
      <c r="A2" t="s">
        <v>22</v>
      </c>
      <c r="B2" t="s">
        <v>23</v>
      </c>
      <c r="C2">
        <v>69449406.393716305</v>
      </c>
      <c r="D2">
        <v>1335637.76330819</v>
      </c>
      <c r="E2">
        <v>666383.10317103099</v>
      </c>
      <c r="F2">
        <v>197122.279691192</v>
      </c>
      <c r="G2">
        <v>1371922.1731044799</v>
      </c>
      <c r="H2"/>
      <c r="I2" s="4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Fumarate</v>
      </c>
      <c r="S2" s="5" t="str">
        <f t="shared" ref="S2:AB2" ca="1" si="0">IF(AG2=ISBLANK(TRUE),"",AG2)</f>
        <v>Fumarate m+1</v>
      </c>
      <c r="T2" s="5" t="str">
        <f t="shared" ca="1" si="0"/>
        <v>Fumarate m+2</v>
      </c>
      <c r="U2" s="5" t="str">
        <f t="shared" ca="1" si="0"/>
        <v>Fumarate m+3</v>
      </c>
      <c r="V2" s="5" t="str">
        <f t="shared" ca="1" si="0"/>
        <v>Fumarate m+4</v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Fumarate</v>
      </c>
      <c r="AG2" s="3" t="str">
        <f ca="1">IF(D1=ISBLANK(TRUE),"",$AF$2&amp;" m+1")</f>
        <v>Fumarate m+1</v>
      </c>
      <c r="AH2" s="3" t="str">
        <f ca="1">IF(E1=ISBLANK(TRUE),"",$AF$2&amp;" m+2")</f>
        <v>Fumarate m+2</v>
      </c>
      <c r="AI2" s="3" t="str">
        <f ca="1">IF(F1=ISBLANK(TRUE),"",$AF$2&amp;" m+3")</f>
        <v>Fumarate m+3</v>
      </c>
      <c r="AJ2" s="3" t="str">
        <f ca="1">IF(G1=ISBLANK(TRUE),"",$AF$2&amp;" m+4")</f>
        <v>Fumarate m+4</v>
      </c>
      <c r="AK2" s="3" t="str">
        <f>IF(H1=ISBLANK(TRUE),"",$AF$2&amp;" m+5")</f>
        <v/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Fumarate</v>
      </c>
      <c r="AU2" s="5" t="str">
        <f t="shared" ca="1" si="2"/>
        <v>Fumarate m+1</v>
      </c>
      <c r="AV2" s="5" t="str">
        <f t="shared" ca="1" si="2"/>
        <v>Fumarate m+2</v>
      </c>
      <c r="AW2" s="5" t="str">
        <f t="shared" ca="1" si="2"/>
        <v>Fumarate m+3</v>
      </c>
      <c r="AX2" s="5" t="str">
        <f t="shared" ca="1" si="2"/>
        <v>Fumarate m+4</v>
      </c>
      <c r="AY2" s="5" t="str">
        <f t="shared" si="2"/>
        <v/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Fumarate</v>
      </c>
      <c r="BI2" s="5" t="str">
        <f t="shared" ca="1" si="3"/>
        <v>Fumarate m+1</v>
      </c>
      <c r="BJ2" s="5" t="str">
        <f t="shared" ca="1" si="3"/>
        <v>Fumarate m+2</v>
      </c>
      <c r="BK2" s="5" t="str">
        <f t="shared" ca="1" si="3"/>
        <v>Fumarate m+3</v>
      </c>
      <c r="BL2" s="5" t="str">
        <f t="shared" ca="1" si="3"/>
        <v>Fumarate m+4</v>
      </c>
      <c r="BM2" s="5" t="str">
        <f t="shared" si="3"/>
        <v/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Fumarate</v>
      </c>
      <c r="BY2" s="3" t="str">
        <f t="shared" ca="1" si="4"/>
        <v>Fumarate m+1</v>
      </c>
      <c r="BZ2" s="3" t="str">
        <f t="shared" ca="1" si="4"/>
        <v>Fumarate m+2</v>
      </c>
      <c r="CA2" s="3" t="str">
        <f t="shared" ca="1" si="4"/>
        <v>Fumarate m+3</v>
      </c>
      <c r="CB2" s="3" t="str">
        <f t="shared" ca="1" si="4"/>
        <v>Fumarate m+4</v>
      </c>
      <c r="CC2" s="3" t="str">
        <f t="shared" si="4"/>
        <v/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Fumarate</v>
      </c>
      <c r="CL2" s="5" t="str">
        <f t="shared" ca="1" si="5"/>
        <v>Fumarate m+1</v>
      </c>
      <c r="CM2" s="5" t="str">
        <f t="shared" ca="1" si="5"/>
        <v>Fumarate m+2</v>
      </c>
      <c r="CN2" s="5" t="str">
        <f t="shared" ca="1" si="5"/>
        <v>Fumarate m+3</v>
      </c>
      <c r="CO2" s="5" t="str">
        <f t="shared" ca="1" si="5"/>
        <v>Fumarate m+4</v>
      </c>
      <c r="CP2" s="5" t="str">
        <f t="shared" si="5"/>
        <v/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Fumarate</v>
      </c>
      <c r="CZ2" s="5" t="str">
        <f t="shared" ca="1" si="6"/>
        <v>Fumarate m+1</v>
      </c>
      <c r="DA2" s="5" t="str">
        <f t="shared" ca="1" si="6"/>
        <v>Fumarate m+2</v>
      </c>
      <c r="DB2" s="5" t="str">
        <f t="shared" ca="1" si="6"/>
        <v>Fumarate m+3</v>
      </c>
      <c r="DC2" s="5" t="str">
        <f t="shared" ca="1" si="6"/>
        <v>Fumarate m+4</v>
      </c>
      <c r="DD2" s="5" t="str">
        <f t="shared" si="6"/>
        <v/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74016793.476684004</v>
      </c>
      <c r="D3">
        <v>1532066.43400724</v>
      </c>
      <c r="E3">
        <v>778765.94930562796</v>
      </c>
      <c r="F3">
        <v>210011.81703457399</v>
      </c>
      <c r="G3">
        <v>1958998.29630215</v>
      </c>
      <c r="H3"/>
      <c r="I3" s="4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96.335735106761987</v>
      </c>
      <c r="S3" s="5">
        <f t="shared" ref="S3:AB17" ca="1" si="8">IFERROR(BI3/SUMIF($BH3:$BR3,"&lt;&gt;#N/A")*100,"")</f>
        <v>0.59680368463117106</v>
      </c>
      <c r="T3" s="6">
        <f t="shared" ca="1" si="8"/>
        <v>0.91542211606693602</v>
      </c>
      <c r="U3" s="6">
        <f t="shared" ca="1" si="8"/>
        <v>0.25235472367104311</v>
      </c>
      <c r="V3" s="6">
        <f t="shared" ca="1" si="8"/>
        <v>1.8996843688688505</v>
      </c>
      <c r="W3" s="6" t="str">
        <f t="shared" ca="1" si="8"/>
        <v/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69449406.393716305</v>
      </c>
      <c r="AG3" s="5">
        <f t="shared" si="1"/>
        <v>1335637.76330819</v>
      </c>
      <c r="AH3" s="5">
        <f t="shared" si="1"/>
        <v>666383.10317103099</v>
      </c>
      <c r="AI3" s="5">
        <f t="shared" si="1"/>
        <v>197122.279691192</v>
      </c>
      <c r="AJ3" s="5">
        <f t="shared" si="1"/>
        <v>1371922.1731044799</v>
      </c>
      <c r="AK3" s="5" t="str">
        <f t="shared" si="1"/>
        <v/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1.9231809639038713</v>
      </c>
      <c r="AV3" s="5">
        <f t="shared" si="10"/>
        <v>0.95952310865442403</v>
      </c>
      <c r="AW3" s="5">
        <f t="shared" si="10"/>
        <v>0.28383580209985404</v>
      </c>
      <c r="AX3" s="5">
        <f t="shared" si="10"/>
        <v>1.9754267809387782</v>
      </c>
      <c r="AY3" s="5" t="str">
        <f t="shared" si="10"/>
        <v/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6.195039503978211E-3</v>
      </c>
      <c r="BJ3" s="5">
        <f ca="1"/>
        <v>9.5024148105834171E-3</v>
      </c>
      <c r="BK3" s="5">
        <f ca="1"/>
        <v>2.619533897689953E-3</v>
      </c>
      <c r="BL3" s="5">
        <f ca="1"/>
        <v>1.9719415300704007E-2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87378239.749132499</v>
      </c>
      <c r="BY3" s="5">
        <f t="shared" ref="BY3:CD6" si="12">D17</f>
        <v>1106615.2138519399</v>
      </c>
      <c r="BZ3" s="5">
        <f t="shared" si="12"/>
        <v>4212.6691988551001</v>
      </c>
      <c r="CA3" s="5">
        <f t="shared" si="12"/>
        <v>14166.1479841611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1.2664654461214715</v>
      </c>
      <c r="CM3" s="5">
        <f t="shared" si="15"/>
        <v>4.8211879879360058E-3</v>
      </c>
      <c r="CN3" s="5">
        <f t="shared" si="15"/>
        <v>1.6212443767273009E-2</v>
      </c>
      <c r="CO3" s="5">
        <f t="shared" si="15"/>
        <v>0</v>
      </c>
      <c r="CP3" s="5">
        <f t="shared" si="15"/>
        <v>0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1.3036770135060503</v>
      </c>
      <c r="DA3" s="5">
        <f t="shared" si="16"/>
        <v>1.2052969969840014E-3</v>
      </c>
      <c r="DB3" s="5">
        <f t="shared" si="16"/>
        <v>9.4868657069913636E-3</v>
      </c>
      <c r="DC3" s="5">
        <f t="shared" si="16"/>
        <v>0</v>
      </c>
      <c r="DD3" s="5">
        <f t="shared" si="16"/>
        <v>0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103273119.515588</v>
      </c>
      <c r="D4">
        <v>1982320.7469993599</v>
      </c>
      <c r="E4">
        <v>806772.35705040605</v>
      </c>
      <c r="F4">
        <v>364525.99456841202</v>
      </c>
      <c r="G4">
        <v>1852610.4044981501</v>
      </c>
      <c r="H4"/>
      <c r="I4" s="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95.500908161353252</v>
      </c>
      <c r="S4" s="5">
        <f t="shared" ca="1" si="8"/>
        <v>0.73174065410249289</v>
      </c>
      <c r="T4" s="6">
        <f t="shared" ca="1" si="8"/>
        <v>0.99411995167775113</v>
      </c>
      <c r="U4" s="6">
        <f t="shared" ca="1" si="8"/>
        <v>0.2489408717921793</v>
      </c>
      <c r="V4" s="6">
        <f t="shared" ca="1" si="8"/>
        <v>2.5242903610743515</v>
      </c>
      <c r="W4" s="6" t="str">
        <f t="shared" ca="1" si="8"/>
        <v/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74016793.476684004</v>
      </c>
      <c r="AG4" s="5">
        <f t="shared" si="1"/>
        <v>1532066.43400724</v>
      </c>
      <c r="AH4" s="5">
        <f t="shared" si="1"/>
        <v>778765.94930562796</v>
      </c>
      <c r="AI4" s="5">
        <f t="shared" si="1"/>
        <v>210011.81703457399</v>
      </c>
      <c r="AJ4" s="5">
        <f t="shared" si="1"/>
        <v>1958998.29630215</v>
      </c>
      <c r="AK4" s="5" t="str">
        <f t="shared" si="1"/>
        <v/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2.0698903073798456</v>
      </c>
      <c r="AV4" s="5">
        <f t="shared" si="10"/>
        <v>1.0521476447786768</v>
      </c>
      <c r="AW4" s="5">
        <f t="shared" si="10"/>
        <v>0.28373536216578976</v>
      </c>
      <c r="AX4" s="5">
        <f t="shared" si="10"/>
        <v>2.6466943571653818</v>
      </c>
      <c r="AY4" s="5" t="str">
        <f t="shared" si="10"/>
        <v/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7.6621329387379523E-3</v>
      </c>
      <c r="BJ4" s="5">
        <f ca="1"/>
        <v>1.0409534011950326E-2</v>
      </c>
      <c r="BK4" s="5">
        <f ca="1"/>
        <v>2.6066859110028782E-3</v>
      </c>
      <c r="BL4" s="5">
        <f ca="1"/>
        <v>2.6432108444554736E-2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87054865.736819193</v>
      </c>
      <c r="BY4" s="5">
        <f t="shared" si="12"/>
        <v>1163046.3479204599</v>
      </c>
      <c r="BZ4" s="5">
        <f t="shared" si="12"/>
        <v>0</v>
      </c>
      <c r="CA4" s="5">
        <f t="shared" si="12"/>
        <v>1640.9387951046799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1.3359923515780672</v>
      </c>
      <c r="CM4" s="5">
        <f t="shared" si="15"/>
        <v>0</v>
      </c>
      <c r="CN4" s="5">
        <f t="shared" si="15"/>
        <v>1.8849478213722147E-3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77985520.853508204</v>
      </c>
      <c r="D5">
        <v>1481933.9129291701</v>
      </c>
      <c r="E5">
        <v>589405.87767808698</v>
      </c>
      <c r="F5">
        <v>87968.486300944904</v>
      </c>
      <c r="G5">
        <v>898251.79495664802</v>
      </c>
      <c r="H5"/>
      <c r="I5" s="4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96.60838884680993</v>
      </c>
      <c r="S5" s="5">
        <f t="shared" ca="1" si="8"/>
        <v>0.59493032098072984</v>
      </c>
      <c r="T5" s="6">
        <f t="shared" ca="1" si="8"/>
        <v>0.74578691591219304</v>
      </c>
      <c r="U5" s="6">
        <f t="shared" ca="1" si="8"/>
        <v>0.32210637847758805</v>
      </c>
      <c r="V5" s="6">
        <f t="shared" ca="1" si="8"/>
        <v>1.7287875378195423</v>
      </c>
      <c r="W5" s="6" t="str">
        <f t="shared" ca="1" si="8"/>
        <v/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103273119.515588</v>
      </c>
      <c r="AG5" s="5">
        <f t="shared" si="1"/>
        <v>1982320.7469993599</v>
      </c>
      <c r="AH5" s="5">
        <f t="shared" si="1"/>
        <v>806772.35705040605</v>
      </c>
      <c r="AI5" s="5">
        <f t="shared" si="1"/>
        <v>364525.99456841202</v>
      </c>
      <c r="AJ5" s="5">
        <f t="shared" si="1"/>
        <v>1852610.4044981501</v>
      </c>
      <c r="AK5" s="5" t="str">
        <f t="shared" si="1"/>
        <v/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1.9194934328483699</v>
      </c>
      <c r="AV5" s="5">
        <f t="shared" si="10"/>
        <v>0.78120266031920549</v>
      </c>
      <c r="AW5" s="5">
        <f t="shared" si="10"/>
        <v>0.35297277382367698</v>
      </c>
      <c r="AX5" s="5">
        <f t="shared" si="10"/>
        <v>1.7938941064121898</v>
      </c>
      <c r="AY5" s="5" t="str">
        <f t="shared" si="10"/>
        <v/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6.1581641934231966E-3</v>
      </c>
      <c r="BJ5" s="5">
        <f ca="1"/>
        <v>7.7196910621785964E-3</v>
      </c>
      <c r="BK5" s="5">
        <f ca="1"/>
        <v>3.3341450191074601E-3</v>
      </c>
      <c r="BL5" s="5">
        <f ca="1"/>
        <v>1.7894797319939242E-2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93357695.502452597</v>
      </c>
      <c r="BY5" s="5">
        <f t="shared" si="12"/>
        <v>1163148.5176284099</v>
      </c>
      <c r="BZ5" s="5">
        <f t="shared" si="12"/>
        <v>0</v>
      </c>
      <c r="CA5" s="5">
        <f t="shared" si="12"/>
        <v>4239.8112570818903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1.2459053443514496</v>
      </c>
      <c r="CM5" s="5">
        <f t="shared" si="15"/>
        <v>0</v>
      </c>
      <c r="CN5" s="5">
        <f t="shared" si="15"/>
        <v>4.5414694892190284E-3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1.3036770135060503</v>
      </c>
      <c r="DA5" s="5">
        <f t="shared" si="21"/>
        <v>1.2052969969840014E-3</v>
      </c>
      <c r="DB5" s="5">
        <f t="shared" si="21"/>
        <v>9.4868657069913636E-3</v>
      </c>
      <c r="DC5" s="5">
        <f t="shared" si="21"/>
        <v>0</v>
      </c>
      <c r="DD5" s="5">
        <f t="shared" si="21"/>
        <v>0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71649530.626939505</v>
      </c>
      <c r="D6">
        <v>1437470.46902146</v>
      </c>
      <c r="E6">
        <v>760570.49562306004</v>
      </c>
      <c r="F6">
        <v>167515.36649222</v>
      </c>
      <c r="G6">
        <v>1168767.0878310499</v>
      </c>
      <c r="H6"/>
      <c r="I6" s="4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97.477761727887142</v>
      </c>
      <c r="S6" s="5">
        <f t="shared" ca="1" si="8"/>
        <v>0.5815435596995836</v>
      </c>
      <c r="T6" s="6">
        <f t="shared" ca="1" si="8"/>
        <v>0.72796971618849293</v>
      </c>
      <c r="U6" s="6">
        <f t="shared" ca="1" si="8"/>
        <v>9.1210971126730392E-2</v>
      </c>
      <c r="V6" s="6">
        <f t="shared" ca="1" si="8"/>
        <v>1.1215140250980642</v>
      </c>
      <c r="W6" s="6" t="str">
        <f t="shared" ca="1" si="8"/>
        <v/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77985520.853508204</v>
      </c>
      <c r="AG6" s="5">
        <f t="shared" si="1"/>
        <v>1481933.9129291701</v>
      </c>
      <c r="AH6" s="5">
        <f t="shared" si="1"/>
        <v>589405.87767808698</v>
      </c>
      <c r="AI6" s="5">
        <f t="shared" si="1"/>
        <v>87968.486300944904</v>
      </c>
      <c r="AJ6" s="5">
        <f t="shared" si="1"/>
        <v>898251.79495664802</v>
      </c>
      <c r="AK6" s="5" t="str">
        <f t="shared" si="1"/>
        <v/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1.9002680198968047</v>
      </c>
      <c r="AV6" s="5">
        <f t="shared" si="10"/>
        <v>0.75578885827441689</v>
      </c>
      <c r="AW6" s="5">
        <f t="shared" si="10"/>
        <v>0.11280104991052016</v>
      </c>
      <c r="AX6" s="5">
        <f t="shared" si="10"/>
        <v>1.1518186775260089</v>
      </c>
      <c r="AY6" s="5" t="str">
        <f t="shared" si="10"/>
        <v/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5.9659100639075455E-3</v>
      </c>
      <c r="BJ6" s="5">
        <f ca="1"/>
        <v>7.4680594146247226E-3</v>
      </c>
      <c r="BK6" s="5">
        <f ca="1"/>
        <v>9.3571056115700798E-4</v>
      </c>
      <c r="BL6" s="5">
        <f ca="1"/>
        <v>1.1505332141589516E-2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90972578.759840906</v>
      </c>
      <c r="BY6" s="5">
        <f t="shared" si="12"/>
        <v>1242999.20117591</v>
      </c>
      <c r="BZ6" s="5">
        <f t="shared" si="12"/>
        <v>0</v>
      </c>
      <c r="CA6" s="5">
        <f t="shared" si="12"/>
        <v>13926.6297841412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1.3663449119732127</v>
      </c>
      <c r="CM6" s="5">
        <f t="shared" si="15"/>
        <v>0</v>
      </c>
      <c r="CN6" s="5">
        <f t="shared" si="15"/>
        <v>1.5308601750101203E-2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1.3036770135060503</v>
      </c>
      <c r="DB6" s="5">
        <f t="shared" si="22"/>
        <v>1.2052969969840014E-3</v>
      </c>
      <c r="DC6" s="5">
        <f t="shared" si="22"/>
        <v>9.4868657069913636E-3</v>
      </c>
      <c r="DD6" s="5">
        <f t="shared" si="22"/>
        <v>0</v>
      </c>
      <c r="DE6" s="5">
        <f t="shared" si="22"/>
        <v>0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62786076.937550701</v>
      </c>
      <c r="D7">
        <v>1226226.21832103</v>
      </c>
      <c r="E7">
        <v>374556.34180760302</v>
      </c>
      <c r="F7">
        <v>86357.227844868597</v>
      </c>
      <c r="G7">
        <v>506745.33853624901</v>
      </c>
      <c r="H7"/>
      <c r="I7" s="4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96.531872280277554</v>
      </c>
      <c r="S7" s="5">
        <f t="shared" ca="1" si="8"/>
        <v>0.67820923031096325</v>
      </c>
      <c r="T7" s="6">
        <f t="shared" ca="1" si="8"/>
        <v>1.0146951242865287</v>
      </c>
      <c r="U7" s="6">
        <f t="shared" ca="1" si="8"/>
        <v>0.20329548138640691</v>
      </c>
      <c r="V7" s="6">
        <f t="shared" ca="1" si="8"/>
        <v>1.5719278837385355</v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71649530.626939505</v>
      </c>
      <c r="AG7" s="5">
        <f t="shared" si="1"/>
        <v>1437470.46902146</v>
      </c>
      <c r="AH7" s="5">
        <f t="shared" si="1"/>
        <v>760570.49562306004</v>
      </c>
      <c r="AI7" s="5">
        <f t="shared" si="1"/>
        <v>167515.36649222</v>
      </c>
      <c r="AJ7" s="5">
        <f t="shared" si="1"/>
        <v>1168767.0878310499</v>
      </c>
      <c r="AK7" s="5" t="str">
        <f t="shared" si="1"/>
        <v/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2.0062524575436442</v>
      </c>
      <c r="AV7" s="5">
        <f t="shared" si="10"/>
        <v>1.0615149729077125</v>
      </c>
      <c r="AW7" s="5">
        <f t="shared" si="10"/>
        <v>0.23379827477786144</v>
      </c>
      <c r="AX7" s="5">
        <f t="shared" si="10"/>
        <v>1.631227835834008</v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7.0257544403759409E-3</v>
      </c>
      <c r="BJ7" s="5">
        <f ca="1"/>
        <v>1.0511503613442722E-2</v>
      </c>
      <c r="BK7" s="5">
        <f ca="1"/>
        <v>2.1059933531191047E-3</v>
      </c>
      <c r="BL7" s="5">
        <f ca="1"/>
        <v>1.6284029788363449E-2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1.3036770135060503</v>
      </c>
      <c r="DC7" s="5">
        <f t="shared" si="23"/>
        <v>1.2052969969840014E-3</v>
      </c>
      <c r="DD7" s="5">
        <f t="shared" si="23"/>
        <v>9.4868657069913636E-3</v>
      </c>
      <c r="DE7" s="5">
        <f t="shared" si="23"/>
        <v>0</v>
      </c>
      <c r="DF7" s="5">
        <f t="shared" si="23"/>
        <v>0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84420282.166931599</v>
      </c>
      <c r="D8">
        <v>1748104.1155747499</v>
      </c>
      <c r="E8">
        <v>662149.49491459294</v>
      </c>
      <c r="F8">
        <v>70986.269619321407</v>
      </c>
      <c r="G8">
        <v>871656.83666800603</v>
      </c>
      <c r="H8"/>
      <c r="I8" s="4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97.883666468225627</v>
      </c>
      <c r="S8" s="5">
        <f t="shared" ca="1" si="8"/>
        <v>0.63560318404420801</v>
      </c>
      <c r="T8" s="6">
        <f t="shared" ca="1" si="8"/>
        <v>0.57446836457803852</v>
      </c>
      <c r="U8" s="6">
        <f t="shared" ca="1" si="8"/>
        <v>0.11784819058929005</v>
      </c>
      <c r="V8" s="6">
        <f t="shared" ca="1" si="8"/>
        <v>0.78841379256280564</v>
      </c>
      <c r="W8" s="6" t="str">
        <f t="shared" ca="1" si="8"/>
        <v/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62786076.937550701</v>
      </c>
      <c r="AG8" s="5">
        <f t="shared" si="1"/>
        <v>1226226.21832103</v>
      </c>
      <c r="AH8" s="5">
        <f t="shared" si="1"/>
        <v>374556.34180760302</v>
      </c>
      <c r="AI8" s="5">
        <f t="shared" si="1"/>
        <v>86357.227844868597</v>
      </c>
      <c r="AJ8" s="5">
        <f t="shared" si="1"/>
        <v>506745.33853624901</v>
      </c>
      <c r="AK8" s="5" t="str">
        <f t="shared" si="1"/>
        <v/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1.9530225141167508</v>
      </c>
      <c r="AV8" s="5">
        <f t="shared" si="10"/>
        <v>0.59655955599861776</v>
      </c>
      <c r="AW8" s="5">
        <f t="shared" si="10"/>
        <v>0.13754200303159986</v>
      </c>
      <c r="AX8" s="5">
        <f t="shared" si="10"/>
        <v>0.80709826645209293</v>
      </c>
      <c r="AY8" s="5" t="str">
        <f t="shared" si="10"/>
        <v/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6.4934550061070042E-3</v>
      </c>
      <c r="BJ8" s="5">
        <f ca="1"/>
        <v>5.8688889097193633E-3</v>
      </c>
      <c r="BK8" s="5">
        <f ca="1"/>
        <v>1.2039617521636787E-3</v>
      </c>
      <c r="BL8" s="5">
        <f ca="1"/>
        <v>8.0546001290086079E-3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1.3036770135060503</v>
      </c>
      <c r="DD8" s="5">
        <f t="shared" si="24"/>
        <v>1.2052969969840014E-3</v>
      </c>
      <c r="DE8" s="5">
        <f t="shared" si="24"/>
        <v>9.4868657069913636E-3</v>
      </c>
      <c r="DF8" s="5">
        <f t="shared" si="24"/>
        <v>0</v>
      </c>
      <c r="DG8" s="5">
        <f t="shared" si="24"/>
        <v>0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56155854.320373103</v>
      </c>
      <c r="D9">
        <v>1666875.31943051</v>
      </c>
      <c r="E9">
        <v>1487477.23616228</v>
      </c>
      <c r="F9">
        <v>438934.992024448</v>
      </c>
      <c r="G9">
        <v>2947353.66811954</v>
      </c>
      <c r="H9"/>
      <c r="I9" s="4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97.431423683412277</v>
      </c>
      <c r="S9" s="5">
        <f t="shared" ca="1" si="8"/>
        <v>0.74733680335212593</v>
      </c>
      <c r="T9" s="6">
        <f t="shared" ca="1" si="8"/>
        <v>0.75328503494229593</v>
      </c>
      <c r="U9" s="6">
        <f t="shared" ca="1" si="8"/>
        <v>6.2854315554822585E-2</v>
      </c>
      <c r="V9" s="6">
        <f t="shared" ca="1" si="8"/>
        <v>1.0051001627384681</v>
      </c>
      <c r="W9" s="6" t="str">
        <f t="shared" ca="1" si="8"/>
        <v/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84420282.166931599</v>
      </c>
      <c r="AG9" s="5">
        <f t="shared" si="1"/>
        <v>1748104.1155747499</v>
      </c>
      <c r="AH9" s="5">
        <f t="shared" si="1"/>
        <v>662149.49491459294</v>
      </c>
      <c r="AI9" s="5">
        <f t="shared" si="1"/>
        <v>70986.269619321407</v>
      </c>
      <c r="AJ9" s="5">
        <f t="shared" si="1"/>
        <v>871656.83666800603</v>
      </c>
      <c r="AK9" s="5" t="str">
        <f t="shared" si="1"/>
        <v/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2.0707157932948754</v>
      </c>
      <c r="AV9" s="5">
        <f t="shared" si="10"/>
        <v>0.78434882935509131</v>
      </c>
      <c r="AW9" s="5">
        <f t="shared" si="10"/>
        <v>8.4086747636017201E-2</v>
      </c>
      <c r="AX9" s="5">
        <f t="shared" si="10"/>
        <v>1.0325206387540884</v>
      </c>
      <c r="AY9" s="5" t="str">
        <f t="shared" si="10"/>
        <v/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7.670387797888251E-3</v>
      </c>
      <c r="BJ9" s="5">
        <f ca="1"/>
        <v>7.7314382410132313E-3</v>
      </c>
      <c r="BK9" s="5">
        <f ca="1"/>
        <v>6.4511338517496744E-4</v>
      </c>
      <c r="BL9" s="5">
        <f ca="1"/>
        <v>1.0315975326444774E-2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1.3036770135060503</v>
      </c>
      <c r="DE9" s="5">
        <f t="shared" si="26"/>
        <v>1.2052969969840014E-3</v>
      </c>
      <c r="DF9" s="5">
        <f t="shared" si="26"/>
        <v>9.4868657069913636E-3</v>
      </c>
      <c r="DG9" s="5">
        <f t="shared" si="26"/>
        <v>0</v>
      </c>
      <c r="DH9" s="5">
        <f t="shared" si="26"/>
        <v>0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46906250.561308101</v>
      </c>
      <c r="D10">
        <v>1724621.1148600201</v>
      </c>
      <c r="E10">
        <v>1959211.3859647701</v>
      </c>
      <c r="F10">
        <v>554276.673367301</v>
      </c>
      <c r="G10">
        <v>4831062.5035606502</v>
      </c>
      <c r="H10"/>
      <c r="I10" s="4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90.688826613838984</v>
      </c>
      <c r="S10" s="5">
        <f t="shared" ca="1" si="8"/>
        <v>1.5096288233962361</v>
      </c>
      <c r="T10" s="6">
        <f t="shared" ca="1" si="8"/>
        <v>2.3814257461917534</v>
      </c>
      <c r="U10" s="6">
        <f t="shared" ca="1" si="8"/>
        <v>0.66918969296625574</v>
      </c>
      <c r="V10" s="6">
        <f t="shared" ca="1" si="8"/>
        <v>4.7509291236067632</v>
      </c>
      <c r="W10" s="6" t="str">
        <f t="shared" ca="1" si="8"/>
        <v/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56155854.320373103</v>
      </c>
      <c r="AG10" s="5">
        <f t="shared" si="1"/>
        <v>1666875.31943051</v>
      </c>
      <c r="AH10" s="5">
        <f t="shared" si="1"/>
        <v>1487477.23616228</v>
      </c>
      <c r="AI10" s="5">
        <f t="shared" si="1"/>
        <v>438934.992024448</v>
      </c>
      <c r="AJ10" s="5">
        <f t="shared" si="1"/>
        <v>2947353.66811954</v>
      </c>
      <c r="AK10" s="5" t="str">
        <f t="shared" si="1"/>
        <v/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2.9683019510679491</v>
      </c>
      <c r="AV10" s="5">
        <f t="shared" si="10"/>
        <v>2.648837337022989</v>
      </c>
      <c r="AW10" s="5">
        <f t="shared" si="10"/>
        <v>0.78163710148596977</v>
      </c>
      <c r="AX10" s="5">
        <f t="shared" si="10"/>
        <v>5.2485243146772911</v>
      </c>
      <c r="AY10" s="5" t="str">
        <f t="shared" si="10"/>
        <v/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1.6646249375618989E-2</v>
      </c>
      <c r="BJ10" s="5">
        <f ca="1"/>
        <v>2.6259307073539212E-2</v>
      </c>
      <c r="BK10" s="5">
        <f ca="1"/>
        <v>7.3789651708222499E-3</v>
      </c>
      <c r="BL10" s="5">
        <f ca="1"/>
        <v>5.2387149564043188E-2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1.3036770135060503</v>
      </c>
      <c r="DF10" s="5">
        <f t="shared" si="27"/>
        <v>1.2052969969840014E-3</v>
      </c>
      <c r="DG10" s="5">
        <f t="shared" si="27"/>
        <v>9.4868657069913636E-3</v>
      </c>
      <c r="DH10" s="5">
        <f t="shared" si="27"/>
        <v>0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62122236.146711797</v>
      </c>
      <c r="D11">
        <v>2683814.00947149</v>
      </c>
      <c r="E11">
        <v>3872440.0551147498</v>
      </c>
      <c r="F11">
        <v>1323965.8542027201</v>
      </c>
      <c r="G11">
        <v>8725520.2929928396</v>
      </c>
      <c r="H11"/>
      <c r="I11" s="4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84.802928654918233</v>
      </c>
      <c r="S11" s="5">
        <f t="shared" ca="1" si="8"/>
        <v>2.0124273416083147</v>
      </c>
      <c r="T11" s="6">
        <f t="shared" ca="1" si="8"/>
        <v>3.5148472933068748</v>
      </c>
      <c r="U11" s="6">
        <f t="shared" ca="1" si="8"/>
        <v>0.94819836006825642</v>
      </c>
      <c r="V11" s="6">
        <f t="shared" ca="1" si="8"/>
        <v>8.7215983500983292</v>
      </c>
      <c r="W11" s="6" t="str">
        <f t="shared" ca="1" si="8"/>
        <v/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46906250.561308101</v>
      </c>
      <c r="AG11" s="5">
        <f t="shared" si="1"/>
        <v>1724621.1148600201</v>
      </c>
      <c r="AH11" s="5">
        <f t="shared" si="1"/>
        <v>1959211.3859647701</v>
      </c>
      <c r="AI11" s="5">
        <f t="shared" si="1"/>
        <v>554276.673367301</v>
      </c>
      <c r="AJ11" s="5">
        <f t="shared" si="1"/>
        <v>4831062.5035606502</v>
      </c>
      <c r="AK11" s="5" t="str">
        <f t="shared" si="1"/>
        <v/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3.6767405073357553</v>
      </c>
      <c r="AV11" s="5">
        <f t="shared" si="10"/>
        <v>4.1768663291558825</v>
      </c>
      <c r="AW11" s="5">
        <f t="shared" si="10"/>
        <v>1.1816691096271745</v>
      </c>
      <c r="AX11" s="5">
        <f t="shared" si="10"/>
        <v>10.29940028407575</v>
      </c>
      <c r="AY11" s="5" t="str">
        <f t="shared" si="10"/>
        <v/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2.3730634938297052E-2</v>
      </c>
      <c r="BJ11" s="5">
        <f ca="1"/>
        <v>4.1447239488739372E-2</v>
      </c>
      <c r="BK11" s="5">
        <f ca="1"/>
        <v>1.1181198280624057E-2</v>
      </c>
      <c r="BL11" s="5">
        <f ca="1"/>
        <v>0.10284548527313757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1.3036770135060503</v>
      </c>
      <c r="DG11" s="5">
        <f t="shared" si="28"/>
        <v>1.2052969969840014E-3</v>
      </c>
      <c r="DH11" s="5">
        <f t="shared" si="28"/>
        <v>9.4868657069913636E-3</v>
      </c>
      <c r="DI11" s="5">
        <f t="shared" si="28"/>
        <v>0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68935495.731340796</v>
      </c>
      <c r="D12">
        <v>1893868.6834930801</v>
      </c>
      <c r="E12">
        <v>1678893.10496189</v>
      </c>
      <c r="F12">
        <v>329387.82291433797</v>
      </c>
      <c r="G12">
        <v>3005243.1703963201</v>
      </c>
      <c r="H12"/>
      <c r="I12" s="4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79.828009799261935</v>
      </c>
      <c r="S12" s="5">
        <f t="shared" ca="1" si="8"/>
        <v>2.4080420404411997</v>
      </c>
      <c r="T12" s="6">
        <f t="shared" ca="1" si="8"/>
        <v>4.9437885838446478</v>
      </c>
      <c r="U12" s="6">
        <f t="shared" ca="1" si="8"/>
        <v>1.6292628429014502</v>
      </c>
      <c r="V12" s="6">
        <f t="shared" ca="1" si="8"/>
        <v>11.190896733550744</v>
      </c>
      <c r="W12" s="6" t="str">
        <f t="shared" ca="1" si="8"/>
        <v/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62122236.146711797</v>
      </c>
      <c r="AG12" s="5">
        <f t="shared" si="1"/>
        <v>2683814.00947149</v>
      </c>
      <c r="AH12" s="5">
        <f t="shared" si="1"/>
        <v>3872440.0551147498</v>
      </c>
      <c r="AI12" s="5">
        <f t="shared" si="1"/>
        <v>1323965.8542027201</v>
      </c>
      <c r="AJ12" s="5">
        <f t="shared" si="1"/>
        <v>8725520.2929928396</v>
      </c>
      <c r="AK12" s="5" t="str">
        <f t="shared" si="1"/>
        <v/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4.3202147506944621</v>
      </c>
      <c r="AV12" s="5">
        <f t="shared" si="10"/>
        <v>6.2335812348566311</v>
      </c>
      <c r="AW12" s="5">
        <f t="shared" si="10"/>
        <v>2.1312269749529924</v>
      </c>
      <c r="AX12" s="5">
        <f t="shared" si="10"/>
        <v>14.045727961862319</v>
      </c>
      <c r="AY12" s="5" t="str">
        <f t="shared" si="10"/>
        <v/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3.0165377371884121E-2</v>
      </c>
      <c r="BJ12" s="5">
        <f ca="1"/>
        <v>6.1930500287761862E-2</v>
      </c>
      <c r="BK12" s="5">
        <f ca="1"/>
        <v>2.0409663813471569E-2</v>
      </c>
      <c r="BL12" s="5">
        <f ca="1"/>
        <v>0.14018759532765165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1.3036770135060503</v>
      </c>
      <c r="DH12" s="5">
        <f t="shared" si="29"/>
        <v>1.2052969969840014E-3</v>
      </c>
      <c r="DI12" s="5">
        <f t="shared" si="29"/>
        <v>9.4868657069913636E-3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58701649.1509322</v>
      </c>
      <c r="D13">
        <v>1736229.0561208101</v>
      </c>
      <c r="E13">
        <v>1049286.48705371</v>
      </c>
      <c r="F13">
        <v>121452.27971860699</v>
      </c>
      <c r="G13">
        <v>1430885.9848312</v>
      </c>
      <c r="H13"/>
      <c r="I13" s="4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92.039059219485736</v>
      </c>
      <c r="S13" s="5">
        <f t="shared" ca="1" si="8"/>
        <v>1.3287021013774361</v>
      </c>
      <c r="T13" s="6">
        <f t="shared" ca="1" si="8"/>
        <v>2.2231387119188204</v>
      </c>
      <c r="U13" s="6">
        <f t="shared" ca="1" si="8"/>
        <v>0.40205116435573135</v>
      </c>
      <c r="V13" s="6">
        <f t="shared" ca="1" si="8"/>
        <v>4.0070488028623039</v>
      </c>
      <c r="W13" s="6" t="str">
        <f t="shared" ca="1" si="8"/>
        <v/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68935495.731340796</v>
      </c>
      <c r="AG13" s="5">
        <f t="shared" si="1"/>
        <v>1893868.6834930801</v>
      </c>
      <c r="AH13" s="5">
        <f t="shared" si="1"/>
        <v>1678893.10496189</v>
      </c>
      <c r="AI13" s="5">
        <f t="shared" si="1"/>
        <v>329387.82291433797</v>
      </c>
      <c r="AJ13" s="5">
        <f t="shared" si="1"/>
        <v>3005243.1703963201</v>
      </c>
      <c r="AK13" s="5" t="str">
        <f t="shared" si="1"/>
        <v/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2.7473055258410986</v>
      </c>
      <c r="AV13" s="5">
        <f t="shared" si="10"/>
        <v>2.435455184807787</v>
      </c>
      <c r="AW13" s="5">
        <f t="shared" si="10"/>
        <v>0.47782034410551905</v>
      </c>
      <c r="AX13" s="5">
        <f t="shared" si="10"/>
        <v>4.3595003394311096</v>
      </c>
      <c r="AY13" s="5" t="str">
        <f t="shared" si="10"/>
        <v/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1.4436285123350484E-2</v>
      </c>
      <c r="BJ13" s="5">
        <f ca="1"/>
        <v>2.4154296347350716E-2</v>
      </c>
      <c r="BK13" s="5">
        <f ca="1"/>
        <v>4.3682667746196661E-3</v>
      </c>
      <c r="BL13" s="5">
        <f ca="1"/>
        <v>4.353639462249051E-2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1.3036770135060503</v>
      </c>
      <c r="DI13" s="5">
        <f t="shared" si="30"/>
        <v>1.2052969969840014E-3</v>
      </c>
      <c r="DJ13" s="5">
        <f t="shared" si="30"/>
        <v>9.4868657069913636E-3</v>
      </c>
    </row>
    <row r="14" spans="1:116" ht="14.25" customHeight="1" x14ac:dyDescent="0.2">
      <c r="A14" t="s">
        <v>39</v>
      </c>
      <c r="B14" t="s">
        <v>38</v>
      </c>
      <c r="C14">
        <v>65125060.0260645</v>
      </c>
      <c r="D14">
        <v>1201925.5574596301</v>
      </c>
      <c r="E14">
        <v>335838.75342959003</v>
      </c>
      <c r="F14">
        <v>31211.1256681253</v>
      </c>
      <c r="G14">
        <v>410042.506593292</v>
      </c>
      <c r="H14"/>
      <c r="I14" s="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94.314484931849208</v>
      </c>
      <c r="S14" s="5">
        <f t="shared" ca="1" si="8"/>
        <v>1.5599999363433714</v>
      </c>
      <c r="T14" s="6">
        <f t="shared" ca="1" si="8"/>
        <v>1.6643884648335712</v>
      </c>
      <c r="U14" s="6">
        <f t="shared" ca="1" si="8"/>
        <v>0.16446982697151605</v>
      </c>
      <c r="V14" s="6">
        <f t="shared" ca="1" si="8"/>
        <v>2.2966568400023193</v>
      </c>
      <c r="W14" s="6" t="str">
        <f t="shared" ca="1" si="8"/>
        <v/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58701649.1509322</v>
      </c>
      <c r="AG14" s="5">
        <f t="shared" si="1"/>
        <v>1736229.0561208101</v>
      </c>
      <c r="AH14" s="5">
        <f t="shared" si="1"/>
        <v>1049286.48705371</v>
      </c>
      <c r="AI14" s="5">
        <f t="shared" si="1"/>
        <v>121452.27971860699</v>
      </c>
      <c r="AJ14" s="5">
        <f t="shared" si="1"/>
        <v>1430885.9848312</v>
      </c>
      <c r="AK14" s="5" t="str">
        <f t="shared" si="1"/>
        <v/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2.9577176812471859</v>
      </c>
      <c r="AV14" s="5">
        <f t="shared" si="10"/>
        <v>1.7874906450341985</v>
      </c>
      <c r="AW14" s="5">
        <f t="shared" si="10"/>
        <v>0.20689755990727271</v>
      </c>
      <c r="AX14" s="5">
        <f t="shared" si="10"/>
        <v>2.4375567050120552</v>
      </c>
      <c r="AY14" s="5" t="str">
        <f t="shared" si="10"/>
        <v/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1.6540406677411357E-2</v>
      </c>
      <c r="BJ14" s="5">
        <f ca="1"/>
        <v>1.7647220000578313E-2</v>
      </c>
      <c r="BK14" s="5">
        <f ca="1"/>
        <v>1.7438448303074598E-3</v>
      </c>
      <c r="BL14" s="5">
        <f ca="1"/>
        <v>2.4351051078335028E-2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1.3036770135060503</v>
      </c>
      <c r="DJ14" s="5">
        <f t="shared" si="31"/>
        <v>1.2052969969840014E-3</v>
      </c>
    </row>
    <row r="15" spans="1:116" ht="15" customHeight="1" x14ac:dyDescent="0.2">
      <c r="A15" t="s">
        <v>40</v>
      </c>
      <c r="B15" t="s">
        <v>38</v>
      </c>
      <c r="C15">
        <v>78735299.121301398</v>
      </c>
      <c r="D15">
        <v>2156729.1767153302</v>
      </c>
      <c r="E15">
        <v>1088234.1412844299</v>
      </c>
      <c r="F15">
        <v>227213.21169760599</v>
      </c>
      <c r="G15">
        <v>1443366.63661247</v>
      </c>
      <c r="H15"/>
      <c r="I15" s="4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98.318489522680224</v>
      </c>
      <c r="S15" s="5">
        <f t="shared" ca="1" si="8"/>
        <v>0.53277645066794455</v>
      </c>
      <c r="T15" s="6">
        <f t="shared" ca="1" si="8"/>
        <v>0.49888085654157027</v>
      </c>
      <c r="U15" s="6">
        <f t="shared" ca="1" si="8"/>
        <v>3.1281486848513791E-2</v>
      </c>
      <c r="V15" s="6">
        <f t="shared" ca="1" si="8"/>
        <v>0.61857168326176748</v>
      </c>
      <c r="W15" s="6" t="str">
        <f t="shared" ca="1" si="8"/>
        <v/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65125060.0260645</v>
      </c>
      <c r="AG15" s="5">
        <f t="shared" si="1"/>
        <v>1201925.5574596301</v>
      </c>
      <c r="AH15" s="5">
        <f t="shared" si="1"/>
        <v>335838.75342959003</v>
      </c>
      <c r="AI15" s="5">
        <f t="shared" si="1"/>
        <v>31211.1256681253</v>
      </c>
      <c r="AJ15" s="5">
        <f t="shared" si="1"/>
        <v>410042.506593292</v>
      </c>
      <c r="AK15" s="5" t="str">
        <f t="shared" si="1"/>
        <v/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1.8455653737264777</v>
      </c>
      <c r="AV15" s="5">
        <f t="shared" si="10"/>
        <v>0.51568283130208237</v>
      </c>
      <c r="AW15" s="5">
        <f t="shared" si="10"/>
        <v>4.792490886861972E-2</v>
      </c>
      <c r="AX15" s="5">
        <f t="shared" si="10"/>
        <v>0.62962323018079958</v>
      </c>
      <c r="AY15" s="5" t="str">
        <f t="shared" si="10"/>
        <v/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5.4188836022042736E-3</v>
      </c>
      <c r="BJ15" s="5">
        <f ca="1"/>
        <v>5.0741306031403983E-3</v>
      </c>
      <c r="BK15" s="5">
        <f ca="1"/>
        <v>3.1816484366653888E-4</v>
      </c>
      <c r="BL15" s="5">
        <f ca="1"/>
        <v>6.2915092193221158E-3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1.3036770135060503</v>
      </c>
    </row>
    <row r="16" spans="1:116" ht="15" customHeight="1" thickBot="1" x14ac:dyDescent="0.25">
      <c r="A16" t="s">
        <v>41</v>
      </c>
      <c r="B16" t="s">
        <v>38</v>
      </c>
      <c r="C16">
        <v>64932407.270502098</v>
      </c>
      <c r="D16">
        <v>1604523.9036986399</v>
      </c>
      <c r="E16">
        <v>781683.55411493301</v>
      </c>
      <c r="F16">
        <v>85250.390902735206</v>
      </c>
      <c r="G16">
        <v>311249.97048756201</v>
      </c>
      <c r="H16"/>
      <c r="I16" s="4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95.339149767524376</v>
      </c>
      <c r="S16" s="5">
        <f t="shared" ca="1" si="8"/>
        <v>1.3686297749564416</v>
      </c>
      <c r="T16" s="6">
        <f t="shared" ca="1" si="8"/>
        <v>1.2987314091355064</v>
      </c>
      <c r="U16" s="6">
        <f t="shared" ca="1" si="8"/>
        <v>0.24913591285688816</v>
      </c>
      <c r="V16" s="6">
        <f t="shared" ca="1" si="8"/>
        <v>1.7443531355268063</v>
      </c>
      <c r="W16" s="6" t="str">
        <f t="shared" ca="1" si="8"/>
        <v/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78735299.121301398</v>
      </c>
      <c r="AG16" s="5">
        <f t="shared" si="1"/>
        <v>2156729.1767153302</v>
      </c>
      <c r="AH16" s="5">
        <f t="shared" si="1"/>
        <v>1088234.1412844299</v>
      </c>
      <c r="AI16" s="5">
        <f t="shared" si="1"/>
        <v>227213.21169760599</v>
      </c>
      <c r="AJ16" s="5">
        <f t="shared" si="1"/>
        <v>1443366.63661247</v>
      </c>
      <c r="AK16" s="5" t="str">
        <f t="shared" si="1"/>
        <v/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2.739215067174158</v>
      </c>
      <c r="AV16" s="5">
        <f t="shared" si="10"/>
        <v>1.3821426392346228</v>
      </c>
      <c r="AW16" s="5">
        <f t="shared" si="10"/>
        <v>0.28857858448922147</v>
      </c>
      <c r="AX16" s="5">
        <f t="shared" si="10"/>
        <v>1.8331887383685259</v>
      </c>
      <c r="AY16" s="5" t="str">
        <f t="shared" si="10"/>
        <v/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1.4355380536681077E-2</v>
      </c>
      <c r="BJ16" s="5">
        <f ca="1"/>
        <v>1.3622225626118355E-2</v>
      </c>
      <c r="BK16" s="5">
        <f ca="1"/>
        <v>2.6131543386361516E-3</v>
      </c>
      <c r="BL16" s="5">
        <f ca="1"/>
        <v>1.8296294227295385E-2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87378239.749132499</v>
      </c>
      <c r="D17">
        <v>1106615.2138519399</v>
      </c>
      <c r="E17">
        <v>4212.6691988551001</v>
      </c>
      <c r="F17">
        <v>14166.1479841611</v>
      </c>
      <c r="G17">
        <v>0</v>
      </c>
      <c r="H17"/>
      <c r="I17" s="4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97.144956270920815</v>
      </c>
      <c r="S17" s="5">
        <f t="shared" ca="1" si="8"/>
        <v>1.1340614124843917</v>
      </c>
      <c r="T17" s="6">
        <f t="shared" ca="1" si="8"/>
        <v>1.1535163470905707</v>
      </c>
      <c r="U17" s="6">
        <f t="shared" ca="1" si="8"/>
        <v>0.10327475289496131</v>
      </c>
      <c r="V17" s="6">
        <f t="shared" ca="1" si="8"/>
        <v>0.46419121660927443</v>
      </c>
      <c r="W17" s="6" t="str">
        <f t="shared" ca="1" si="8"/>
        <v/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64932407.270502098</v>
      </c>
      <c r="AG17" s="5">
        <f t="shared" si="1"/>
        <v>1604523.9036986399</v>
      </c>
      <c r="AH17" s="5">
        <f t="shared" si="1"/>
        <v>781683.55411493301</v>
      </c>
      <c r="AI17" s="5">
        <f t="shared" si="1"/>
        <v>85250.390902735206</v>
      </c>
      <c r="AJ17" s="5">
        <f t="shared" si="1"/>
        <v>311249.97048756201</v>
      </c>
      <c r="AK17" s="5" t="str">
        <f t="shared" si="1"/>
        <v/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2.4710679476495447</v>
      </c>
      <c r="AV17" s="5">
        <f t="shared" si="10"/>
        <v>1.2038419442213428</v>
      </c>
      <c r="AW17" s="5">
        <f t="shared" si="10"/>
        <v>0.13129097547175536</v>
      </c>
      <c r="AX17" s="5">
        <f t="shared" si="10"/>
        <v>0.47934457318196272</v>
      </c>
      <c r="AY17" s="5" t="str">
        <f t="shared" si="10"/>
        <v/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1.1673909341434944E-2</v>
      </c>
      <c r="BJ17" s="5">
        <f ca="1"/>
        <v>1.1874176399581765E-2</v>
      </c>
      <c r="BK17" s="5">
        <f ca="1"/>
        <v>1.0630994841044092E-3</v>
      </c>
      <c r="BL17" s="5">
        <f ca="1"/>
        <v>4.7783357410211176E-3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87054865.736819193</v>
      </c>
      <c r="D18">
        <v>1163046.3479204599</v>
      </c>
      <c r="E18">
        <v>0</v>
      </c>
      <c r="F18">
        <v>1640.9387951046799</v>
      </c>
      <c r="G18">
        <v>0</v>
      </c>
      <c r="H18"/>
      <c r="I18" s="4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-1.3036770135060503E-4</v>
      </c>
      <c r="DA18" s="5">
        <v>1.5790440558456541E-6</v>
      </c>
    </row>
    <row r="19" spans="1:107" ht="15" customHeight="1" x14ac:dyDescent="0.2">
      <c r="A19" t="s">
        <v>45</v>
      </c>
      <c r="B19" t="s">
        <v>43</v>
      </c>
      <c r="C19">
        <v>93357695.502452597</v>
      </c>
      <c r="D19">
        <v>1163148.5176284099</v>
      </c>
      <c r="E19">
        <v>0</v>
      </c>
      <c r="F19">
        <v>4239.8112570818903</v>
      </c>
      <c r="G19">
        <v>0</v>
      </c>
      <c r="H19"/>
      <c r="I19" s="4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-1.3036770135060503E-4</v>
      </c>
    </row>
    <row r="20" spans="1:107" ht="15" customHeight="1" thickBot="1" x14ac:dyDescent="0.25">
      <c r="A20" t="s">
        <v>46</v>
      </c>
      <c r="B20" t="s">
        <v>43</v>
      </c>
      <c r="C20">
        <v>90972578.759840906</v>
      </c>
      <c r="D20">
        <v>1242999.20117591</v>
      </c>
      <c r="E20">
        <v>0</v>
      </c>
      <c r="F20">
        <v>13926.6297841412</v>
      </c>
      <c r="G20">
        <v>0</v>
      </c>
      <c r="H20"/>
      <c r="I20" s="4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-1.3036770135060503E-4</v>
      </c>
      <c r="DA22" s="5">
        <v>1.5790440558456541E-6</v>
      </c>
      <c r="DB22" s="5">
        <v>-9.6770088709891397E-7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-1.3036770135060503E-4</v>
      </c>
      <c r="DB23" s="5">
        <v>1.5790440558456541E-6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-1.3036770135060503E-4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96.148344038308394</v>
      </c>
      <c r="S25" s="5">
        <f t="shared" ref="S25:V25" ca="1" si="42">AVERAGE(S3:S5)</f>
        <v>0.64115821990479793</v>
      </c>
      <c r="T25" s="5">
        <f t="shared" ca="1" si="42"/>
        <v>0.88510966121896006</v>
      </c>
      <c r="U25" s="5">
        <f t="shared" ca="1" si="42"/>
        <v>0.27446732464693685</v>
      </c>
      <c r="V25" s="5">
        <f t="shared" ca="1" si="42"/>
        <v>2.0509207559209148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97.33118103995065</v>
      </c>
      <c r="S26" s="5">
        <f t="shared" ref="S26:V26" ca="1" si="43">AVERAGE(S6:S9)</f>
        <v>0.66067319435172023</v>
      </c>
      <c r="T26" s="5">
        <f t="shared" ca="1" si="43"/>
        <v>0.76760455999883903</v>
      </c>
      <c r="U26" s="5">
        <f t="shared" ca="1" si="43"/>
        <v>0.11880223966431247</v>
      </c>
      <c r="V26" s="5">
        <f t="shared" ca="1" si="43"/>
        <v>1.1217389660344685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86.839706071876222</v>
      </c>
      <c r="S27" s="5">
        <f t="shared" ref="S27:V27" ca="1" si="44">AVERAGE(S10:S13)</f>
        <v>1.8147000767057966</v>
      </c>
      <c r="T27" s="5">
        <f t="shared" ca="1" si="44"/>
        <v>3.2658000838155239</v>
      </c>
      <c r="U27" s="5">
        <f t="shared" ca="1" si="44"/>
        <v>0.91217551507292349</v>
      </c>
      <c r="V27" s="5">
        <f t="shared" ca="1" si="44"/>
        <v>7.1676182525295351</v>
      </c>
      <c r="CW27" s="27"/>
      <c r="CX27" s="23" t="s">
        <v>14</v>
      </c>
      <c r="CY27" s="5">
        <f t="array" ref="CY27:DC31">MINVERSE(CY5:DC9)</f>
        <v>0.01</v>
      </c>
      <c r="CZ27" s="5">
        <v>-1.3036770135060503E-4</v>
      </c>
      <c r="DA27" s="5">
        <v>1.5790440558456541E-6</v>
      </c>
      <c r="DB27" s="5">
        <v>-9.6770088709891397E-7</v>
      </c>
      <c r="DC27" s="5">
        <v>2.4964470606439977E-8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96.279270123243663</v>
      </c>
      <c r="S28" s="5">
        <f t="shared" ref="S28:V28" ca="1" si="45">AVERAGE(S14:S17)</f>
        <v>1.1488668936130373</v>
      </c>
      <c r="T28" s="5">
        <f t="shared" ca="1" si="45"/>
        <v>1.1538792694003046</v>
      </c>
      <c r="U28" s="5">
        <f t="shared" ca="1" si="45"/>
        <v>0.13704049489296982</v>
      </c>
      <c r="V28" s="5">
        <f t="shared" ca="1" si="45"/>
        <v>1.2809432188500418</v>
      </c>
      <c r="CW28" s="27"/>
      <c r="CX28" s="24"/>
      <c r="CY28" s="5">
        <v>0</v>
      </c>
      <c r="CZ28" s="5">
        <v>0.01</v>
      </c>
      <c r="DA28" s="5">
        <v>-1.3036770135060503E-4</v>
      </c>
      <c r="DB28" s="5">
        <v>1.5790440558456541E-6</v>
      </c>
      <c r="DC28" s="5">
        <v>-9.6770088709891397E-7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-1.3036770135060503E-4</v>
      </c>
      <c r="DC29" s="5">
        <v>1.5790440558456541E-6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-1.3036770135060503E-4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6">IFERROR(BH48/SUMIF($AV48:$BF48,"&lt;&gt;#N/A")*100,"")</f>
        <v/>
      </c>
      <c r="S33" s="5" t="str">
        <f t="shared" si="46"/>
        <v/>
      </c>
      <c r="T33" s="5" t="str">
        <f t="shared" si="46"/>
        <v/>
      </c>
      <c r="U33" s="5" t="str">
        <f t="shared" si="46"/>
        <v/>
      </c>
      <c r="V33" s="5" t="str">
        <f t="shared" si="46"/>
        <v/>
      </c>
      <c r="W33" s="5" t="str">
        <f t="shared" si="46"/>
        <v/>
      </c>
      <c r="X33" s="5" t="str">
        <f t="shared" si="46"/>
        <v/>
      </c>
      <c r="CW33" s="27"/>
      <c r="CX33" s="23" t="s">
        <v>15</v>
      </c>
      <c r="CY33" s="5">
        <f t="array" ref="CY33:DD38">MINVERSE(CY5:DD10)</f>
        <v>0.01</v>
      </c>
      <c r="CZ33" s="5">
        <v>-1.3036770135060503E-4</v>
      </c>
      <c r="DA33" s="5">
        <v>1.5790440558456541E-6</v>
      </c>
      <c r="DB33" s="5">
        <v>-9.6770088709891397E-7</v>
      </c>
      <c r="DC33" s="5">
        <v>2.4964470606439977E-8</v>
      </c>
      <c r="DD33" s="5">
        <v>-4.6359418413994866E-10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-1.3036770135060503E-4</v>
      </c>
      <c r="DB34" s="5">
        <v>1.5790440558456541E-6</v>
      </c>
      <c r="DC34" s="5">
        <v>-9.6770088709891397E-7</v>
      </c>
      <c r="DD34" s="5">
        <v>2.4964470606439977E-8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-1.3036770135060503E-4</v>
      </c>
      <c r="DC35" s="5">
        <v>1.5790440558456541E-6</v>
      </c>
      <c r="DD35" s="5">
        <v>-9.6770088709891397E-7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-1.3036770135060503E-4</v>
      </c>
      <c r="DD36" s="5">
        <v>1.5790440558456541E-6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-1.3036770135060503E-4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7">IF(B38=ISBLANK(TRUE),"",B38)</f>
        <v/>
      </c>
      <c r="AF39" s="5" t="str">
        <f t="shared" si="47"/>
        <v/>
      </c>
      <c r="AG39" s="5" t="str">
        <f t="shared" si="47"/>
        <v/>
      </c>
      <c r="AH39" s="5" t="str">
        <f t="shared" si="47"/>
        <v/>
      </c>
      <c r="AI39" s="5" t="str">
        <f t="shared" si="47"/>
        <v/>
      </c>
      <c r="AJ39" s="5" t="str">
        <f t="shared" si="47"/>
        <v/>
      </c>
      <c r="AK39" s="5" t="str">
        <f t="shared" si="47"/>
        <v/>
      </c>
      <c r="AL39" s="5" t="str">
        <f t="shared" si="47"/>
        <v/>
      </c>
      <c r="AM39" s="5" t="str">
        <f t="shared" si="47"/>
        <v/>
      </c>
      <c r="AN39" s="5" t="str">
        <f t="shared" si="47"/>
        <v/>
      </c>
      <c r="AO39" s="5" t="str">
        <f t="shared" si="47"/>
        <v/>
      </c>
      <c r="AP39" s="5" t="str">
        <f t="shared" si="47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7"/>
        <v/>
      </c>
      <c r="AF40" s="5" t="str">
        <f t="shared" si="47"/>
        <v/>
      </c>
      <c r="AG40" s="5" t="str">
        <f t="shared" si="47"/>
        <v/>
      </c>
      <c r="AH40" s="5" t="str">
        <f t="shared" si="47"/>
        <v/>
      </c>
      <c r="AI40" s="5" t="str">
        <f t="shared" si="47"/>
        <v/>
      </c>
      <c r="AJ40" s="5" t="str">
        <f t="shared" si="47"/>
        <v/>
      </c>
      <c r="AK40" s="5" t="str">
        <f t="shared" si="47"/>
        <v/>
      </c>
      <c r="AL40" s="5" t="str">
        <f t="shared" si="47"/>
        <v/>
      </c>
      <c r="AM40" s="5" t="str">
        <f t="shared" si="47"/>
        <v/>
      </c>
      <c r="AN40" s="5" t="str">
        <f t="shared" si="47"/>
        <v/>
      </c>
      <c r="AO40" s="5" t="str">
        <f t="shared" si="47"/>
        <v/>
      </c>
      <c r="AP40" s="5" t="str">
        <f t="shared" si="47"/>
        <v/>
      </c>
      <c r="CW40" s="27"/>
      <c r="CX40" s="23" t="s">
        <v>16</v>
      </c>
      <c r="CY40" s="5">
        <f t="array" ref="CY40:DE46">MINVERSE(CY5:DE11)</f>
        <v>0.01</v>
      </c>
      <c r="CZ40" s="5">
        <v>-1.3036770135060503E-4</v>
      </c>
      <c r="DA40" s="5">
        <v>1.5790440558456541E-6</v>
      </c>
      <c r="DB40" s="5">
        <v>-9.6770088709891397E-7</v>
      </c>
      <c r="DC40" s="5">
        <v>2.4964470606439977E-8</v>
      </c>
      <c r="DD40" s="5">
        <v>-4.6359418413994866E-10</v>
      </c>
      <c r="DE40" s="5">
        <v>9.7547358404489137E-11</v>
      </c>
    </row>
    <row r="41" spans="2:110" ht="14.25" customHeight="1" x14ac:dyDescent="0.15">
      <c r="AD41" s="5" t="str">
        <f>IF(A40=ISBLANK(TRUE),"",A40)</f>
        <v/>
      </c>
      <c r="AE41" s="5" t="str">
        <f t="shared" si="47"/>
        <v/>
      </c>
      <c r="AF41" s="5" t="str">
        <f t="shared" si="47"/>
        <v/>
      </c>
      <c r="AG41" s="5" t="str">
        <f t="shared" si="47"/>
        <v/>
      </c>
      <c r="AH41" s="5" t="str">
        <f t="shared" si="47"/>
        <v/>
      </c>
      <c r="AI41" s="5" t="str">
        <f t="shared" si="47"/>
        <v/>
      </c>
      <c r="AJ41" s="5" t="str">
        <f t="shared" si="47"/>
        <v/>
      </c>
      <c r="AK41" s="5" t="str">
        <f t="shared" si="47"/>
        <v/>
      </c>
      <c r="AL41" s="5" t="str">
        <f t="shared" si="47"/>
        <v/>
      </c>
      <c r="AM41" s="5" t="str">
        <f t="shared" si="47"/>
        <v/>
      </c>
      <c r="AN41" s="5" t="str">
        <f t="shared" si="47"/>
        <v/>
      </c>
      <c r="AO41" s="5" t="str">
        <f t="shared" si="47"/>
        <v/>
      </c>
      <c r="AP41" s="5" t="str">
        <f t="shared" si="47"/>
        <v/>
      </c>
      <c r="CW41" s="27"/>
      <c r="CX41" s="24"/>
      <c r="CY41" s="5">
        <v>0</v>
      </c>
      <c r="CZ41" s="5">
        <v>0.01</v>
      </c>
      <c r="DA41" s="5">
        <v>-1.3036770135060503E-4</v>
      </c>
      <c r="DB41" s="5">
        <v>1.5790440558456541E-6</v>
      </c>
      <c r="DC41" s="5">
        <v>-9.6770088709891397E-7</v>
      </c>
      <c r="DD41" s="5">
        <v>2.4964470606439977E-8</v>
      </c>
      <c r="DE41" s="5">
        <v>-4.6359418413994866E-10</v>
      </c>
    </row>
    <row r="42" spans="2:110" ht="14.25" customHeight="1" x14ac:dyDescent="0.15">
      <c r="AD42" s="5" t="str">
        <f>IF(A41=ISBLANK(TRUE),"",A41)</f>
        <v/>
      </c>
      <c r="AE42" s="5" t="str">
        <f t="shared" si="47"/>
        <v/>
      </c>
      <c r="AF42" s="5" t="str">
        <f t="shared" si="47"/>
        <v/>
      </c>
      <c r="AG42" s="5" t="str">
        <f t="shared" si="47"/>
        <v/>
      </c>
      <c r="AH42" s="5" t="str">
        <f t="shared" si="47"/>
        <v/>
      </c>
      <c r="AI42" s="5" t="str">
        <f t="shared" si="47"/>
        <v/>
      </c>
      <c r="AJ42" s="5" t="str">
        <f t="shared" si="47"/>
        <v/>
      </c>
      <c r="AK42" s="5" t="str">
        <f t="shared" si="47"/>
        <v/>
      </c>
      <c r="AL42" s="5" t="str">
        <f t="shared" si="47"/>
        <v/>
      </c>
      <c r="AM42" s="5" t="str">
        <f t="shared" si="47"/>
        <v/>
      </c>
      <c r="AN42" s="5" t="str">
        <f t="shared" si="47"/>
        <v/>
      </c>
      <c r="AO42" s="5" t="str">
        <f t="shared" si="47"/>
        <v/>
      </c>
      <c r="AP42" s="5" t="str">
        <f t="shared" si="47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-1.3036770135060503E-4</v>
      </c>
      <c r="DC42" s="5">
        <v>1.5790440558456541E-6</v>
      </c>
      <c r="DD42" s="5">
        <v>-9.6770088709891397E-7</v>
      </c>
      <c r="DE42" s="5">
        <v>2.4964470606439977E-8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-1.3036770135060503E-4</v>
      </c>
      <c r="DD43" s="5">
        <v>1.5790440558456541E-6</v>
      </c>
      <c r="DE43" s="5">
        <v>-9.6770088709891397E-7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-1.3036770135060503E-4</v>
      </c>
      <c r="DE44" s="5">
        <v>1.5790440558456541E-6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-1.3036770135060503E-4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036FA-8CD6-B542-89D8-3EB927975E5D}">
  <dimension ref="A1:DL101"/>
  <sheetViews>
    <sheetView zoomScaleNormal="100" workbookViewId="0">
      <selection activeCell="P42" sqref="P42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102.0561</v>
      </c>
      <c r="D1" s="1">
        <v>103.0594</v>
      </c>
      <c r="E1" s="1">
        <v>104.06270000000001</v>
      </c>
      <c r="F1" s="1">
        <v>105.066</v>
      </c>
      <c r="G1" s="1">
        <v>106.0693</v>
      </c>
      <c r="H1"/>
      <c r="I1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5</v>
      </c>
    </row>
    <row r="2" spans="1:116" ht="15" x14ac:dyDescent="0.2">
      <c r="A2" t="s">
        <v>22</v>
      </c>
      <c r="B2" t="s">
        <v>23</v>
      </c>
      <c r="C2">
        <v>75998203.4114867</v>
      </c>
      <c r="D2">
        <v>1385895.1458530601</v>
      </c>
      <c r="E2">
        <v>263868.69162331201</v>
      </c>
      <c r="F2">
        <v>376237.383263161</v>
      </c>
      <c r="G2">
        <v>999272.90678717603</v>
      </c>
      <c r="H2"/>
      <c r="I2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GABA</v>
      </c>
      <c r="S2" s="5" t="str">
        <f t="shared" ref="S2:AB2" ca="1" si="0">IF(AG2=ISBLANK(TRUE),"",AG2)</f>
        <v>GABA m+1</v>
      </c>
      <c r="T2" s="5" t="str">
        <f t="shared" ca="1" si="0"/>
        <v>GABA m+2</v>
      </c>
      <c r="U2" s="5" t="str">
        <f t="shared" ca="1" si="0"/>
        <v>GABA m+3</v>
      </c>
      <c r="V2" s="5" t="str">
        <f t="shared" ca="1" si="0"/>
        <v>GABA m+4</v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GABA</v>
      </c>
      <c r="AG2" s="3" t="str">
        <f ca="1">IF(D1=ISBLANK(TRUE),"",$AF$2&amp;" m+1")</f>
        <v>GABA m+1</v>
      </c>
      <c r="AH2" s="3" t="str">
        <f ca="1">IF(E1=ISBLANK(TRUE),"",$AF$2&amp;" m+2")</f>
        <v>GABA m+2</v>
      </c>
      <c r="AI2" s="3" t="str">
        <f ca="1">IF(F1=ISBLANK(TRUE),"",$AF$2&amp;" m+3")</f>
        <v>GABA m+3</v>
      </c>
      <c r="AJ2" s="3" t="str">
        <f ca="1">IF(G1=ISBLANK(TRUE),"",$AF$2&amp;" m+4")</f>
        <v>GABA m+4</v>
      </c>
      <c r="AK2" s="3" t="str">
        <f>IF(H1=ISBLANK(TRUE),"",$AF$2&amp;" m+5")</f>
        <v/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GABA</v>
      </c>
      <c r="AU2" s="5" t="str">
        <f t="shared" ca="1" si="2"/>
        <v>GABA m+1</v>
      </c>
      <c r="AV2" s="5" t="str">
        <f t="shared" ca="1" si="2"/>
        <v>GABA m+2</v>
      </c>
      <c r="AW2" s="5" t="str">
        <f t="shared" ca="1" si="2"/>
        <v>GABA m+3</v>
      </c>
      <c r="AX2" s="5" t="str">
        <f t="shared" ca="1" si="2"/>
        <v>GABA m+4</v>
      </c>
      <c r="AY2" s="5" t="str">
        <f t="shared" si="2"/>
        <v/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GABA</v>
      </c>
      <c r="BI2" s="5" t="str">
        <f t="shared" ca="1" si="3"/>
        <v>GABA m+1</v>
      </c>
      <c r="BJ2" s="5" t="str">
        <f t="shared" ca="1" si="3"/>
        <v>GABA m+2</v>
      </c>
      <c r="BK2" s="5" t="str">
        <f t="shared" ca="1" si="3"/>
        <v>GABA m+3</v>
      </c>
      <c r="BL2" s="5" t="str">
        <f t="shared" ca="1" si="3"/>
        <v>GABA m+4</v>
      </c>
      <c r="BM2" s="5" t="str">
        <f t="shared" si="3"/>
        <v/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GABA</v>
      </c>
      <c r="BY2" s="3" t="str">
        <f t="shared" ca="1" si="4"/>
        <v>GABA m+1</v>
      </c>
      <c r="BZ2" s="3" t="str">
        <f t="shared" ca="1" si="4"/>
        <v>GABA m+2</v>
      </c>
      <c r="CA2" s="3" t="str">
        <f t="shared" ca="1" si="4"/>
        <v>GABA m+3</v>
      </c>
      <c r="CB2" s="3" t="str">
        <f t="shared" ca="1" si="4"/>
        <v>GABA m+4</v>
      </c>
      <c r="CC2" s="3" t="str">
        <f t="shared" si="4"/>
        <v/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GABA</v>
      </c>
      <c r="CL2" s="5" t="str">
        <f t="shared" ca="1" si="5"/>
        <v>GABA m+1</v>
      </c>
      <c r="CM2" s="5" t="str">
        <f t="shared" ca="1" si="5"/>
        <v>GABA m+2</v>
      </c>
      <c r="CN2" s="5" t="str">
        <f t="shared" ca="1" si="5"/>
        <v>GABA m+3</v>
      </c>
      <c r="CO2" s="5" t="str">
        <f t="shared" ca="1" si="5"/>
        <v>GABA m+4</v>
      </c>
      <c r="CP2" s="5" t="str">
        <f t="shared" si="5"/>
        <v/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GABA</v>
      </c>
      <c r="CZ2" s="5" t="str">
        <f t="shared" ca="1" si="6"/>
        <v>GABA m+1</v>
      </c>
      <c r="DA2" s="5" t="str">
        <f t="shared" ca="1" si="6"/>
        <v>GABA m+2</v>
      </c>
      <c r="DB2" s="5" t="str">
        <f t="shared" ca="1" si="6"/>
        <v>GABA m+3</v>
      </c>
      <c r="DC2" s="5" t="str">
        <f t="shared" ca="1" si="6"/>
        <v>GABA m+4</v>
      </c>
      <c r="DD2" s="5" t="str">
        <f t="shared" si="6"/>
        <v/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50520600.964476101</v>
      </c>
      <c r="D3">
        <v>920032.55663954595</v>
      </c>
      <c r="E3">
        <v>103835.362738328</v>
      </c>
      <c r="F3">
        <v>273388.05701352097</v>
      </c>
      <c r="G3">
        <v>951715.98145508894</v>
      </c>
      <c r="H3"/>
      <c r="I3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98.784735898469805</v>
      </c>
      <c r="S3" s="5">
        <f t="shared" ref="S3:AB17" ca="1" si="8">IFERROR(BI3/SUMIF($BH3:$BR3,"&lt;&gt;#N/A")*100,"")</f>
        <v>0.47241821766899683</v>
      </c>
      <c r="T3" s="6">
        <f t="shared" ca="1" si="8"/>
        <v>0.32597333916853866</v>
      </c>
      <c r="U3" s="6">
        <f t="shared" ca="1" si="8"/>
        <v>0.47023320387861256</v>
      </c>
      <c r="V3" s="6">
        <f t="shared" ca="1" si="8"/>
        <v>-5.3360659185933149E-2</v>
      </c>
      <c r="W3" s="6" t="str">
        <f t="shared" ca="1" si="8"/>
        <v/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75998203.4114867</v>
      </c>
      <c r="AG3" s="5">
        <f t="shared" si="1"/>
        <v>1385895.1458530601</v>
      </c>
      <c r="AH3" s="5">
        <f t="shared" si="1"/>
        <v>263868.69162331201</v>
      </c>
      <c r="AI3" s="5">
        <f t="shared" si="1"/>
        <v>376237.383263161</v>
      </c>
      <c r="AJ3" s="5">
        <f t="shared" si="1"/>
        <v>999272.90678717603</v>
      </c>
      <c r="AK3" s="5" t="str">
        <f t="shared" si="1"/>
        <v/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1.8235893529604013</v>
      </c>
      <c r="AV3" s="5">
        <f t="shared" si="10"/>
        <v>0.34720385453668468</v>
      </c>
      <c r="AW3" s="5">
        <f t="shared" si="10"/>
        <v>0.49506089140824983</v>
      </c>
      <c r="AX3" s="5">
        <f t="shared" si="10"/>
        <v>1.3148638545791487</v>
      </c>
      <c r="AY3" s="5" t="str">
        <f t="shared" si="10"/>
        <v/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4.7822997487642696E-3</v>
      </c>
      <c r="BJ3" s="5">
        <f ca="1"/>
        <v>3.2998351031030908E-3</v>
      </c>
      <c r="BK3" s="5">
        <f ca="1"/>
        <v>4.7601808073052367E-3</v>
      </c>
      <c r="BL3" s="5">
        <f ca="1"/>
        <v>-5.401710972915575E-4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174099546.316075</v>
      </c>
      <c r="BY3" s="5">
        <f t="shared" ref="BY3:CE6" si="12">D17</f>
        <v>2399943.9199453299</v>
      </c>
      <c r="BZ3" s="5">
        <f t="shared" si="12"/>
        <v>34524.654578938898</v>
      </c>
      <c r="CA3" s="5">
        <f t="shared" si="12"/>
        <v>9227.0276477281004</v>
      </c>
      <c r="CB3" s="5">
        <f t="shared" si="12"/>
        <v>2301664.8568030298</v>
      </c>
      <c r="CC3" s="5">
        <f t="shared" si="12"/>
        <v>0</v>
      </c>
      <c r="CD3" s="5">
        <f t="shared" si="12"/>
        <v>0</v>
      </c>
      <c r="CE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1.3784894738256637</v>
      </c>
      <c r="CM3" s="5">
        <f t="shared" si="15"/>
        <v>1.9830410422931218E-2</v>
      </c>
      <c r="CN3" s="5">
        <f t="shared" si="15"/>
        <v>5.2998573764095717E-3</v>
      </c>
      <c r="CO3" s="5">
        <f t="shared" si="15"/>
        <v>1.3220395489281709</v>
      </c>
      <c r="CP3" s="5">
        <f t="shared" si="15"/>
        <v>0</v>
      </c>
      <c r="CQ3" s="5">
        <f t="shared" si="15"/>
        <v>0</v>
      </c>
      <c r="CR3" s="5">
        <f t="shared" si="15"/>
        <v>0</v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1.3453593780839743</v>
      </c>
      <c r="DA3" s="5">
        <f t="shared" si="16"/>
        <v>1.0786432410566961E-2</v>
      </c>
      <c r="DB3" s="5">
        <f t="shared" si="16"/>
        <v>1.4551762622628622E-2</v>
      </c>
      <c r="DC3" s="5">
        <f t="shared" si="16"/>
        <v>1.3623716260787813</v>
      </c>
      <c r="DD3" s="5">
        <f t="shared" si="16"/>
        <v>0</v>
      </c>
      <c r="DE3" s="5">
        <f t="shared" si="16"/>
        <v>0</v>
      </c>
      <c r="DF3" s="5">
        <f t="shared" si="16"/>
        <v>0</v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155299197.56306499</v>
      </c>
      <c r="D4">
        <v>2356216.9732620399</v>
      </c>
      <c r="E4">
        <v>215152.433751381</v>
      </c>
      <c r="F4">
        <v>445653.12519916397</v>
      </c>
      <c r="G4">
        <v>1878555.6217030899</v>
      </c>
      <c r="H4"/>
      <c r="I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98.326096866168044</v>
      </c>
      <c r="S4" s="5">
        <f t="shared" ca="1" si="8"/>
        <v>0.46778086798137958</v>
      </c>
      <c r="T4" s="6">
        <f t="shared" ca="1" si="8"/>
        <v>0.18519113831499021</v>
      </c>
      <c r="U4" s="6">
        <f t="shared" ca="1" si="8"/>
        <v>0.51523342393462712</v>
      </c>
      <c r="V4" s="6">
        <f t="shared" ca="1" si="8"/>
        <v>0.505697703600966</v>
      </c>
      <c r="W4" s="6" t="str">
        <f t="shared" ca="1" si="8"/>
        <v/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50520600.964476101</v>
      </c>
      <c r="AG4" s="5">
        <f t="shared" si="1"/>
        <v>920032.55663954595</v>
      </c>
      <c r="AH4" s="5">
        <f t="shared" si="1"/>
        <v>103835.362738328</v>
      </c>
      <c r="AI4" s="5">
        <f t="shared" si="1"/>
        <v>273388.05701352097</v>
      </c>
      <c r="AJ4" s="5">
        <f t="shared" si="1"/>
        <v>951715.98145508894</v>
      </c>
      <c r="AK4" s="5" t="str">
        <f t="shared" si="1"/>
        <v/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1.8211037459480599</v>
      </c>
      <c r="AV4" s="5">
        <f t="shared" si="10"/>
        <v>0.20553073549410178</v>
      </c>
      <c r="AW4" s="5">
        <f t="shared" si="10"/>
        <v>0.54114173583516079</v>
      </c>
      <c r="AX4" s="5">
        <f t="shared" si="10"/>
        <v>1.8838176175384265</v>
      </c>
      <c r="AY4" s="5" t="str">
        <f t="shared" si="10"/>
        <v/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4.7574436786408554E-3</v>
      </c>
      <c r="BJ4" s="5">
        <f ca="1"/>
        <v>1.8834383161476901E-3</v>
      </c>
      <c r="BK4" s="5">
        <f ca="1"/>
        <v>5.2400475596617348E-3</v>
      </c>
      <c r="BL4" s="5">
        <f ca="1"/>
        <v>5.143066995624496E-3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176947603.49611101</v>
      </c>
      <c r="BY4" s="5">
        <f t="shared" si="12"/>
        <v>2302869.4472219399</v>
      </c>
      <c r="BZ4" s="5">
        <f t="shared" si="12"/>
        <v>9078.9346972685598</v>
      </c>
      <c r="CA4" s="5">
        <f t="shared" si="12"/>
        <v>25834.899742028101</v>
      </c>
      <c r="CB4" s="5">
        <f t="shared" si="12"/>
        <v>2412336.90532027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1.3014414446548594</v>
      </c>
      <c r="CM4" s="5">
        <f t="shared" si="15"/>
        <v>5.1308605021418664E-3</v>
      </c>
      <c r="CN4" s="5">
        <f t="shared" si="15"/>
        <v>1.4600310618276277E-2</v>
      </c>
      <c r="CO4" s="5">
        <f t="shared" si="15"/>
        <v>1.3633057795966641</v>
      </c>
      <c r="CP4" s="5">
        <f t="shared" si="15"/>
        <v>0</v>
      </c>
      <c r="CQ4" s="5">
        <f t="shared" si="15"/>
        <v>0</v>
      </c>
      <c r="CR4" s="5">
        <f t="shared" si="15"/>
        <v>0</v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143921956.85832301</v>
      </c>
      <c r="D5">
        <v>2378946.1016426701</v>
      </c>
      <c r="E5">
        <v>275517.57188254799</v>
      </c>
      <c r="F5">
        <v>355790.28435627901</v>
      </c>
      <c r="G5">
        <v>841741.879749552</v>
      </c>
      <c r="H5"/>
      <c r="I5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99.59010248381955</v>
      </c>
      <c r="S5" s="5">
        <f t="shared" ca="1" si="8"/>
        <v>0.17114750453190952</v>
      </c>
      <c r="T5" s="6">
        <f t="shared" ca="1" si="8"/>
        <v>0.12492795335646023</v>
      </c>
      <c r="U5" s="6">
        <f t="shared" ca="1" si="8"/>
        <v>0.26959665114470388</v>
      </c>
      <c r="V5" s="6">
        <f t="shared" ca="1" si="8"/>
        <v>-0.15577459285265899</v>
      </c>
      <c r="W5" s="6" t="str">
        <f t="shared" ca="1" si="8"/>
        <v/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155299197.56306499</v>
      </c>
      <c r="AG5" s="5">
        <f t="shared" si="1"/>
        <v>2356216.9732620399</v>
      </c>
      <c r="AH5" s="5">
        <f t="shared" si="1"/>
        <v>215152.433751381</v>
      </c>
      <c r="AI5" s="5">
        <f t="shared" si="1"/>
        <v>445653.12519916397</v>
      </c>
      <c r="AJ5" s="5">
        <f t="shared" si="1"/>
        <v>1878555.6217030899</v>
      </c>
      <c r="AK5" s="5" t="str">
        <f t="shared" si="1"/>
        <v/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1.5172112993727549</v>
      </c>
      <c r="AV5" s="5">
        <f t="shared" si="10"/>
        <v>0.13854059591261594</v>
      </c>
      <c r="AW5" s="5">
        <f t="shared" si="10"/>
        <v>0.28696421629492969</v>
      </c>
      <c r="AX5" s="5">
        <f t="shared" si="10"/>
        <v>1.2096363994026644</v>
      </c>
      <c r="AY5" s="5" t="str">
        <f t="shared" si="10"/>
        <v/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1.7185192128878063E-3</v>
      </c>
      <c r="BJ5" s="5">
        <f ca="1"/>
        <v>1.2544213756257288E-3</v>
      </c>
      <c r="BK5" s="5">
        <f ca="1"/>
        <v>2.7070626941919792E-3</v>
      </c>
      <c r="BL5" s="5">
        <f ca="1"/>
        <v>-1.5641573707384001E-3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186337246.899728</v>
      </c>
      <c r="BY5" s="5">
        <f t="shared" si="12"/>
        <v>2335000.7739336798</v>
      </c>
      <c r="BZ5" s="5">
        <f t="shared" si="12"/>
        <v>28459.050374053699</v>
      </c>
      <c r="CA5" s="5">
        <f t="shared" si="12"/>
        <v>23021.230238135398</v>
      </c>
      <c r="CB5" s="5">
        <f t="shared" si="12"/>
        <v>2629591.0660397802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1.2531046866814519</v>
      </c>
      <c r="CM5" s="5">
        <f t="shared" si="15"/>
        <v>1.5272872626141199E-2</v>
      </c>
      <c r="CN5" s="5">
        <f t="shared" si="15"/>
        <v>1.2354604686482036E-2</v>
      </c>
      <c r="CO5" s="5">
        <f t="shared" si="15"/>
        <v>1.4111999129486004</v>
      </c>
      <c r="CP5" s="5">
        <f t="shared" si="15"/>
        <v>0</v>
      </c>
      <c r="CQ5" s="5">
        <f t="shared" si="15"/>
        <v>0</v>
      </c>
      <c r="CR5" s="5">
        <f t="shared" si="15"/>
        <v>0</v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1.3453593780839743</v>
      </c>
      <c r="DA5" s="5">
        <f t="shared" si="21"/>
        <v>1.0786432410566961E-2</v>
      </c>
      <c r="DB5" s="5">
        <f t="shared" si="21"/>
        <v>1.4551762622628622E-2</v>
      </c>
      <c r="DC5" s="5">
        <f t="shared" si="21"/>
        <v>1.3623716260787813</v>
      </c>
      <c r="DD5" s="5">
        <f t="shared" si="21"/>
        <v>0</v>
      </c>
      <c r="DE5" s="5">
        <f t="shared" si="21"/>
        <v>0</v>
      </c>
      <c r="DF5" s="5">
        <f>DF3</f>
        <v>0</v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49669434.243921399</v>
      </c>
      <c r="D6">
        <v>937807.40697737201</v>
      </c>
      <c r="E6">
        <v>168412.82529395001</v>
      </c>
      <c r="F6">
        <v>215673.11782032199</v>
      </c>
      <c r="G6">
        <v>516538.86208156002</v>
      </c>
      <c r="H6"/>
      <c r="I6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100.06637304122438</v>
      </c>
      <c r="S6" s="5">
        <f t="shared" ca="1" si="8"/>
        <v>0.30778651626107129</v>
      </c>
      <c r="T6" s="6">
        <f t="shared" ca="1" si="8"/>
        <v>0.17662803370930336</v>
      </c>
      <c r="U6" s="6">
        <f t="shared" ca="1" si="8"/>
        <v>0.23040374524546658</v>
      </c>
      <c r="V6" s="6">
        <f t="shared" ca="1" si="8"/>
        <v>-0.78119133644023508</v>
      </c>
      <c r="W6" s="6" t="str">
        <f t="shared" ca="1" si="8"/>
        <v/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143921956.85832301</v>
      </c>
      <c r="AG6" s="5">
        <f t="shared" si="1"/>
        <v>2378946.1016426701</v>
      </c>
      <c r="AH6" s="5">
        <f t="shared" si="1"/>
        <v>275517.57188254799</v>
      </c>
      <c r="AI6" s="5">
        <f t="shared" si="1"/>
        <v>355790.28435627901</v>
      </c>
      <c r="AJ6" s="5">
        <f t="shared" si="1"/>
        <v>841741.879749552</v>
      </c>
      <c r="AK6" s="5" t="str">
        <f t="shared" si="1"/>
        <v/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1.6529417425754627</v>
      </c>
      <c r="AV6" s="5">
        <f t="shared" si="10"/>
        <v>0.19143539866802109</v>
      </c>
      <c r="AW6" s="5">
        <f t="shared" si="10"/>
        <v>0.24721056614489997</v>
      </c>
      <c r="AX6" s="5">
        <f t="shared" si="10"/>
        <v>0.58485994640704053</v>
      </c>
      <c r="AY6" s="5" t="str">
        <f t="shared" si="10"/>
        <v/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3.0758236449148837E-3</v>
      </c>
      <c r="BJ6" s="5">
        <f ca="1"/>
        <v>1.7651087807143548E-3</v>
      </c>
      <c r="BK6" s="5">
        <f ca="1"/>
        <v>2.3025092070694622E-3</v>
      </c>
      <c r="BL6" s="5">
        <f ca="1"/>
        <v>-7.8067317990870655E-3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181585121.19665301</v>
      </c>
      <c r="BY6" s="5">
        <f t="shared" si="12"/>
        <v>2630082.3585564001</v>
      </c>
      <c r="BZ6" s="5">
        <f t="shared" si="12"/>
        <v>5287.0071321844998</v>
      </c>
      <c r="CA6" s="5">
        <f t="shared" si="12"/>
        <v>47125.475113394103</v>
      </c>
      <c r="CB6" s="5">
        <f t="shared" si="12"/>
        <v>2456740.0318506099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1.448401907173922</v>
      </c>
      <c r="CM6" s="5">
        <f t="shared" si="15"/>
        <v>2.9115860910535604E-3</v>
      </c>
      <c r="CN6" s="5">
        <f t="shared" si="15"/>
        <v>2.5952277809346596E-2</v>
      </c>
      <c r="CO6" s="5">
        <f t="shared" si="15"/>
        <v>1.3529412628416897</v>
      </c>
      <c r="CP6" s="5">
        <f t="shared" si="15"/>
        <v>0</v>
      </c>
      <c r="CQ6" s="5">
        <f t="shared" si="15"/>
        <v>0</v>
      </c>
      <c r="CR6" s="5">
        <f t="shared" si="15"/>
        <v>0</v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1.3453593780839743</v>
      </c>
      <c r="DB6" s="5">
        <f t="shared" si="22"/>
        <v>1.0786432410566961E-2</v>
      </c>
      <c r="DC6" s="5">
        <f t="shared" si="22"/>
        <v>1.4551762622628622E-2</v>
      </c>
      <c r="DD6" s="5">
        <f t="shared" si="22"/>
        <v>1.3623716260787813</v>
      </c>
      <c r="DE6" s="5">
        <f t="shared" si="22"/>
        <v>0</v>
      </c>
      <c r="DF6" s="5">
        <f t="shared" si="22"/>
        <v>0</v>
      </c>
      <c r="DG6" s="5">
        <f t="shared" si="22"/>
        <v>0</v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109130187.109714</v>
      </c>
      <c r="D7">
        <v>2037743.08014997</v>
      </c>
      <c r="E7">
        <v>207334.21006830299</v>
      </c>
      <c r="F7">
        <v>246473.22431762601</v>
      </c>
      <c r="G7">
        <v>714291.07195848599</v>
      </c>
      <c r="H7"/>
      <c r="I7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99.058070132096972</v>
      </c>
      <c r="S7" s="5">
        <f t="shared" ca="1" si="8"/>
        <v>0.53762603060523728</v>
      </c>
      <c r="T7" s="6">
        <f t="shared" ca="1" si="8"/>
        <v>0.31795572109221737</v>
      </c>
      <c r="U7" s="6">
        <f t="shared" ca="1" si="8"/>
        <v>0.41137662849335449</v>
      </c>
      <c r="V7" s="6">
        <f t="shared" ca="1" si="8"/>
        <v>-0.32502851228779472</v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49669434.243921399</v>
      </c>
      <c r="AG7" s="5">
        <f t="shared" si="1"/>
        <v>937807.40697737201</v>
      </c>
      <c r="AH7" s="5">
        <f t="shared" si="1"/>
        <v>168412.82529395001</v>
      </c>
      <c r="AI7" s="5">
        <f t="shared" si="1"/>
        <v>215673.11782032199</v>
      </c>
      <c r="AJ7" s="5">
        <f t="shared" si="1"/>
        <v>516538.86208156002</v>
      </c>
      <c r="AK7" s="5" t="str">
        <f t="shared" si="1"/>
        <v/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1.888097622316167</v>
      </c>
      <c r="AV7" s="5">
        <f t="shared" si="10"/>
        <v>0.33906733156430213</v>
      </c>
      <c r="AW7" s="5">
        <f t="shared" si="10"/>
        <v>0.43421698093272787</v>
      </c>
      <c r="AX7" s="5">
        <f t="shared" si="10"/>
        <v>1.0399531823634063</v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5.427382442321927E-3</v>
      </c>
      <c r="BJ7" s="5">
        <f ca="1"/>
        <v>3.2097911928650907E-3</v>
      </c>
      <c r="BK7" s="5">
        <f ca="1"/>
        <v>4.1528835353320647E-3</v>
      </c>
      <c r="BL7" s="5">
        <f ca="1"/>
        <v>-3.281191647024409E-3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1.3453593780839743</v>
      </c>
      <c r="DC7" s="5">
        <f t="shared" si="23"/>
        <v>1.0786432410566961E-2</v>
      </c>
      <c r="DD7" s="5">
        <f t="shared" si="23"/>
        <v>1.4551762622628622E-2</v>
      </c>
      <c r="DE7" s="5">
        <f t="shared" si="23"/>
        <v>1.3623716260787813</v>
      </c>
      <c r="DF7" s="5">
        <f t="shared" si="23"/>
        <v>0</v>
      </c>
      <c r="DG7" s="5">
        <f t="shared" si="23"/>
        <v>0</v>
      </c>
      <c r="DH7" s="5">
        <f t="shared" si="23"/>
        <v>0</v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145921832.58029801</v>
      </c>
      <c r="D8">
        <v>2501997.6416096799</v>
      </c>
      <c r="E8">
        <v>470687.77167504397</v>
      </c>
      <c r="F8">
        <v>567383.99040067603</v>
      </c>
      <c r="G8">
        <v>1235632.4526062</v>
      </c>
      <c r="H8"/>
      <c r="I8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99.808107212777557</v>
      </c>
      <c r="S8" s="5">
        <f t="shared" ca="1" si="8"/>
        <v>0.52089798751134875</v>
      </c>
      <c r="T8" s="6">
        <f t="shared" ca="1" si="8"/>
        <v>0.17184969721921411</v>
      </c>
      <c r="U8" s="6">
        <f t="shared" ca="1" si="8"/>
        <v>0.20852705534441804</v>
      </c>
      <c r="V8" s="6">
        <f t="shared" ca="1" si="8"/>
        <v>-0.70938195285253736</v>
      </c>
      <c r="W8" s="6" t="str">
        <f t="shared" ca="1" si="8"/>
        <v/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109130187.109714</v>
      </c>
      <c r="AG8" s="5">
        <f t="shared" si="1"/>
        <v>2037743.08014997</v>
      </c>
      <c r="AH8" s="5">
        <f t="shared" si="1"/>
        <v>207334.21006830299</v>
      </c>
      <c r="AI8" s="5">
        <f t="shared" si="1"/>
        <v>246473.22431762601</v>
      </c>
      <c r="AJ8" s="5">
        <f t="shared" si="1"/>
        <v>714291.07195848599</v>
      </c>
      <c r="AK8" s="5" t="str">
        <f t="shared" si="1"/>
        <v/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1.8672588530443239</v>
      </c>
      <c r="AV8" s="5">
        <f t="shared" si="10"/>
        <v>0.18998795435021071</v>
      </c>
      <c r="AW8" s="5">
        <f t="shared" si="10"/>
        <v>0.22585247111308829</v>
      </c>
      <c r="AX8" s="5">
        <f t="shared" si="10"/>
        <v>0.65453115299836673</v>
      </c>
      <c r="AY8" s="5" t="str">
        <f t="shared" si="10"/>
        <v/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5.218994749603495E-3</v>
      </c>
      <c r="BJ8" s="5">
        <f ca="1"/>
        <v>1.7218009840909367E-3</v>
      </c>
      <c r="BK8" s="5">
        <f ca="1"/>
        <v>2.0892797305520103E-3</v>
      </c>
      <c r="BL8" s="5">
        <f ca="1"/>
        <v>-7.1074582282201768E-3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1.3453593780839743</v>
      </c>
      <c r="DD8" s="5">
        <f t="shared" si="24"/>
        <v>1.0786432410566961E-2</v>
      </c>
      <c r="DE8" s="5">
        <f t="shared" si="24"/>
        <v>1.4551762622628622E-2</v>
      </c>
      <c r="DF8" s="5">
        <f t="shared" si="24"/>
        <v>1.3623716260787813</v>
      </c>
      <c r="DG8" s="5">
        <f t="shared" si="24"/>
        <v>0</v>
      </c>
      <c r="DH8" s="5">
        <f t="shared" si="24"/>
        <v>0</v>
      </c>
      <c r="DI8" s="5">
        <f t="shared" si="24"/>
        <v>0</v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96735287.460808799</v>
      </c>
      <c r="D9">
        <v>2092733.8526581801</v>
      </c>
      <c r="E9">
        <v>594250.15101060795</v>
      </c>
      <c r="F9">
        <v>1141176.84546521</v>
      </c>
      <c r="G9">
        <v>2436660.5607638899</v>
      </c>
      <c r="H9"/>
      <c r="I9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99.477236896144689</v>
      </c>
      <c r="S9" s="5">
        <f t="shared" ca="1" si="8"/>
        <v>0.36732529788702112</v>
      </c>
      <c r="T9" s="6">
        <f t="shared" ca="1" si="8"/>
        <v>0.30520345881126465</v>
      </c>
      <c r="U9" s="6">
        <f t="shared" ca="1" si="8"/>
        <v>0.36817330512306257</v>
      </c>
      <c r="V9" s="6">
        <f t="shared" ca="1" si="8"/>
        <v>-0.51793895796603917</v>
      </c>
      <c r="W9" s="6" t="str">
        <f t="shared" ca="1" si="8"/>
        <v/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145921832.58029801</v>
      </c>
      <c r="AG9" s="5">
        <f t="shared" si="1"/>
        <v>2501997.6416096799</v>
      </c>
      <c r="AH9" s="5">
        <f t="shared" si="1"/>
        <v>470687.77167504397</v>
      </c>
      <c r="AI9" s="5">
        <f t="shared" si="1"/>
        <v>567383.99040067603</v>
      </c>
      <c r="AJ9" s="5">
        <f t="shared" si="1"/>
        <v>1235632.4526062</v>
      </c>
      <c r="AK9" s="5" t="str">
        <f t="shared" si="1"/>
        <v/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1.7146150081639622</v>
      </c>
      <c r="AV9" s="5">
        <f t="shared" si="10"/>
        <v>0.32256158201414681</v>
      </c>
      <c r="AW9" s="5">
        <f t="shared" si="10"/>
        <v>0.38882734705819666</v>
      </c>
      <c r="AX9" s="5">
        <f t="shared" si="10"/>
        <v>0.8467769563723474</v>
      </c>
      <c r="AY9" s="5" t="str">
        <f t="shared" si="10"/>
        <v/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3.6925563007998777E-3</v>
      </c>
      <c r="BJ9" s="5">
        <f ca="1"/>
        <v>3.0680733435519566E-3</v>
      </c>
      <c r="BK9" s="5">
        <f ca="1"/>
        <v>3.7010809368121021E-3</v>
      </c>
      <c r="BL9" s="5">
        <f ca="1"/>
        <v>-5.2066078042233236E-3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1.3453593780839743</v>
      </c>
      <c r="DE9" s="5">
        <f t="shared" si="26"/>
        <v>1.0786432410566961E-2</v>
      </c>
      <c r="DF9" s="5">
        <f t="shared" si="26"/>
        <v>1.4551762622628622E-2</v>
      </c>
      <c r="DG9" s="5">
        <f t="shared" si="26"/>
        <v>1.3623716260787813</v>
      </c>
      <c r="DH9" s="5">
        <f t="shared" si="26"/>
        <v>0</v>
      </c>
      <c r="DI9" s="5">
        <f t="shared" si="26"/>
        <v>0</v>
      </c>
      <c r="DJ9" s="5">
        <f t="shared" si="26"/>
        <v>0</v>
      </c>
    </row>
    <row r="10" spans="1:116" ht="14.25" customHeight="1" x14ac:dyDescent="0.2">
      <c r="A10" t="s">
        <v>34</v>
      </c>
      <c r="B10" t="s">
        <v>33</v>
      </c>
      <c r="C10">
        <v>40675799.825208701</v>
      </c>
      <c r="D10">
        <v>1163449.37649561</v>
      </c>
      <c r="E10">
        <v>542726.37253597903</v>
      </c>
      <c r="F10">
        <v>1157583.88504589</v>
      </c>
      <c r="G10">
        <v>3320617.3623227198</v>
      </c>
      <c r="H10"/>
      <c r="I10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96.4242339101461</v>
      </c>
      <c r="S10" s="5">
        <f t="shared" ca="1" si="8"/>
        <v>0.7887521666069246</v>
      </c>
      <c r="T10" s="6">
        <f t="shared" ca="1" si="8"/>
        <v>0.57132704600912143</v>
      </c>
      <c r="U10" s="6">
        <f t="shared" ca="1" si="8"/>
        <v>1.11570447092157</v>
      </c>
      <c r="V10" s="6">
        <f t="shared" ca="1" si="8"/>
        <v>1.0999824063162698</v>
      </c>
      <c r="W10" s="6" t="str">
        <f t="shared" ca="1" si="8"/>
        <v/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96735287.460808799</v>
      </c>
      <c r="AG10" s="5">
        <f t="shared" si="1"/>
        <v>2092733.8526581801</v>
      </c>
      <c r="AH10" s="5">
        <f t="shared" si="1"/>
        <v>594250.15101060795</v>
      </c>
      <c r="AI10" s="5">
        <f t="shared" si="1"/>
        <v>1141176.84546521</v>
      </c>
      <c r="AJ10" s="5">
        <f t="shared" si="1"/>
        <v>2436660.5607638899</v>
      </c>
      <c r="AK10" s="5" t="str">
        <f t="shared" si="1"/>
        <v/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2.1633613829969001</v>
      </c>
      <c r="AV10" s="5">
        <f t="shared" si="10"/>
        <v>0.6143054583379014</v>
      </c>
      <c r="AW10" s="5">
        <f t="shared" si="10"/>
        <v>1.1796903440510733</v>
      </c>
      <c r="AX10" s="5">
        <f t="shared" si="10"/>
        <v>2.5188952498343227</v>
      </c>
      <c r="AY10" s="5" t="str">
        <f t="shared" si="10"/>
        <v/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8.1800200491292593E-3</v>
      </c>
      <c r="BJ10" s="5">
        <f ca="1"/>
        <v>5.9251395924132342E-3</v>
      </c>
      <c r="BK10" s="5">
        <f ca="1"/>
        <v>1.1570789060779579E-2</v>
      </c>
      <c r="BL10" s="5">
        <f ca="1"/>
        <v>1.1407738093530505E-2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1.3453593780839743</v>
      </c>
      <c r="DF10" s="5">
        <f t="shared" si="27"/>
        <v>1.0786432410566961E-2</v>
      </c>
      <c r="DG10" s="5">
        <f t="shared" si="27"/>
        <v>1.4551762622628622E-2</v>
      </c>
      <c r="DH10" s="5">
        <f t="shared" si="27"/>
        <v>1.3623716260787813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102069310.66588899</v>
      </c>
      <c r="D11">
        <v>2984948.51039345</v>
      </c>
      <c r="E11">
        <v>1551077.2795538299</v>
      </c>
      <c r="F11">
        <v>3431037.4369878098</v>
      </c>
      <c r="G11">
        <v>10454732.391833801</v>
      </c>
      <c r="H11"/>
      <c r="I11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88.972159008910296</v>
      </c>
      <c r="S11" s="5">
        <f t="shared" ca="1" si="8"/>
        <v>1.3478742286844303</v>
      </c>
      <c r="T11" s="6">
        <f t="shared" ca="1" si="8"/>
        <v>1.159401166493967</v>
      </c>
      <c r="U11" s="6">
        <f t="shared" ca="1" si="8"/>
        <v>2.5033491212879242</v>
      </c>
      <c r="V11" s="6">
        <f t="shared" ca="1" si="8"/>
        <v>6.0172164746233925</v>
      </c>
      <c r="W11" s="6" t="str">
        <f t="shared" ca="1" si="8"/>
        <v/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40675799.825208701</v>
      </c>
      <c r="AG11" s="5">
        <f t="shared" si="1"/>
        <v>1163449.37649561</v>
      </c>
      <c r="AH11" s="5">
        <f t="shared" si="1"/>
        <v>542726.37253597903</v>
      </c>
      <c r="AI11" s="5">
        <f t="shared" si="1"/>
        <v>1157583.88504589</v>
      </c>
      <c r="AJ11" s="5">
        <f t="shared" si="1"/>
        <v>3320617.3623227198</v>
      </c>
      <c r="AK11" s="5" t="str">
        <f t="shared" si="1"/>
        <v/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2.8602987070817618</v>
      </c>
      <c r="AV11" s="5">
        <f t="shared" si="10"/>
        <v>1.3342733882755171</v>
      </c>
      <c r="AW11" s="5">
        <f t="shared" si="10"/>
        <v>2.8458786060021883</v>
      </c>
      <c r="AX11" s="5">
        <f t="shared" si="10"/>
        <v>8.1636190968389446</v>
      </c>
      <c r="AY11" s="5" t="str">
        <f t="shared" si="10"/>
        <v/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1.5149393289977876E-2</v>
      </c>
      <c r="BJ11" s="5">
        <f ca="1"/>
        <v>1.3031055775299961E-2</v>
      </c>
      <c r="BK11" s="5">
        <f ca="1"/>
        <v>2.813631982379141E-2</v>
      </c>
      <c r="BL11" s="5">
        <f ca="1"/>
        <v>6.7630330000430644E-2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1.3453593780839743</v>
      </c>
      <c r="DG11" s="5">
        <f t="shared" si="28"/>
        <v>1.0786432410566961E-2</v>
      </c>
      <c r="DH11" s="5">
        <f t="shared" si="28"/>
        <v>1.4551762622628622E-2</v>
      </c>
      <c r="DI11" s="5">
        <f t="shared" si="28"/>
        <v>1.3623716260787813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108820106.954541</v>
      </c>
      <c r="D12">
        <v>2578148.5518274498</v>
      </c>
      <c r="E12">
        <v>871284.56023645995</v>
      </c>
      <c r="F12">
        <v>1607941.0308864999</v>
      </c>
      <c r="G12">
        <v>2787665.6216693101</v>
      </c>
      <c r="H12"/>
      <c r="I12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86.783953270665251</v>
      </c>
      <c r="S12" s="5">
        <f t="shared" ca="1" si="8"/>
        <v>1.3703824345765672</v>
      </c>
      <c r="T12" s="6">
        <f t="shared" ca="1" si="8"/>
        <v>1.2909987301714219</v>
      </c>
      <c r="U12" s="6">
        <f t="shared" ca="1" si="8"/>
        <v>2.8870785260622718</v>
      </c>
      <c r="V12" s="6">
        <f t="shared" ca="1" si="8"/>
        <v>7.6675870385245055</v>
      </c>
      <c r="W12" s="6" t="str">
        <f t="shared" ca="1" si="8"/>
        <v/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102069310.66588899</v>
      </c>
      <c r="AG12" s="5">
        <f t="shared" si="1"/>
        <v>2984948.51039345</v>
      </c>
      <c r="AH12" s="5">
        <f t="shared" si="1"/>
        <v>1551077.2795538299</v>
      </c>
      <c r="AI12" s="5">
        <f t="shared" si="1"/>
        <v>3431037.4369878098</v>
      </c>
      <c r="AJ12" s="5">
        <f t="shared" si="1"/>
        <v>10454732.391833801</v>
      </c>
      <c r="AK12" s="5" t="str">
        <f t="shared" si="1"/>
        <v/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2.9244329083051244</v>
      </c>
      <c r="AV12" s="5">
        <f t="shared" si="10"/>
        <v>1.5196313852173311</v>
      </c>
      <c r="AW12" s="5">
        <f t="shared" si="10"/>
        <v>3.3614780139143665</v>
      </c>
      <c r="AX12" s="5">
        <f t="shared" si="10"/>
        <v>10.242777504450919</v>
      </c>
      <c r="AY12" s="5" t="str">
        <f t="shared" si="10"/>
        <v/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1.5790735302211503E-2</v>
      </c>
      <c r="BJ12" s="5">
        <f ca="1"/>
        <v>1.4876007389810922E-2</v>
      </c>
      <c r="BK12" s="5">
        <f ca="1"/>
        <v>3.3267423495423588E-2</v>
      </c>
      <c r="BL12" s="5">
        <f ca="1"/>
        <v>8.835258996107874E-2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1.3453593780839743</v>
      </c>
      <c r="DH12" s="5">
        <f t="shared" si="29"/>
        <v>1.0786432410566961E-2</v>
      </c>
      <c r="DI12" s="5">
        <f t="shared" si="29"/>
        <v>1.4551762622628622E-2</v>
      </c>
      <c r="DJ12" s="5">
        <f t="shared" si="29"/>
        <v>1.3623716260787813</v>
      </c>
    </row>
    <row r="13" spans="1:116" ht="14.25" customHeight="1" x14ac:dyDescent="0.2">
      <c r="A13" t="s">
        <v>37</v>
      </c>
      <c r="B13" t="s">
        <v>38</v>
      </c>
      <c r="C13">
        <v>109351544.873418</v>
      </c>
      <c r="D13">
        <v>2893612.0045515201</v>
      </c>
      <c r="E13">
        <v>842359.92161679105</v>
      </c>
      <c r="F13">
        <v>1352626.5354911699</v>
      </c>
      <c r="G13">
        <v>2585270.2425663499</v>
      </c>
      <c r="H13"/>
      <c r="I13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95.756078300533105</v>
      </c>
      <c r="S13" s="5">
        <f t="shared" ca="1" si="8"/>
        <v>0.98037429701087819</v>
      </c>
      <c r="T13" s="6">
        <f t="shared" ca="1" si="8"/>
        <v>0.7431672268944981</v>
      </c>
      <c r="U13" s="6">
        <f t="shared" ca="1" si="8"/>
        <v>1.3908669124470809</v>
      </c>
      <c r="V13" s="6">
        <f t="shared" ca="1" si="8"/>
        <v>1.1295132631144189</v>
      </c>
      <c r="W13" s="6" t="str">
        <f t="shared" ca="1" si="8"/>
        <v/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108820106.954541</v>
      </c>
      <c r="AG13" s="5">
        <f t="shared" si="1"/>
        <v>2578148.5518274498</v>
      </c>
      <c r="AH13" s="5">
        <f t="shared" si="1"/>
        <v>871284.56023645995</v>
      </c>
      <c r="AI13" s="5">
        <f t="shared" si="1"/>
        <v>1607941.0308864999</v>
      </c>
      <c r="AJ13" s="5">
        <f t="shared" si="1"/>
        <v>2787665.6216693101</v>
      </c>
      <c r="AK13" s="5" t="str">
        <f t="shared" si="1"/>
        <v/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2.3691839899628633</v>
      </c>
      <c r="AV13" s="5">
        <f t="shared" si="10"/>
        <v>0.80066504676422923</v>
      </c>
      <c r="AW13" s="5">
        <f t="shared" si="10"/>
        <v>1.4776139041640608</v>
      </c>
      <c r="AX13" s="5">
        <f t="shared" si="10"/>
        <v>2.5617192444350767</v>
      </c>
      <c r="AY13" s="5" t="str">
        <f t="shared" si="10"/>
        <v/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1.0238246118788891E-2</v>
      </c>
      <c r="BJ13" s="5">
        <f ca="1"/>
        <v>7.7610449392261777E-3</v>
      </c>
      <c r="BK13" s="5">
        <f ca="1"/>
        <v>1.45251031279895E-2</v>
      </c>
      <c r="BL13" s="5">
        <f ca="1"/>
        <v>1.1795734361315532E-2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1.3453593780839743</v>
      </c>
      <c r="DI13" s="5">
        <f t="shared" si="30"/>
        <v>1.0786432410566961E-2</v>
      </c>
      <c r="DJ13" s="5">
        <f t="shared" si="30"/>
        <v>1.4551762622628622E-2</v>
      </c>
    </row>
    <row r="14" spans="1:116" ht="14.25" customHeight="1" x14ac:dyDescent="0.2">
      <c r="A14" t="s">
        <v>39</v>
      </c>
      <c r="B14" t="s">
        <v>38</v>
      </c>
      <c r="C14">
        <v>193987633.835904</v>
      </c>
      <c r="D14">
        <v>3262270.2544415598</v>
      </c>
      <c r="E14">
        <v>352506.01400134899</v>
      </c>
      <c r="F14">
        <v>524860.03031183395</v>
      </c>
      <c r="G14">
        <v>1182038.48789538</v>
      </c>
      <c r="H14"/>
      <c r="I1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95.93214909956869</v>
      </c>
      <c r="S14" s="5">
        <f t="shared" ca="1" si="8"/>
        <v>1.2478817502081432</v>
      </c>
      <c r="T14" s="6">
        <f t="shared" ca="1" si="8"/>
        <v>0.71185110094875848</v>
      </c>
      <c r="U14" s="6">
        <f t="shared" ca="1" si="8"/>
        <v>1.1629636241732595</v>
      </c>
      <c r="V14" s="6">
        <f t="shared" ca="1" si="8"/>
        <v>0.94515442510114434</v>
      </c>
      <c r="W14" s="6" t="str">
        <f t="shared" ca="1" si="8"/>
        <v/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109351544.873418</v>
      </c>
      <c r="AG14" s="5">
        <f t="shared" si="1"/>
        <v>2893612.0045515201</v>
      </c>
      <c r="AH14" s="5">
        <f t="shared" si="1"/>
        <v>842359.92161679105</v>
      </c>
      <c r="AI14" s="5">
        <f t="shared" si="1"/>
        <v>1352626.5354911699</v>
      </c>
      <c r="AJ14" s="5">
        <f t="shared" si="1"/>
        <v>2585270.2425663499</v>
      </c>
      <c r="AK14" s="5" t="str">
        <f t="shared" si="1"/>
        <v/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2.6461555782326411</v>
      </c>
      <c r="AV14" s="5">
        <f t="shared" si="10"/>
        <v>0.77032283594336137</v>
      </c>
      <c r="AW14" s="5">
        <f t="shared" si="10"/>
        <v>1.2369523787313008</v>
      </c>
      <c r="AX14" s="5">
        <f t="shared" si="10"/>
        <v>2.3641826419178438</v>
      </c>
      <c r="AY14" s="5" t="str">
        <f t="shared" si="10"/>
        <v/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1.300796200148667E-2</v>
      </c>
      <c r="BJ14" s="5">
        <f ca="1"/>
        <v>7.4203601986433439E-3</v>
      </c>
      <c r="BK14" s="5">
        <f ca="1"/>
        <v>1.212277255423738E-2</v>
      </c>
      <c r="BL14" s="5">
        <f ca="1"/>
        <v>9.8523220210584624E-3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1.3453593780839743</v>
      </c>
      <c r="DJ14" s="5">
        <f t="shared" si="31"/>
        <v>1.0786432410566961E-2</v>
      </c>
    </row>
    <row r="15" spans="1:116" ht="15" customHeight="1" x14ac:dyDescent="0.2">
      <c r="A15" t="s">
        <v>40</v>
      </c>
      <c r="B15" t="s">
        <v>38</v>
      </c>
      <c r="C15">
        <v>121653518.26114</v>
      </c>
      <c r="D15">
        <v>2764780.73779049</v>
      </c>
      <c r="E15">
        <v>592161.9112187</v>
      </c>
      <c r="F15">
        <v>952093.68188950606</v>
      </c>
      <c r="G15">
        <v>2293896.1175668598</v>
      </c>
      <c r="H15"/>
      <c r="I15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100.00004343150384</v>
      </c>
      <c r="S15" s="5">
        <f t="shared" ca="1" si="8"/>
        <v>0.33633056951619189</v>
      </c>
      <c r="T15" s="6">
        <f t="shared" ca="1" si="8"/>
        <v>0.16640450102222942</v>
      </c>
      <c r="U15" s="6">
        <f t="shared" ca="1" si="8"/>
        <v>0.25373698588461635</v>
      </c>
      <c r="V15" s="6">
        <f t="shared" ca="1" si="8"/>
        <v>-0.75651548792688905</v>
      </c>
      <c r="W15" s="6" t="str">
        <f t="shared" ca="1" si="8"/>
        <v/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193987633.835904</v>
      </c>
      <c r="AG15" s="5">
        <f t="shared" si="1"/>
        <v>3262270.2544415598</v>
      </c>
      <c r="AH15" s="5">
        <f t="shared" si="1"/>
        <v>352506.01400134899</v>
      </c>
      <c r="AI15" s="5">
        <f t="shared" si="1"/>
        <v>524860.03031183395</v>
      </c>
      <c r="AJ15" s="5">
        <f t="shared" si="1"/>
        <v>1182038.48789538</v>
      </c>
      <c r="AK15" s="5" t="str">
        <f t="shared" si="1"/>
        <v/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1.6816898015268054</v>
      </c>
      <c r="AV15" s="5">
        <f t="shared" si="10"/>
        <v>0.1817157140539882</v>
      </c>
      <c r="AW15" s="5">
        <f t="shared" si="10"/>
        <v>0.2705636539470439</v>
      </c>
      <c r="AX15" s="5">
        <f t="shared" si="10"/>
        <v>0.60933703067654188</v>
      </c>
      <c r="AY15" s="5" t="str">
        <f t="shared" si="10"/>
        <v/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3.3633042344283111E-3</v>
      </c>
      <c r="BJ15" s="5">
        <f ca="1"/>
        <v>1.6640442875028357E-3</v>
      </c>
      <c r="BK15" s="5">
        <f ca="1"/>
        <v>2.5373687568287545E-3</v>
      </c>
      <c r="BL15" s="5">
        <f ca="1"/>
        <v>-7.5651515936097855E-3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1.3453593780839743</v>
      </c>
    </row>
    <row r="16" spans="1:116" ht="15" customHeight="1" thickBot="1" x14ac:dyDescent="0.25">
      <c r="A16" t="s">
        <v>41</v>
      </c>
      <c r="B16" t="s">
        <v>38</v>
      </c>
      <c r="C16">
        <v>113628854.107014</v>
      </c>
      <c r="D16">
        <v>2503820.60345671</v>
      </c>
      <c r="E16">
        <v>521274.20774963399</v>
      </c>
      <c r="F16">
        <v>744153.23161644</v>
      </c>
      <c r="G16">
        <v>1269769.54685873</v>
      </c>
      <c r="H16"/>
      <c r="I16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97.403855427136719</v>
      </c>
      <c r="S16" s="5">
        <f t="shared" ca="1" si="8"/>
        <v>0.90323447547563385</v>
      </c>
      <c r="T16" s="6">
        <f t="shared" ca="1" si="8"/>
        <v>0.45146585333877426</v>
      </c>
      <c r="U16" s="6">
        <f t="shared" ca="1" si="8"/>
        <v>0.74196395030354301</v>
      </c>
      <c r="V16" s="6">
        <f t="shared" ca="1" si="8"/>
        <v>0.49948029374530678</v>
      </c>
      <c r="W16" s="6" t="str">
        <f t="shared" ca="1" si="8"/>
        <v/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121653518.26114</v>
      </c>
      <c r="AG16" s="5">
        <f t="shared" si="1"/>
        <v>2764780.73779049</v>
      </c>
      <c r="AH16" s="5">
        <f t="shared" si="1"/>
        <v>592161.9112187</v>
      </c>
      <c r="AI16" s="5">
        <f t="shared" si="1"/>
        <v>952093.68188950606</v>
      </c>
      <c r="AJ16" s="5">
        <f t="shared" si="1"/>
        <v>2293896.1175668598</v>
      </c>
      <c r="AK16" s="5" t="str">
        <f t="shared" si="1"/>
        <v/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2.2726681293800679</v>
      </c>
      <c r="AV16" s="5">
        <f t="shared" si="10"/>
        <v>0.48676102399897075</v>
      </c>
      <c r="AW16" s="5">
        <f t="shared" si="10"/>
        <v>0.78262733005859553</v>
      </c>
      <c r="AX16" s="5">
        <f t="shared" si="10"/>
        <v>1.8855978440695891</v>
      </c>
      <c r="AY16" s="5" t="str">
        <f t="shared" si="10"/>
        <v/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9.2730875129609369E-3</v>
      </c>
      <c r="BJ16" s="5">
        <f ca="1"/>
        <v>4.6349895633904835E-3</v>
      </c>
      <c r="BK16" s="5">
        <f ca="1"/>
        <v>7.6173981722784233E-3</v>
      </c>
      <c r="BL16" s="5">
        <f ca="1"/>
        <v>5.1279314515321698E-3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174099546.316075</v>
      </c>
      <c r="D17">
        <v>2399943.9199453299</v>
      </c>
      <c r="E17">
        <v>34524.654578938898</v>
      </c>
      <c r="F17">
        <v>9227.0276477281004</v>
      </c>
      <c r="G17">
        <v>2301664.8568030298</v>
      </c>
      <c r="H17"/>
      <c r="I17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98.352261771611339</v>
      </c>
      <c r="S17" s="5">
        <f t="shared" ca="1" si="8"/>
        <v>0.84400833051516466</v>
      </c>
      <c r="T17" s="6">
        <f t="shared" ca="1" si="8"/>
        <v>0.42922894763207897</v>
      </c>
      <c r="U17" s="6">
        <f t="shared" ca="1" si="8"/>
        <v>0.62392941734815144</v>
      </c>
      <c r="V17" s="6">
        <f t="shared" ca="1" si="8"/>
        <v>-0.24942846710675684</v>
      </c>
      <c r="W17" s="6" t="str">
        <f t="shared" ca="1" si="8"/>
        <v/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113628854.107014</v>
      </c>
      <c r="AG17" s="5">
        <f t="shared" si="1"/>
        <v>2503820.60345671</v>
      </c>
      <c r="AH17" s="5">
        <f t="shared" si="1"/>
        <v>521274.20774963399</v>
      </c>
      <c r="AI17" s="5">
        <f t="shared" si="1"/>
        <v>744153.23161644</v>
      </c>
      <c r="AJ17" s="5">
        <f t="shared" si="1"/>
        <v>1269769.54685873</v>
      </c>
      <c r="AK17" s="5" t="str">
        <f t="shared" si="1"/>
        <v/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2.2035077473355917</v>
      </c>
      <c r="AV17" s="5">
        <f t="shared" si="10"/>
        <v>0.45875161889664534</v>
      </c>
      <c r="AW17" s="5">
        <f t="shared" si="10"/>
        <v>0.65489812201714837</v>
      </c>
      <c r="AX17" s="5">
        <f t="shared" si="10"/>
        <v>1.1174710480340491</v>
      </c>
      <c r="AY17" s="5" t="str">
        <f t="shared" si="10"/>
        <v/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8.5814836925161737E-3</v>
      </c>
      <c r="BJ17" s="5">
        <f ca="1"/>
        <v>4.3642000692247704E-3</v>
      </c>
      <c r="BK17" s="5">
        <f ca="1"/>
        <v>6.3438237830972183E-3</v>
      </c>
      <c r="BL17" s="5">
        <f ca="1"/>
        <v>-2.5360725072695028E-3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176947603.49611101</v>
      </c>
      <c r="D18">
        <v>2302869.4472219399</v>
      </c>
      <c r="E18">
        <v>9078.9346972685598</v>
      </c>
      <c r="F18">
        <v>25834.899742028101</v>
      </c>
      <c r="G18">
        <v>2412336.90532027</v>
      </c>
      <c r="H18"/>
      <c r="I18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-1.3453593780839742E-4</v>
      </c>
      <c r="DA18" s="5">
        <v>7.3134861514180194E-7</v>
      </c>
    </row>
    <row r="19" spans="1:107" ht="15" customHeight="1" x14ac:dyDescent="0.2">
      <c r="A19" t="s">
        <v>45</v>
      </c>
      <c r="B19" t="s">
        <v>43</v>
      </c>
      <c r="C19">
        <v>186337246.899728</v>
      </c>
      <c r="D19">
        <v>2335000.7739336798</v>
      </c>
      <c r="E19">
        <v>28459.050374053699</v>
      </c>
      <c r="F19">
        <v>23021.230238135398</v>
      </c>
      <c r="G19">
        <v>2629591.0660397802</v>
      </c>
      <c r="H19"/>
      <c r="I19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-1.3453593780839742E-4</v>
      </c>
    </row>
    <row r="20" spans="1:107" ht="15" customHeight="1" thickBot="1" x14ac:dyDescent="0.25">
      <c r="A20" t="s">
        <v>46</v>
      </c>
      <c r="B20" t="s">
        <v>43</v>
      </c>
      <c r="C20">
        <v>181585121.19665301</v>
      </c>
      <c r="D20">
        <v>2630082.3585564001</v>
      </c>
      <c r="E20">
        <v>5287.0071321844998</v>
      </c>
      <c r="F20">
        <v>47125.475113394103</v>
      </c>
      <c r="G20">
        <v>2456740.0318506099</v>
      </c>
      <c r="H20"/>
      <c r="I20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-1.3453593780839742E-4</v>
      </c>
      <c r="DA22" s="5">
        <v>7.3134861514180194E-7</v>
      </c>
      <c r="DB22" s="5">
        <v>-1.4505039014435346E-6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-1.3453593780839742E-4</v>
      </c>
      <c r="DB23" s="5">
        <v>7.3134861514180194E-7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-1.3453593780839742E-4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98.900311749485809</v>
      </c>
      <c r="S25" s="5">
        <f t="shared" ref="S25:V25" ca="1" si="42">AVERAGE(S3:S5)</f>
        <v>0.37044886339409527</v>
      </c>
      <c r="T25" s="5">
        <f t="shared" ca="1" si="42"/>
        <v>0.21203081027999637</v>
      </c>
      <c r="U25" s="5">
        <f t="shared" ca="1" si="42"/>
        <v>0.41835442631931458</v>
      </c>
      <c r="V25" s="5">
        <f t="shared" ca="1" si="42"/>
        <v>9.8854150520791287E-2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99.6024468205609</v>
      </c>
      <c r="S26" s="5">
        <f t="shared" ref="S26:V26" ca="1" si="43">AVERAGE(S6:S9)</f>
        <v>0.43340895806616958</v>
      </c>
      <c r="T26" s="5">
        <f t="shared" ca="1" si="43"/>
        <v>0.24290922770799989</v>
      </c>
      <c r="U26" s="5">
        <f t="shared" ca="1" si="43"/>
        <v>0.30462018355157539</v>
      </c>
      <c r="V26" s="5">
        <f t="shared" ca="1" si="43"/>
        <v>-0.58338518988665156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91.984106122563674</v>
      </c>
      <c r="S27" s="5">
        <f t="shared" ref="S27:V27" ca="1" si="44">AVERAGE(S10:S13)</f>
        <v>1.1218457817197001</v>
      </c>
      <c r="T27" s="5">
        <f t="shared" ca="1" si="44"/>
        <v>0.94122354239225203</v>
      </c>
      <c r="U27" s="5">
        <f t="shared" ca="1" si="44"/>
        <v>1.9742497576797118</v>
      </c>
      <c r="V27" s="5">
        <f t="shared" ca="1" si="44"/>
        <v>3.9785747956446467</v>
      </c>
      <c r="CW27" s="27"/>
      <c r="CX27" s="23" t="s">
        <v>14</v>
      </c>
      <c r="CY27" s="5">
        <f t="array" ref="CY27:DC31">MINVERSE(CY5:DC9)</f>
        <v>0.01</v>
      </c>
      <c r="CZ27" s="5">
        <v>-1.3453593780839742E-4</v>
      </c>
      <c r="DA27" s="5">
        <v>7.3134861514180194E-7</v>
      </c>
      <c r="DB27" s="5">
        <v>-1.4505039014435346E-6</v>
      </c>
      <c r="DC27" s="5">
        <v>-1.3619814965372263E-4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97.92207743245514</v>
      </c>
      <c r="S28" s="5">
        <f t="shared" ref="S28:V28" ca="1" si="45">AVERAGE(S14:S17)</f>
        <v>0.83286378142878337</v>
      </c>
      <c r="T28" s="5">
        <f t="shared" ca="1" si="45"/>
        <v>0.43973760073546031</v>
      </c>
      <c r="U28" s="5">
        <f t="shared" ca="1" si="45"/>
        <v>0.69564849442739263</v>
      </c>
      <c r="V28" s="5">
        <f t="shared" ca="1" si="45"/>
        <v>0.10967269095320131</v>
      </c>
      <c r="CW28" s="27"/>
      <c r="CX28" s="24"/>
      <c r="CY28" s="5">
        <v>0</v>
      </c>
      <c r="CZ28" s="5">
        <v>0.01</v>
      </c>
      <c r="DA28" s="5">
        <v>-1.3453593780839742E-4</v>
      </c>
      <c r="DB28" s="5">
        <v>7.3134861514180194E-7</v>
      </c>
      <c r="DC28" s="5">
        <v>-1.4505039014435346E-6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-1.3453593780839742E-4</v>
      </c>
      <c r="DC29" s="5">
        <v>7.3134861514180194E-7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-1.3453593780839742E-4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6">IFERROR(BH48/SUMIF($AV48:$BF48,"&lt;&gt;#N/A")*100,"")</f>
        <v/>
      </c>
      <c r="S33" s="5" t="str">
        <f t="shared" si="46"/>
        <v/>
      </c>
      <c r="T33" s="5" t="str">
        <f t="shared" si="46"/>
        <v/>
      </c>
      <c r="U33" s="5" t="str">
        <f t="shared" si="46"/>
        <v/>
      </c>
      <c r="V33" s="5" t="str">
        <f t="shared" si="46"/>
        <v/>
      </c>
      <c r="W33" s="5" t="str">
        <f t="shared" si="46"/>
        <v/>
      </c>
      <c r="X33" s="5" t="str">
        <f t="shared" si="46"/>
        <v/>
      </c>
      <c r="CW33" s="27"/>
      <c r="CX33" s="23" t="s">
        <v>15</v>
      </c>
      <c r="CY33" s="5">
        <f t="array" ref="CY33:DD38">MINVERSE(CY5:DD10)</f>
        <v>0.01</v>
      </c>
      <c r="CZ33" s="5">
        <v>-1.3453593780839742E-4</v>
      </c>
      <c r="DA33" s="5">
        <v>7.3134861514180194E-7</v>
      </c>
      <c r="DB33" s="5">
        <v>-1.4505039014435346E-6</v>
      </c>
      <c r="DC33" s="5">
        <v>-1.3619814965372263E-4</v>
      </c>
      <c r="DD33" s="5">
        <v>3.6652840562323276E-6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-1.3453593780839742E-4</v>
      </c>
      <c r="DB34" s="5">
        <v>7.3134861514180194E-7</v>
      </c>
      <c r="DC34" s="5">
        <v>-1.4505039014435346E-6</v>
      </c>
      <c r="DD34" s="5">
        <v>-1.3619814965372263E-4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-1.3453593780839742E-4</v>
      </c>
      <c r="DC35" s="5">
        <v>7.3134861514180194E-7</v>
      </c>
      <c r="DD35" s="5">
        <v>-1.4505039014435346E-6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-1.3453593780839742E-4</v>
      </c>
      <c r="DD36" s="5">
        <v>7.3134861514180194E-7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-1.3453593780839742E-4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7">IF(B38=ISBLANK(TRUE),"",B38)</f>
        <v/>
      </c>
      <c r="AF39" s="5" t="str">
        <f t="shared" si="47"/>
        <v/>
      </c>
      <c r="AG39" s="5" t="str">
        <f t="shared" si="47"/>
        <v/>
      </c>
      <c r="AH39" s="5" t="str">
        <f t="shared" si="47"/>
        <v/>
      </c>
      <c r="AI39" s="5" t="str">
        <f t="shared" si="47"/>
        <v/>
      </c>
      <c r="AJ39" s="5" t="str">
        <f t="shared" si="47"/>
        <v/>
      </c>
      <c r="AK39" s="5" t="str">
        <f t="shared" si="47"/>
        <v/>
      </c>
      <c r="AL39" s="5" t="str">
        <f t="shared" si="47"/>
        <v/>
      </c>
      <c r="AM39" s="5" t="str">
        <f t="shared" si="47"/>
        <v/>
      </c>
      <c r="AN39" s="5" t="str">
        <f t="shared" si="47"/>
        <v/>
      </c>
      <c r="AO39" s="5" t="str">
        <f t="shared" si="47"/>
        <v/>
      </c>
      <c r="AP39" s="5" t="str">
        <f t="shared" si="47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7"/>
        <v/>
      </c>
      <c r="AF40" s="5" t="str">
        <f t="shared" si="47"/>
        <v/>
      </c>
      <c r="AG40" s="5" t="str">
        <f t="shared" si="47"/>
        <v/>
      </c>
      <c r="AH40" s="5" t="str">
        <f t="shared" si="47"/>
        <v/>
      </c>
      <c r="AI40" s="5" t="str">
        <f t="shared" si="47"/>
        <v/>
      </c>
      <c r="AJ40" s="5" t="str">
        <f t="shared" si="47"/>
        <v/>
      </c>
      <c r="AK40" s="5" t="str">
        <f t="shared" si="47"/>
        <v/>
      </c>
      <c r="AL40" s="5" t="str">
        <f t="shared" si="47"/>
        <v/>
      </c>
      <c r="AM40" s="5" t="str">
        <f t="shared" si="47"/>
        <v/>
      </c>
      <c r="AN40" s="5" t="str">
        <f t="shared" si="47"/>
        <v/>
      </c>
      <c r="AO40" s="5" t="str">
        <f t="shared" si="47"/>
        <v/>
      </c>
      <c r="AP40" s="5" t="str">
        <f t="shared" si="47"/>
        <v/>
      </c>
      <c r="CW40" s="27"/>
      <c r="CX40" s="23" t="s">
        <v>16</v>
      </c>
      <c r="CY40" s="5">
        <f t="array" ref="CY40:DE46">MINVERSE(CY5:DE11)</f>
        <v>0.01</v>
      </c>
      <c r="CZ40" s="5">
        <v>-1.3453593780839742E-4</v>
      </c>
      <c r="DA40" s="5">
        <v>7.3134861514180194E-7</v>
      </c>
      <c r="DB40" s="5">
        <v>-1.4505039014435346E-6</v>
      </c>
      <c r="DC40" s="5">
        <v>-1.3619814965372263E-4</v>
      </c>
      <c r="DD40" s="5">
        <v>3.6652840562323276E-6</v>
      </c>
      <c r="DE40" s="5">
        <v>-4.4372933562938671E-8</v>
      </c>
    </row>
    <row r="41" spans="2:110" ht="14.25" customHeight="1" x14ac:dyDescent="0.15">
      <c r="AD41" s="5" t="str">
        <f>IF(A40=ISBLANK(TRUE),"",A40)</f>
        <v/>
      </c>
      <c r="AE41" s="5" t="str">
        <f t="shared" si="47"/>
        <v/>
      </c>
      <c r="AF41" s="5" t="str">
        <f t="shared" si="47"/>
        <v/>
      </c>
      <c r="AG41" s="5" t="str">
        <f t="shared" si="47"/>
        <v/>
      </c>
      <c r="AH41" s="5" t="str">
        <f t="shared" si="47"/>
        <v/>
      </c>
      <c r="AI41" s="5" t="str">
        <f t="shared" si="47"/>
        <v/>
      </c>
      <c r="AJ41" s="5" t="str">
        <f t="shared" si="47"/>
        <v/>
      </c>
      <c r="AK41" s="5" t="str">
        <f t="shared" si="47"/>
        <v/>
      </c>
      <c r="AL41" s="5" t="str">
        <f t="shared" si="47"/>
        <v/>
      </c>
      <c r="AM41" s="5" t="str">
        <f t="shared" si="47"/>
        <v/>
      </c>
      <c r="AN41" s="5" t="str">
        <f t="shared" si="47"/>
        <v/>
      </c>
      <c r="AO41" s="5" t="str">
        <f t="shared" si="47"/>
        <v/>
      </c>
      <c r="AP41" s="5" t="str">
        <f t="shared" si="47"/>
        <v/>
      </c>
      <c r="CW41" s="27"/>
      <c r="CX41" s="24"/>
      <c r="CY41" s="5">
        <v>0</v>
      </c>
      <c r="CZ41" s="5">
        <v>0.01</v>
      </c>
      <c r="DA41" s="5">
        <v>-1.3453593780839742E-4</v>
      </c>
      <c r="DB41" s="5">
        <v>7.3134861514180194E-7</v>
      </c>
      <c r="DC41" s="5">
        <v>-1.4505039014435346E-6</v>
      </c>
      <c r="DD41" s="5">
        <v>-1.3619814965372263E-4</v>
      </c>
      <c r="DE41" s="5">
        <v>3.6652840562323276E-6</v>
      </c>
    </row>
    <row r="42" spans="2:110" ht="14.25" customHeight="1" x14ac:dyDescent="0.15">
      <c r="AD42" s="5" t="str">
        <f>IF(A41=ISBLANK(TRUE),"",A41)</f>
        <v/>
      </c>
      <c r="AE42" s="5" t="str">
        <f t="shared" si="47"/>
        <v/>
      </c>
      <c r="AF42" s="5" t="str">
        <f t="shared" si="47"/>
        <v/>
      </c>
      <c r="AG42" s="5" t="str">
        <f t="shared" si="47"/>
        <v/>
      </c>
      <c r="AH42" s="5" t="str">
        <f t="shared" si="47"/>
        <v/>
      </c>
      <c r="AI42" s="5" t="str">
        <f t="shared" si="47"/>
        <v/>
      </c>
      <c r="AJ42" s="5" t="str">
        <f t="shared" si="47"/>
        <v/>
      </c>
      <c r="AK42" s="5" t="str">
        <f t="shared" si="47"/>
        <v/>
      </c>
      <c r="AL42" s="5" t="str">
        <f t="shared" si="47"/>
        <v/>
      </c>
      <c r="AM42" s="5" t="str">
        <f t="shared" si="47"/>
        <v/>
      </c>
      <c r="AN42" s="5" t="str">
        <f t="shared" si="47"/>
        <v/>
      </c>
      <c r="AO42" s="5" t="str">
        <f t="shared" si="47"/>
        <v/>
      </c>
      <c r="AP42" s="5" t="str">
        <f t="shared" si="47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-1.3453593780839742E-4</v>
      </c>
      <c r="DC42" s="5">
        <v>7.3134861514180194E-7</v>
      </c>
      <c r="DD42" s="5">
        <v>-1.4505039014435346E-6</v>
      </c>
      <c r="DE42" s="5">
        <v>-1.3619814965372263E-4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-1.3453593780839742E-4</v>
      </c>
      <c r="DD43" s="5">
        <v>7.3134861514180194E-7</v>
      </c>
      <c r="DE43" s="5">
        <v>-1.4505039014435346E-6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-1.3453593780839742E-4</v>
      </c>
      <c r="DE44" s="5">
        <v>7.3134861514180194E-7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-1.3453593780839742E-4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-1.3453593780839742E-4</v>
      </c>
      <c r="DA48" s="5">
        <v>7.3134861514180194E-7</v>
      </c>
      <c r="DB48" s="5">
        <v>-1.4505039014435346E-6</v>
      </c>
      <c r="DC48" s="5">
        <v>-1.3619814965372263E-4</v>
      </c>
      <c r="DD48" s="5">
        <v>3.6652840562323276E-6</v>
      </c>
      <c r="DE48" s="5">
        <v>-4.4372933562938671E-8</v>
      </c>
      <c r="DF48" s="5">
        <v>3.978210705809383E-8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-1.3453593780839742E-4</v>
      </c>
      <c r="DB49" s="5">
        <v>7.3134861514180194E-7</v>
      </c>
      <c r="DC49" s="5">
        <v>-1.4505039014435346E-6</v>
      </c>
      <c r="DD49" s="5">
        <v>-1.3619814965372263E-4</v>
      </c>
      <c r="DE49" s="5">
        <v>3.6652840562323276E-6</v>
      </c>
      <c r="DF49" s="5">
        <v>-4.4372933562938671E-8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-1.3453593780839742E-4</v>
      </c>
      <c r="DC50" s="5">
        <v>7.3134861514180194E-7</v>
      </c>
      <c r="DD50" s="5">
        <v>-1.4505039014435346E-6</v>
      </c>
      <c r="DE50" s="5">
        <v>-1.3619814965372263E-4</v>
      </c>
      <c r="DF50" s="5">
        <v>3.6652840562323276E-6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-1.3453593780839742E-4</v>
      </c>
      <c r="DD51" s="5">
        <v>7.3134861514180194E-7</v>
      </c>
      <c r="DE51" s="5">
        <v>-1.4505039014435346E-6</v>
      </c>
      <c r="DF51" s="5">
        <v>-1.3619814965372263E-4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-1.3453593780839742E-4</v>
      </c>
      <c r="DE52" s="5">
        <v>7.3134861514180194E-7</v>
      </c>
      <c r="DF52" s="5">
        <v>-1.4505039014435346E-6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-1.3453593780839742E-4</v>
      </c>
      <c r="DF53" s="5">
        <v>7.3134861514180194E-7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-1.3453593780839742E-4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B1DE-6EB3-0043-989F-5C2852F441F6}">
  <dimension ref="A1:DL101"/>
  <sheetViews>
    <sheetView zoomScaleNormal="100" workbookViewId="0">
      <selection sqref="A1:M1"/>
    </sheetView>
  </sheetViews>
  <sheetFormatPr baseColWidth="10" defaultColWidth="1.83203125" defaultRowHeight="14" x14ac:dyDescent="0.15"/>
  <cols>
    <col min="1" max="1" width="36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33203125" style="5" bestFit="1" customWidth="1"/>
    <col min="28" max="28" width="10.332031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2" width="9.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5" width="9.33203125" style="5" bestFit="1" customWidth="1"/>
    <col min="56" max="56" width="10.33203125" style="5" bestFit="1" customWidth="1"/>
    <col min="57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5" style="5" bestFit="1" customWidth="1"/>
    <col min="85" max="85" width="9.33203125" style="5" bestFit="1" customWidth="1"/>
    <col min="86" max="86" width="10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9.33203125" style="5" bestFit="1" customWidth="1"/>
    <col min="99" max="99" width="10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.6640625" style="5" bestFit="1" customWidth="1"/>
    <col min="117" max="16384" width="1.83203125" style="5"/>
  </cols>
  <sheetData>
    <row r="1" spans="1:116" s="3" customFormat="1" ht="16" thickBot="1" x14ac:dyDescent="0.25">
      <c r="A1" s="2" t="s">
        <v>0</v>
      </c>
      <c r="B1" s="2" t="s">
        <v>1</v>
      </c>
      <c r="C1" s="2">
        <v>442.01710000000003</v>
      </c>
      <c r="D1" s="2">
        <v>443.0204</v>
      </c>
      <c r="E1" s="2">
        <v>444.02370000000002</v>
      </c>
      <c r="F1" s="2">
        <v>445.02699999999999</v>
      </c>
      <c r="G1" s="2">
        <v>446.03030000000001</v>
      </c>
      <c r="H1" s="2">
        <v>447.03359999999998</v>
      </c>
      <c r="I1" s="2">
        <v>448.0369</v>
      </c>
      <c r="J1" s="2">
        <v>449.04020000000003</v>
      </c>
      <c r="K1" s="2">
        <v>450.04349999999999</v>
      </c>
      <c r="L1" s="2">
        <v>451.04680000000002</v>
      </c>
      <c r="M1" s="2">
        <v>452.05009999999999</v>
      </c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11</v>
      </c>
    </row>
    <row r="2" spans="1:116" ht="15" x14ac:dyDescent="0.2">
      <c r="A2" t="s">
        <v>22</v>
      </c>
      <c r="B2" t="s">
        <v>23</v>
      </c>
      <c r="C2">
        <v>3327955.2748824302</v>
      </c>
      <c r="D2">
        <v>194419.67868198501</v>
      </c>
      <c r="E2">
        <v>60903.856928590001</v>
      </c>
      <c r="F2">
        <v>2061.2024068760302</v>
      </c>
      <c r="G2">
        <v>0</v>
      </c>
      <c r="H2">
        <v>0</v>
      </c>
      <c r="I2">
        <v>10103.2255170107</v>
      </c>
      <c r="J2">
        <v>0</v>
      </c>
      <c r="K2">
        <v>0</v>
      </c>
      <c r="L2">
        <v>0</v>
      </c>
      <c r="M2">
        <v>19083.142139481901</v>
      </c>
      <c r="P2" s="5" t="str">
        <f>AD2</f>
        <v>Filename</v>
      </c>
      <c r="Q2" s="5" t="str">
        <f>AE2</f>
        <v>Group</v>
      </c>
      <c r="R2" s="5" t="str">
        <f ca="1">IF(AF2=ISBLANK(TRUE),"",AF2)</f>
        <v>GDP</v>
      </c>
      <c r="S2" s="5" t="str">
        <f t="shared" ref="S2:AB2" ca="1" si="0">IF(AG2=ISBLANK(TRUE),"",AG2)</f>
        <v>GDP m+1</v>
      </c>
      <c r="T2" s="5" t="str">
        <f t="shared" ca="1" si="0"/>
        <v>GDP m+2</v>
      </c>
      <c r="U2" s="5" t="str">
        <f t="shared" ca="1" si="0"/>
        <v>GDP m+3</v>
      </c>
      <c r="V2" s="5" t="str">
        <f t="shared" ca="1" si="0"/>
        <v>GDP m+4</v>
      </c>
      <c r="W2" s="5" t="str">
        <f t="shared" ca="1" si="0"/>
        <v>GDP m+5</v>
      </c>
      <c r="X2" s="5" t="str">
        <f t="shared" ca="1" si="0"/>
        <v>GDP m+6</v>
      </c>
      <c r="Y2" s="5" t="str">
        <f t="shared" ca="1" si="0"/>
        <v>GDP m+7</v>
      </c>
      <c r="Z2" s="5" t="str">
        <f t="shared" ca="1" si="0"/>
        <v>GDP m+8</v>
      </c>
      <c r="AA2" s="5" t="str">
        <f t="shared" ca="1" si="0"/>
        <v>GDP m+9</v>
      </c>
      <c r="AB2" s="5" t="str">
        <f t="shared" ca="1" si="0"/>
        <v>GDP m+10</v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GDP</v>
      </c>
      <c r="AG2" s="3" t="str">
        <f ca="1">IF(D1=ISBLANK(TRUE),"",$AF$2&amp;" m+1")</f>
        <v>GDP m+1</v>
      </c>
      <c r="AH2" s="3" t="str">
        <f ca="1">IF(E1=ISBLANK(TRUE),"",$AF$2&amp;" m+2")</f>
        <v>GDP m+2</v>
      </c>
      <c r="AI2" s="3" t="str">
        <f ca="1">IF(F1=ISBLANK(TRUE),"",$AF$2&amp;" m+3")</f>
        <v>GDP m+3</v>
      </c>
      <c r="AJ2" s="3" t="str">
        <f ca="1">IF(G1=ISBLANK(TRUE),"",$AF$2&amp;" m+4")</f>
        <v>GDP m+4</v>
      </c>
      <c r="AK2" s="3" t="str">
        <f ca="1">IF(H1=ISBLANK(TRUE),"",$AF$2&amp;" m+5")</f>
        <v>GDP m+5</v>
      </c>
      <c r="AL2" s="3" t="str">
        <f ca="1">IF(I1=ISBLANK(TRUE),"",$AF$2&amp;" m+6")</f>
        <v>GDP m+6</v>
      </c>
      <c r="AM2" s="3" t="str">
        <f ca="1">IF(J1=ISBLANK(TRUE),"",$AF$2&amp;" m+7")</f>
        <v>GDP m+7</v>
      </c>
      <c r="AN2" s="3" t="str">
        <f ca="1">IF(K1=ISBLANK(TRUE),"",$AF$2&amp;" m+8")</f>
        <v>GDP m+8</v>
      </c>
      <c r="AO2" s="3" t="str">
        <f ca="1">IF(L1=ISBLANK(TRUE),"",$AF$2&amp;" m+9")</f>
        <v>GDP m+9</v>
      </c>
      <c r="AP2" s="3" t="str">
        <f ca="1">IF(M1=ISBLANK(TRUE),"",$AF$2&amp;" m+10")</f>
        <v>GDP m+10</v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GDP</v>
      </c>
      <c r="AU2" s="5" t="str">
        <f t="shared" ca="1" si="2"/>
        <v>GDP m+1</v>
      </c>
      <c r="AV2" s="5" t="str">
        <f t="shared" ca="1" si="2"/>
        <v>GDP m+2</v>
      </c>
      <c r="AW2" s="5" t="str">
        <f t="shared" ca="1" si="2"/>
        <v>GDP m+3</v>
      </c>
      <c r="AX2" s="5" t="str">
        <f t="shared" ca="1" si="2"/>
        <v>GDP m+4</v>
      </c>
      <c r="AY2" s="5" t="str">
        <f t="shared" ca="1" si="2"/>
        <v>GDP m+5</v>
      </c>
      <c r="AZ2" s="5" t="str">
        <f t="shared" ca="1" si="2"/>
        <v>GDP m+6</v>
      </c>
      <c r="BA2" s="5" t="str">
        <f t="shared" ca="1" si="2"/>
        <v>GDP m+7</v>
      </c>
      <c r="BB2" s="5" t="str">
        <f t="shared" ca="1" si="2"/>
        <v>GDP m+8</v>
      </c>
      <c r="BC2" s="5" t="str">
        <f t="shared" ca="1" si="2"/>
        <v>GDP m+9</v>
      </c>
      <c r="BD2" s="5" t="str">
        <f t="shared" ca="1" si="2"/>
        <v>GDP m+10</v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GDP</v>
      </c>
      <c r="BI2" s="5" t="str">
        <f t="shared" ca="1" si="3"/>
        <v>GDP m+1</v>
      </c>
      <c r="BJ2" s="5" t="str">
        <f t="shared" ca="1" si="3"/>
        <v>GDP m+2</v>
      </c>
      <c r="BK2" s="5" t="str">
        <f t="shared" ca="1" si="3"/>
        <v>GDP m+3</v>
      </c>
      <c r="BL2" s="5" t="str">
        <f t="shared" ca="1" si="3"/>
        <v>GDP m+4</v>
      </c>
      <c r="BM2" s="5" t="str">
        <f t="shared" ca="1" si="3"/>
        <v>GDP m+5</v>
      </c>
      <c r="BN2" s="5" t="str">
        <f t="shared" ca="1" si="3"/>
        <v>GDP m+6</v>
      </c>
      <c r="BO2" s="5" t="str">
        <f t="shared" ca="1" si="3"/>
        <v>GDP m+7</v>
      </c>
      <c r="BP2" s="5" t="str">
        <f t="shared" ca="1" si="3"/>
        <v>GDP m+8</v>
      </c>
      <c r="BQ2" s="5" t="str">
        <f t="shared" ca="1" si="3"/>
        <v>GDP m+9</v>
      </c>
      <c r="BR2" s="5" t="str">
        <f t="shared" ca="1" si="3"/>
        <v>GDP m+10</v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GDP</v>
      </c>
      <c r="BY2" s="3" t="str">
        <f t="shared" ca="1" si="4"/>
        <v>GDP m+1</v>
      </c>
      <c r="BZ2" s="3" t="str">
        <f t="shared" ca="1" si="4"/>
        <v>GDP m+2</v>
      </c>
      <c r="CA2" s="3" t="str">
        <f t="shared" ca="1" si="4"/>
        <v>GDP m+3</v>
      </c>
      <c r="CB2" s="3" t="str">
        <f t="shared" ca="1" si="4"/>
        <v>GDP m+4</v>
      </c>
      <c r="CC2" s="3" t="str">
        <f t="shared" ca="1" si="4"/>
        <v>GDP m+5</v>
      </c>
      <c r="CD2" s="3" t="str">
        <f t="shared" ca="1" si="4"/>
        <v>GDP m+6</v>
      </c>
      <c r="CE2" s="3" t="str">
        <f t="shared" ca="1" si="4"/>
        <v>GDP m+7</v>
      </c>
      <c r="CF2" s="3" t="str">
        <f t="shared" ca="1" si="4"/>
        <v>GDP m+8</v>
      </c>
      <c r="CG2" s="5" t="str">
        <f t="shared" ca="1" si="4"/>
        <v>GDP m+9</v>
      </c>
      <c r="CH2" s="5" t="str">
        <f t="shared" ca="1" si="4"/>
        <v>GDP m+10</v>
      </c>
      <c r="CJ2" s="5" t="str">
        <f>AD2</f>
        <v>Filename</v>
      </c>
      <c r="CK2" s="5" t="str">
        <f t="shared" ref="CK2:CU2" ca="1" si="5">IF(AF2=ISBLANK(TRUE),"",AF2)</f>
        <v>GDP</v>
      </c>
      <c r="CL2" s="5" t="str">
        <f t="shared" ca="1" si="5"/>
        <v>GDP m+1</v>
      </c>
      <c r="CM2" s="5" t="str">
        <f t="shared" ca="1" si="5"/>
        <v>GDP m+2</v>
      </c>
      <c r="CN2" s="5" t="str">
        <f t="shared" ca="1" si="5"/>
        <v>GDP m+3</v>
      </c>
      <c r="CO2" s="5" t="str">
        <f t="shared" ca="1" si="5"/>
        <v>GDP m+4</v>
      </c>
      <c r="CP2" s="5" t="str">
        <f t="shared" ca="1" si="5"/>
        <v>GDP m+5</v>
      </c>
      <c r="CQ2" s="5" t="str">
        <f t="shared" ca="1" si="5"/>
        <v>GDP m+6</v>
      </c>
      <c r="CR2" s="5" t="str">
        <f t="shared" ca="1" si="5"/>
        <v>GDP m+7</v>
      </c>
      <c r="CS2" s="5" t="str">
        <f t="shared" ca="1" si="5"/>
        <v>GDP m+8</v>
      </c>
      <c r="CT2" s="5" t="str">
        <f t="shared" ca="1" si="5"/>
        <v>GDP m+9</v>
      </c>
      <c r="CU2" s="5" t="str">
        <f t="shared" ca="1" si="5"/>
        <v>GDP m+10</v>
      </c>
      <c r="CY2" s="5" t="str">
        <f t="shared" ref="CY2:DI2" ca="1" si="6">IF(AF2=ISBLANK(TRUE),"",AF2)</f>
        <v>GDP</v>
      </c>
      <c r="CZ2" s="5" t="str">
        <f t="shared" ca="1" si="6"/>
        <v>GDP m+1</v>
      </c>
      <c r="DA2" s="5" t="str">
        <f t="shared" ca="1" si="6"/>
        <v>GDP m+2</v>
      </c>
      <c r="DB2" s="5" t="str">
        <f t="shared" ca="1" si="6"/>
        <v>GDP m+3</v>
      </c>
      <c r="DC2" s="5" t="str">
        <f t="shared" ca="1" si="6"/>
        <v>GDP m+4</v>
      </c>
      <c r="DD2" s="5" t="str">
        <f t="shared" ca="1" si="6"/>
        <v>GDP m+5</v>
      </c>
      <c r="DE2" s="5" t="str">
        <f t="shared" ca="1" si="6"/>
        <v>GDP m+6</v>
      </c>
      <c r="DF2" s="5" t="str">
        <f t="shared" ca="1" si="6"/>
        <v>GDP m+7</v>
      </c>
      <c r="DG2" s="5" t="str">
        <f t="shared" ca="1" si="6"/>
        <v>GDP m+8</v>
      </c>
      <c r="DH2" s="5" t="str">
        <f t="shared" ca="1" si="6"/>
        <v>GDP m+9</v>
      </c>
      <c r="DI2" s="5" t="str">
        <f t="shared" ca="1" si="6"/>
        <v>GDP m+10</v>
      </c>
      <c r="DJ2" s="5" t="str">
        <f ca="1">IF(AP2=ISBLANK(TRUE),"",AP2)</f>
        <v>GDP m+10</v>
      </c>
    </row>
    <row r="3" spans="1:116" ht="15" x14ac:dyDescent="0.2">
      <c r="A3" t="s">
        <v>24</v>
      </c>
      <c r="B3" t="s">
        <v>23</v>
      </c>
      <c r="C3">
        <v>1318747.0595233301</v>
      </c>
      <c r="D3">
        <v>74236.517552190897</v>
      </c>
      <c r="E3">
        <v>63563.092075581</v>
      </c>
      <c r="F3">
        <v>502.58775700125102</v>
      </c>
      <c r="G3">
        <v>0</v>
      </c>
      <c r="H3">
        <v>0</v>
      </c>
      <c r="I3">
        <v>32070.498826074701</v>
      </c>
      <c r="J3">
        <v>479.50764500572501</v>
      </c>
      <c r="K3">
        <v>0</v>
      </c>
      <c r="L3">
        <v>0</v>
      </c>
      <c r="M3">
        <v>29719.485501723299</v>
      </c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96.726134563921477</v>
      </c>
      <c r="S3" s="5">
        <f t="shared" ref="S3:AB17" ca="1" si="8">IFERROR(BI3/SUMIF($BH3:$BR3,"&lt;&gt;#N/A")*100,"")</f>
        <v>0.94320440098940062</v>
      </c>
      <c r="T3" s="6">
        <f t="shared" ca="1" si="8"/>
        <v>1.6339870452607912</v>
      </c>
      <c r="U3" s="6">
        <f t="shared" ca="1" si="8"/>
        <v>-2.0562783556657378E-2</v>
      </c>
      <c r="V3" s="6">
        <f t="shared" ca="1" si="8"/>
        <v>-5.2468198884337517E-4</v>
      </c>
      <c r="W3" s="6">
        <f t="shared" ca="1" si="8"/>
        <v>4.3599337948214437E-5</v>
      </c>
      <c r="X3" s="6">
        <f ca="1">IFERROR(BN3/SUMIF($BH3:$BR3,"&lt;&gt;#N/A")*100,"")</f>
        <v>0.28919208972461913</v>
      </c>
      <c r="Y3" s="5">
        <f t="shared" ca="1" si="8"/>
        <v>-1.4118123831843203E-2</v>
      </c>
      <c r="Z3" s="5">
        <f t="shared" ca="1" si="8"/>
        <v>2.6735789490910908E-4</v>
      </c>
      <c r="AA3" s="5">
        <f t="shared" ca="1" si="8"/>
        <v>1.824977129841083E-7</v>
      </c>
      <c r="AB3" s="5">
        <f t="shared" ca="1" si="8"/>
        <v>0.44237634975047874</v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3327955.2748824302</v>
      </c>
      <c r="AG3" s="5">
        <f t="shared" si="1"/>
        <v>194419.67868198501</v>
      </c>
      <c r="AH3" s="5">
        <f t="shared" si="1"/>
        <v>60903.856928590001</v>
      </c>
      <c r="AI3" s="5">
        <f t="shared" si="1"/>
        <v>2061.2024068760302</v>
      </c>
      <c r="AJ3" s="5">
        <f t="shared" si="1"/>
        <v>0</v>
      </c>
      <c r="AK3" s="5">
        <f t="shared" si="1"/>
        <v>0</v>
      </c>
      <c r="AL3" s="5">
        <f t="shared" si="1"/>
        <v>10103.2255170107</v>
      </c>
      <c r="AM3" s="5">
        <f t="shared" si="1"/>
        <v>0</v>
      </c>
      <c r="AN3" s="5">
        <f t="shared" si="1"/>
        <v>0</v>
      </c>
      <c r="AO3" s="5">
        <f t="shared" si="1"/>
        <v>0</v>
      </c>
      <c r="AP3" s="5">
        <f t="shared" si="1"/>
        <v>19083.142139481901</v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5.8420159714692517</v>
      </c>
      <c r="AV3" s="5">
        <f t="shared" si="10"/>
        <v>1.8300683722602493</v>
      </c>
      <c r="AW3" s="5">
        <f t="shared" si="10"/>
        <v>6.1936000836094407E-2</v>
      </c>
      <c r="AX3" s="5">
        <f t="shared" si="10"/>
        <v>0</v>
      </c>
      <c r="AY3" s="5">
        <f t="shared" si="10"/>
        <v>0</v>
      </c>
      <c r="AZ3" s="5">
        <f t="shared" si="10"/>
        <v>0.30358657741779976</v>
      </c>
      <c r="BA3" s="5">
        <f t="shared" si="10"/>
        <v>0</v>
      </c>
      <c r="BB3" s="5">
        <f t="shared" si="10"/>
        <v>0</v>
      </c>
      <c r="BC3" s="5">
        <f t="shared" si="10"/>
        <v>0</v>
      </c>
      <c r="BD3" s="5">
        <f t="shared" si="10"/>
        <v>0.57341942914650701</v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9.7512880592378476E-3</v>
      </c>
      <c r="BJ3" s="5">
        <f ca="1"/>
        <v>1.6892921986673321E-2</v>
      </c>
      <c r="BK3" s="5">
        <f ca="1"/>
        <v>-2.1258766980984298E-4</v>
      </c>
      <c r="BL3" s="5">
        <f ca="1"/>
        <v>-5.4244076971424823E-6</v>
      </c>
      <c r="BM3" s="5">
        <f ca="1"/>
        <v>4.5075033903481183E-7</v>
      </c>
      <c r="BN3" s="5">
        <f ca="1"/>
        <v>2.9898030250914923E-3</v>
      </c>
      <c r="BO3" s="5">
        <f ca="1"/>
        <v>-1.4595976460232929E-4</v>
      </c>
      <c r="BP3" s="5">
        <f ca="1"/>
        <v>2.764070911284329E-6</v>
      </c>
      <c r="BQ3" s="5">
        <f ca="1"/>
        <v>1.8867466771713562E-9</v>
      </c>
      <c r="BR3" s="5">
        <f ca="1"/>
        <v>4.5734935211138236E-3</v>
      </c>
      <c r="BV3" s="5" t="s">
        <v>42</v>
      </c>
      <c r="BW3" s="5" t="s">
        <v>43</v>
      </c>
      <c r="BX3" s="5">
        <f>C17</f>
        <v>29285459.196637101</v>
      </c>
      <c r="BY3" s="5">
        <f t="shared" ref="BY3:CH6" si="12">D17</f>
        <v>1413740.6219732701</v>
      </c>
      <c r="BZ3" s="5">
        <f t="shared" si="12"/>
        <v>0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5096.6251375931697</v>
      </c>
      <c r="CE3" s="5">
        <f t="shared" si="12"/>
        <v>0</v>
      </c>
      <c r="CF3" s="5">
        <f t="shared" si="12"/>
        <v>90.405026470452697</v>
      </c>
      <c r="CG3" s="5">
        <f t="shared" si="12"/>
        <v>0</v>
      </c>
      <c r="CH3" s="5">
        <f t="shared" si="12"/>
        <v>46464.505058149</v>
      </c>
      <c r="CJ3" s="5" t="str">
        <f t="shared" ref="CJ3:CJ21" si="13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4">IFERROR(IF(BY3=ISBLANK(TRUE),"",BY3/$BX3*"100"),"")</f>
        <v>4.8274490506729437</v>
      </c>
      <c r="CM3" s="5">
        <f t="shared" si="14"/>
        <v>0</v>
      </c>
      <c r="CN3" s="5">
        <f t="shared" si="14"/>
        <v>0</v>
      </c>
      <c r="CO3" s="5">
        <f t="shared" si="14"/>
        <v>0</v>
      </c>
      <c r="CP3" s="5">
        <f t="shared" si="14"/>
        <v>0</v>
      </c>
      <c r="CQ3" s="5">
        <f t="shared" si="14"/>
        <v>1.740326181458143E-2</v>
      </c>
      <c r="CR3" s="5">
        <f t="shared" si="14"/>
        <v>0</v>
      </c>
      <c r="CS3" s="5">
        <f t="shared" si="14"/>
        <v>3.0870277929886128E-4</v>
      </c>
      <c r="CT3" s="5">
        <f t="shared" si="14"/>
        <v>0</v>
      </c>
      <c r="CU3" s="5">
        <f t="shared" si="14"/>
        <v>0.15866066755574246</v>
      </c>
      <c r="CV3" s="5" t="str">
        <f t="shared" si="14"/>
        <v/>
      </c>
      <c r="CY3" s="5">
        <f>IFERROR(AVERAGE(CK3:CK21),"")</f>
        <v>100</v>
      </c>
      <c r="CZ3" s="5">
        <f t="shared" ref="CZ3:DI3" si="15">IFERROR(AVERAGE(CL3:CL21),"")</f>
        <v>4.8668871655454673</v>
      </c>
      <c r="DA3" s="5">
        <f t="shared" si="15"/>
        <v>9.3317754889875648E-2</v>
      </c>
      <c r="DB3" s="5">
        <f t="shared" si="15"/>
        <v>6.8854302604958278E-5</v>
      </c>
      <c r="DC3" s="5">
        <f t="shared" si="15"/>
        <v>0</v>
      </c>
      <c r="DD3" s="5">
        <f t="shared" si="15"/>
        <v>0</v>
      </c>
      <c r="DE3" s="5">
        <f t="shared" si="15"/>
        <v>4.6046019887342748E-3</v>
      </c>
      <c r="DF3" s="5">
        <f t="shared" si="15"/>
        <v>0</v>
      </c>
      <c r="DG3" s="5">
        <f t="shared" si="15"/>
        <v>7.717569482471532E-5</v>
      </c>
      <c r="DH3" s="5">
        <f t="shared" si="15"/>
        <v>0</v>
      </c>
      <c r="DI3" s="5">
        <f t="shared" si="15"/>
        <v>0.11606854121985399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2847441.6794509701</v>
      </c>
      <c r="D4">
        <v>151435.70728892399</v>
      </c>
      <c r="E4">
        <v>43194.136759500201</v>
      </c>
      <c r="F4">
        <v>1277.8822521694799</v>
      </c>
      <c r="G4">
        <v>0</v>
      </c>
      <c r="H4">
        <v>0</v>
      </c>
      <c r="I4">
        <v>44774.4654160094</v>
      </c>
      <c r="J4">
        <v>0</v>
      </c>
      <c r="K4">
        <v>0</v>
      </c>
      <c r="L4">
        <v>0</v>
      </c>
      <c r="M4">
        <v>273642.69061359501</v>
      </c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6">IFERROR(BH4/SUMIF($BH4:$BR4,"&lt;&gt;#N/A")*100,"")</f>
        <v>91.115863082326626</v>
      </c>
      <c r="S4" s="5">
        <f t="shared" ca="1" si="8"/>
        <v>0.6946990250001972</v>
      </c>
      <c r="T4" s="6">
        <f t="shared" ca="1" si="8"/>
        <v>4.2729114398788797</v>
      </c>
      <c r="U4" s="6">
        <f t="shared" ca="1" si="8"/>
        <v>-0.17394362210760544</v>
      </c>
      <c r="V4" s="6">
        <f t="shared" ca="1" si="8"/>
        <v>4.477776465343461E-3</v>
      </c>
      <c r="W4" s="6">
        <f t="shared" ca="1" si="8"/>
        <v>-5.855012854152567E-5</v>
      </c>
      <c r="X4" s="6">
        <f t="shared" ca="1" si="8"/>
        <v>2.2116422788453041</v>
      </c>
      <c r="Y4" s="5">
        <f t="shared" ca="1" si="8"/>
        <v>-7.4539568153380489E-2</v>
      </c>
      <c r="Z4" s="5">
        <f t="shared" ca="1" si="8"/>
        <v>1.2968319296436152E-3</v>
      </c>
      <c r="AA4" s="5">
        <f t="shared" ca="1" si="8"/>
        <v>1.2393766578966174E-5</v>
      </c>
      <c r="AB4" s="5">
        <f t="shared" ca="1" si="8"/>
        <v>1.9476389121769497</v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1318747.0595233301</v>
      </c>
      <c r="AG4" s="5">
        <f t="shared" si="1"/>
        <v>74236.517552190897</v>
      </c>
      <c r="AH4" s="5">
        <f t="shared" si="1"/>
        <v>63563.092075581</v>
      </c>
      <c r="AI4" s="5">
        <f t="shared" si="1"/>
        <v>502.58775700125102</v>
      </c>
      <c r="AJ4" s="5">
        <f t="shared" si="1"/>
        <v>0</v>
      </c>
      <c r="AK4" s="5">
        <f t="shared" si="1"/>
        <v>0</v>
      </c>
      <c r="AL4" s="5">
        <f t="shared" si="1"/>
        <v>32070.498826074701</v>
      </c>
      <c r="AM4" s="5">
        <f t="shared" si="1"/>
        <v>479.50764500572501</v>
      </c>
      <c r="AN4" s="5">
        <f t="shared" si="1"/>
        <v>0</v>
      </c>
      <c r="AO4" s="5">
        <f t="shared" si="1"/>
        <v>0</v>
      </c>
      <c r="AP4" s="5">
        <f t="shared" si="1"/>
        <v>29719.485501723299</v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7">IFERROR(IF(AF4=ISBLANK(TRUE),"",AF4/$AF4*100),"")</f>
        <v>100</v>
      </c>
      <c r="AU4" s="5">
        <f t="shared" si="10"/>
        <v>5.6293219397982339</v>
      </c>
      <c r="AV4" s="5">
        <f t="shared" si="10"/>
        <v>4.8199608572819344</v>
      </c>
      <c r="AW4" s="5">
        <f t="shared" si="10"/>
        <v>3.8111004940015916E-2</v>
      </c>
      <c r="AX4" s="5">
        <f t="shared" si="10"/>
        <v>0</v>
      </c>
      <c r="AY4" s="5">
        <f t="shared" si="10"/>
        <v>0</v>
      </c>
      <c r="AZ4" s="5">
        <f t="shared" si="10"/>
        <v>2.4318915894050828</v>
      </c>
      <c r="BA4" s="5">
        <f t="shared" si="10"/>
        <v>3.6360850364970387E-2</v>
      </c>
      <c r="BB4" s="5">
        <f t="shared" si="10"/>
        <v>0</v>
      </c>
      <c r="BC4" s="5">
        <f t="shared" si="10"/>
        <v>0</v>
      </c>
      <c r="BD4" s="5">
        <f t="shared" si="10"/>
        <v>2.2536153000004115</v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7.6243477425276679E-3</v>
      </c>
      <c r="BJ4" s="5">
        <f ca="1"/>
        <v>4.6895362622182954E-2</v>
      </c>
      <c r="BK4" s="5">
        <f ca="1"/>
        <v>-1.9090377484592424E-3</v>
      </c>
      <c r="BL4" s="5">
        <f ca="1"/>
        <v>4.914376392722769E-5</v>
      </c>
      <c r="BM4" s="5">
        <f ca="1"/>
        <v>-6.4258984726538126E-7</v>
      </c>
      <c r="BN4" s="5">
        <f ca="1"/>
        <v>2.4272856602883752E-2</v>
      </c>
      <c r="BO4" s="5">
        <f ca="1"/>
        <v>-8.1807454412225855E-4</v>
      </c>
      <c r="BP4" s="5">
        <f ca="1"/>
        <v>1.4232778857309165E-5</v>
      </c>
      <c r="BQ4" s="5">
        <f ca="1"/>
        <v>1.3602205104250549E-7</v>
      </c>
      <c r="BR4" s="5">
        <f ca="1"/>
        <v>2.1375409794638988E-2</v>
      </c>
      <c r="BV4" s="5" t="s">
        <v>44</v>
      </c>
      <c r="BW4" s="5" t="s">
        <v>43</v>
      </c>
      <c r="BX4" s="5">
        <f t="shared" ref="BX4:BX6" si="18">C18</f>
        <v>28606495.487328801</v>
      </c>
      <c r="BY4" s="5">
        <f t="shared" si="12"/>
        <v>1462476.5287967201</v>
      </c>
      <c r="BZ4" s="5">
        <f t="shared" si="12"/>
        <v>36615.157906023203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290.39773483063698</v>
      </c>
      <c r="CE4" s="5">
        <f t="shared" si="12"/>
        <v>0</v>
      </c>
      <c r="CF4" s="5">
        <f t="shared" si="12"/>
        <v>0</v>
      </c>
      <c r="CG4" s="5">
        <f t="shared" si="12"/>
        <v>0</v>
      </c>
      <c r="CH4" s="5">
        <f t="shared" si="12"/>
        <v>47613.435842273997</v>
      </c>
      <c r="CJ4" s="5" t="str">
        <f t="shared" si="13"/>
        <v>Standard2_00765_MH_MD_20221118_LCQE</v>
      </c>
      <c r="CK4" s="5">
        <f t="shared" ref="CK4:CV17" si="19">IFERROR(IF(BX4=ISBLANK(TRUE),"",BX4/$BX4*"100"),"")</f>
        <v>100</v>
      </c>
      <c r="CL4" s="5">
        <f t="shared" si="14"/>
        <v>5.1123931956101423</v>
      </c>
      <c r="CM4" s="5">
        <f t="shared" si="14"/>
        <v>0.12799595784895018</v>
      </c>
      <c r="CN4" s="5">
        <f t="shared" si="14"/>
        <v>0</v>
      </c>
      <c r="CO4" s="5">
        <f t="shared" si="14"/>
        <v>0</v>
      </c>
      <c r="CP4" s="5">
        <f t="shared" si="14"/>
        <v>0</v>
      </c>
      <c r="CQ4" s="5">
        <f t="shared" si="14"/>
        <v>1.0151461403556691E-3</v>
      </c>
      <c r="CR4" s="5">
        <f t="shared" si="14"/>
        <v>0</v>
      </c>
      <c r="CS4" s="5">
        <f t="shared" si="14"/>
        <v>0</v>
      </c>
      <c r="CT4" s="5">
        <f t="shared" si="14"/>
        <v>0</v>
      </c>
      <c r="CU4" s="5">
        <f t="shared" si="14"/>
        <v>0.16644274326914418</v>
      </c>
      <c r="CV4" s="5" t="str">
        <f t="shared" si="14"/>
        <v/>
      </c>
    </row>
    <row r="5" spans="1:116" ht="14.25" customHeight="1" x14ac:dyDescent="0.2">
      <c r="A5" t="s">
        <v>27</v>
      </c>
      <c r="B5" t="s">
        <v>28</v>
      </c>
      <c r="C5">
        <v>5214786.4070100999</v>
      </c>
      <c r="D5">
        <v>258457.75396326999</v>
      </c>
      <c r="E5">
        <v>53573.805377238299</v>
      </c>
      <c r="F5">
        <v>1686.4889460606701</v>
      </c>
      <c r="G5">
        <v>0</v>
      </c>
      <c r="H5">
        <v>0</v>
      </c>
      <c r="I5">
        <v>15471.8441885422</v>
      </c>
      <c r="J5">
        <v>2645.6789976395498</v>
      </c>
      <c r="K5">
        <v>0</v>
      </c>
      <c r="L5">
        <v>0</v>
      </c>
      <c r="M5">
        <v>48733.250056726101</v>
      </c>
      <c r="P5" s="5" t="str">
        <f t="shared" si="7"/>
        <v>S9_00765_MH_MD_20221118_LCQE</v>
      </c>
      <c r="Q5" s="5" t="str">
        <f t="shared" si="7"/>
        <v>RO15min</v>
      </c>
      <c r="R5" s="5">
        <f t="shared" ca="1" si="16"/>
        <v>88.639300024837269</v>
      </c>
      <c r="S5" s="5">
        <f t="shared" ca="1" si="8"/>
        <v>0.40013591467399506</v>
      </c>
      <c r="T5" s="6">
        <f t="shared" ca="1" si="8"/>
        <v>1.2424194530100978</v>
      </c>
      <c r="U5" s="6">
        <f t="shared" ca="1" si="8"/>
        <v>-2.112180807161506E-2</v>
      </c>
      <c r="V5" s="6">
        <f t="shared" ca="1" si="8"/>
        <v>-1.3169888448903762E-4</v>
      </c>
      <c r="W5" s="6">
        <f t="shared" ca="1" si="8"/>
        <v>2.5264573941144797E-5</v>
      </c>
      <c r="X5" s="6">
        <f t="shared" ca="1" si="8"/>
        <v>1.3897220076706469</v>
      </c>
      <c r="Y5" s="5">
        <f t="shared" ca="1" si="8"/>
        <v>-6.765465018002105E-2</v>
      </c>
      <c r="Z5" s="5">
        <f t="shared" ca="1" si="8"/>
        <v>1.870201625817972E-3</v>
      </c>
      <c r="AA5" s="5">
        <f t="shared" ca="1" si="8"/>
        <v>-2.8179918144562605E-5</v>
      </c>
      <c r="AB5" s="5">
        <f t="shared" ca="1" si="8"/>
        <v>8.4154634706625355</v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2847441.6794509701</v>
      </c>
      <c r="AG5" s="5">
        <f t="shared" si="1"/>
        <v>151435.70728892399</v>
      </c>
      <c r="AH5" s="5">
        <f t="shared" si="1"/>
        <v>43194.136759500201</v>
      </c>
      <c r="AI5" s="5">
        <f t="shared" si="1"/>
        <v>1277.8822521694799</v>
      </c>
      <c r="AJ5" s="5">
        <f t="shared" si="1"/>
        <v>0</v>
      </c>
      <c r="AK5" s="5">
        <f t="shared" si="1"/>
        <v>0</v>
      </c>
      <c r="AL5" s="5">
        <f t="shared" si="1"/>
        <v>44774.4654160094</v>
      </c>
      <c r="AM5" s="5">
        <f t="shared" si="1"/>
        <v>0</v>
      </c>
      <c r="AN5" s="5">
        <f t="shared" si="1"/>
        <v>0</v>
      </c>
      <c r="AO5" s="5">
        <f t="shared" si="1"/>
        <v>0</v>
      </c>
      <c r="AP5" s="5">
        <f t="shared" si="1"/>
        <v>273642.69061359501</v>
      </c>
      <c r="AR5" s="5" t="str">
        <f t="shared" si="9"/>
        <v>S9_00765_MH_MD_20221118_LCQE</v>
      </c>
      <c r="AS5" s="5" t="str">
        <f t="shared" si="9"/>
        <v>RO15min</v>
      </c>
      <c r="AT5" s="5">
        <f t="shared" si="17"/>
        <v>100</v>
      </c>
      <c r="AU5" s="5">
        <f t="shared" si="10"/>
        <v>5.3183076015844186</v>
      </c>
      <c r="AV5" s="5">
        <f t="shared" si="10"/>
        <v>1.5169454416298593</v>
      </c>
      <c r="AW5" s="5">
        <f t="shared" si="10"/>
        <v>4.4878259013750019E-2</v>
      </c>
      <c r="AX5" s="5">
        <f t="shared" si="10"/>
        <v>0</v>
      </c>
      <c r="AY5" s="5">
        <f t="shared" si="10"/>
        <v>0</v>
      </c>
      <c r="AZ5" s="5">
        <f t="shared" si="10"/>
        <v>1.5724453898083908</v>
      </c>
      <c r="BA5" s="5">
        <f t="shared" si="10"/>
        <v>0</v>
      </c>
      <c r="BB5" s="5">
        <f t="shared" si="10"/>
        <v>0</v>
      </c>
      <c r="BC5" s="5">
        <f t="shared" si="10"/>
        <v>0</v>
      </c>
      <c r="BD5" s="5">
        <f t="shared" si="10"/>
        <v>9.6101245053896065</v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4.5142043603895177E-3</v>
      </c>
      <c r="BJ5" s="5">
        <f ca="1"/>
        <v>1.4016575634757545E-2</v>
      </c>
      <c r="BK5" s="5">
        <f ca="1"/>
        <v>-2.3828942766579387E-4</v>
      </c>
      <c r="BL5" s="5">
        <f ca="1"/>
        <v>-1.4857843468093137E-6</v>
      </c>
      <c r="BM5" s="5">
        <f ca="1"/>
        <v>2.8502677631779031E-7</v>
      </c>
      <c r="BN5" s="5">
        <f ca="1"/>
        <v>1.5678395556838091E-2</v>
      </c>
      <c r="BO5" s="5">
        <f ca="1"/>
        <v>-7.6325794722051973E-4</v>
      </c>
      <c r="BP5" s="5">
        <f ca="1"/>
        <v>2.1099011671955109E-5</v>
      </c>
      <c r="BQ5" s="5">
        <f ca="1"/>
        <v>-3.1791674953058545E-7</v>
      </c>
      <c r="BR5" s="5">
        <f ca="1"/>
        <v>9.4940545201783771E-2</v>
      </c>
      <c r="BV5" s="5" t="s">
        <v>45</v>
      </c>
      <c r="BW5" s="5" t="s">
        <v>43</v>
      </c>
      <c r="BX5" s="5">
        <f t="shared" si="18"/>
        <v>32746182</v>
      </c>
      <c r="BY5" s="5">
        <f t="shared" si="12"/>
        <v>1607520.79558422</v>
      </c>
      <c r="BZ5" s="5">
        <f t="shared" si="12"/>
        <v>47115.036519631503</v>
      </c>
      <c r="CA5" s="5">
        <f t="shared" si="12"/>
        <v>90.188620983401506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>
        <f t="shared" si="12"/>
        <v>0</v>
      </c>
      <c r="CG5" s="5">
        <f t="shared" si="12"/>
        <v>0</v>
      </c>
      <c r="CH5" s="5">
        <f t="shared" si="12"/>
        <v>27007.429639449299</v>
      </c>
      <c r="CJ5" s="5" t="str">
        <f t="shared" si="13"/>
        <v>Standard3_00765_MH_MD_20221118_LCQE</v>
      </c>
      <c r="CK5" s="5">
        <f t="shared" si="19"/>
        <v>100</v>
      </c>
      <c r="CL5" s="5">
        <f t="shared" si="14"/>
        <v>4.9090327403183069</v>
      </c>
      <c r="CM5" s="5">
        <f t="shared" si="14"/>
        <v>0.14387948042196647</v>
      </c>
      <c r="CN5" s="5">
        <f t="shared" si="14"/>
        <v>2.7541721041983311E-4</v>
      </c>
      <c r="CO5" s="5">
        <f t="shared" si="14"/>
        <v>0</v>
      </c>
      <c r="CP5" s="5">
        <f t="shared" si="14"/>
        <v>0</v>
      </c>
      <c r="CQ5" s="5">
        <f t="shared" si="14"/>
        <v>0</v>
      </c>
      <c r="CR5" s="5">
        <f t="shared" si="14"/>
        <v>0</v>
      </c>
      <c r="CS5" s="5">
        <f t="shared" si="14"/>
        <v>0</v>
      </c>
      <c r="CT5" s="5">
        <f t="shared" si="14"/>
        <v>0</v>
      </c>
      <c r="CU5" s="5">
        <f t="shared" si="14"/>
        <v>8.2475048967385875E-2</v>
      </c>
      <c r="CV5" s="5" t="str">
        <f t="shared" si="14"/>
        <v/>
      </c>
      <c r="CX5" s="26" t="s">
        <v>9</v>
      </c>
      <c r="CY5" s="5">
        <f t="shared" ref="CY5:DE5" si="20">CY3</f>
        <v>100</v>
      </c>
      <c r="CZ5" s="5">
        <f t="shared" si="20"/>
        <v>4.8668871655454673</v>
      </c>
      <c r="DA5" s="5">
        <f t="shared" si="20"/>
        <v>9.3317754889875648E-2</v>
      </c>
      <c r="DB5" s="5">
        <f t="shared" si="20"/>
        <v>6.8854302604958278E-5</v>
      </c>
      <c r="DC5" s="5">
        <f t="shared" si="20"/>
        <v>0</v>
      </c>
      <c r="DD5" s="5">
        <f t="shared" si="20"/>
        <v>0</v>
      </c>
      <c r="DE5" s="5">
        <f t="shared" si="20"/>
        <v>4.6046019887342748E-3</v>
      </c>
      <c r="DF5" s="5">
        <f>DF3</f>
        <v>0</v>
      </c>
      <c r="DG5" s="5">
        <f>DG3</f>
        <v>7.717569482471532E-5</v>
      </c>
      <c r="DH5" s="5">
        <f>DH3</f>
        <v>0</v>
      </c>
      <c r="DI5" s="5">
        <f>DI3</f>
        <v>0.11606854121985399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1533695.3499100399</v>
      </c>
      <c r="D6">
        <v>101192.535514687</v>
      </c>
      <c r="E6">
        <v>72308.504166693499</v>
      </c>
      <c r="F6">
        <v>3718.24191721138</v>
      </c>
      <c r="G6">
        <v>0</v>
      </c>
      <c r="H6">
        <v>0</v>
      </c>
      <c r="I6">
        <v>7986.0044692147603</v>
      </c>
      <c r="J6">
        <v>5032.1561976513503</v>
      </c>
      <c r="K6">
        <v>0</v>
      </c>
      <c r="L6">
        <v>0</v>
      </c>
      <c r="M6">
        <v>16318.133955126899</v>
      </c>
      <c r="P6" s="5" t="str">
        <f t="shared" si="7"/>
        <v>S2_00765_MH_MD_20221118_LCQE</v>
      </c>
      <c r="Q6" s="5" t="str">
        <f t="shared" si="7"/>
        <v>RO 30min</v>
      </c>
      <c r="R6" s="5">
        <f t="shared" ca="1" si="16"/>
        <v>97.894558424276795</v>
      </c>
      <c r="S6" s="5">
        <f t="shared" ca="1" si="8"/>
        <v>8.7479524979373877E-2</v>
      </c>
      <c r="T6" s="6">
        <f t="shared" ca="1" si="8"/>
        <v>0.91010352827127428</v>
      </c>
      <c r="U6" s="6">
        <f t="shared" ca="1" si="8"/>
        <v>-1.2783142889365008E-2</v>
      </c>
      <c r="V6" s="6">
        <f t="shared" ca="1" si="8"/>
        <v>-2.2720727253730075E-4</v>
      </c>
      <c r="W6" s="6">
        <f t="shared" ca="1" si="8"/>
        <v>2.2360218097649698E-5</v>
      </c>
      <c r="X6" s="6">
        <f t="shared" ca="1" si="8"/>
        <v>0.28593661526309794</v>
      </c>
      <c r="Y6" s="5">
        <f t="shared" ca="1" si="8"/>
        <v>3.5745737916694845E-2</v>
      </c>
      <c r="Z6" s="5">
        <f t="shared" ca="1" si="8"/>
        <v>-2.1239918268865805E-3</v>
      </c>
      <c r="AA6" s="5">
        <f t="shared" ca="1" si="8"/>
        <v>7.0339385785441656E-5</v>
      </c>
      <c r="AB6" s="5">
        <f t="shared" ca="1" si="8"/>
        <v>0.80121781167763007</v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5214786.4070100999</v>
      </c>
      <c r="AG6" s="5">
        <f t="shared" si="1"/>
        <v>258457.75396326999</v>
      </c>
      <c r="AH6" s="5">
        <f t="shared" si="1"/>
        <v>53573.805377238299</v>
      </c>
      <c r="AI6" s="5">
        <f t="shared" si="1"/>
        <v>1686.4889460606701</v>
      </c>
      <c r="AJ6" s="5">
        <f t="shared" si="1"/>
        <v>0</v>
      </c>
      <c r="AK6" s="5">
        <f t="shared" si="1"/>
        <v>0</v>
      </c>
      <c r="AL6" s="5">
        <f t="shared" si="1"/>
        <v>15471.8441885422</v>
      </c>
      <c r="AM6" s="5">
        <f t="shared" si="1"/>
        <v>2645.6789976395498</v>
      </c>
      <c r="AN6" s="5">
        <f t="shared" si="1"/>
        <v>0</v>
      </c>
      <c r="AO6" s="5">
        <f t="shared" si="1"/>
        <v>0</v>
      </c>
      <c r="AP6" s="5">
        <f t="shared" si="1"/>
        <v>48733.250056726101</v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7"/>
        <v>100</v>
      </c>
      <c r="AU6" s="5">
        <f t="shared" si="10"/>
        <v>4.956248133496552</v>
      </c>
      <c r="AV6" s="5">
        <f t="shared" si="10"/>
        <v>1.0273441939102326</v>
      </c>
      <c r="AW6" s="5">
        <f t="shared" si="10"/>
        <v>3.2340518181024014E-2</v>
      </c>
      <c r="AX6" s="5">
        <f t="shared" si="10"/>
        <v>0</v>
      </c>
      <c r="AY6" s="5">
        <f t="shared" si="10"/>
        <v>0</v>
      </c>
      <c r="AZ6" s="5">
        <f t="shared" si="10"/>
        <v>0.29669181019080293</v>
      </c>
      <c r="BA6" s="5">
        <f t="shared" si="10"/>
        <v>5.073417760856002E-2</v>
      </c>
      <c r="BB6" s="5">
        <f t="shared" si="10"/>
        <v>0</v>
      </c>
      <c r="BC6" s="5">
        <f t="shared" si="10"/>
        <v>0</v>
      </c>
      <c r="BD6" s="5">
        <f t="shared" si="10"/>
        <v>0.93452053934970913</v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8.9360967951084697E-4</v>
      </c>
      <c r="BJ6" s="5">
        <f ca="1"/>
        <v>9.2967734154013847E-3</v>
      </c>
      <c r="BK6" s="5">
        <f ca="1"/>
        <v>-1.3058072987022051E-4</v>
      </c>
      <c r="BL6" s="5">
        <f ca="1"/>
        <v>-2.3209387344348627E-6</v>
      </c>
      <c r="BM6" s="5">
        <f ca="1"/>
        <v>2.2841124632014893E-7</v>
      </c>
      <c r="BN6" s="5">
        <f ca="1"/>
        <v>2.9208632212614251E-3</v>
      </c>
      <c r="BO6" s="5">
        <f ca="1"/>
        <v>3.6514530012763497E-4</v>
      </c>
      <c r="BP6" s="5">
        <f ca="1"/>
        <v>-2.1696730248081419E-5</v>
      </c>
      <c r="BQ6" s="5">
        <f ca="1"/>
        <v>7.1852191702616884E-7</v>
      </c>
      <c r="BR6" s="5">
        <f ca="1"/>
        <v>8.1844979391514031E-3</v>
      </c>
      <c r="BV6" s="5" t="s">
        <v>46</v>
      </c>
      <c r="BW6" s="5" t="s">
        <v>43</v>
      </c>
      <c r="BX6" s="5">
        <f t="shared" si="18"/>
        <v>35165146.391018301</v>
      </c>
      <c r="BY6" s="5">
        <f t="shared" si="12"/>
        <v>1624163.3593413001</v>
      </c>
      <c r="BZ6" s="5">
        <f t="shared" si="12"/>
        <v>35655.904594155203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>
        <f t="shared" si="12"/>
        <v>0</v>
      </c>
      <c r="CG6" s="5">
        <f t="shared" si="12"/>
        <v>0</v>
      </c>
      <c r="CH6" s="5">
        <f t="shared" si="12"/>
        <v>19937.127691313999</v>
      </c>
      <c r="CJ6" s="5" t="str">
        <f t="shared" si="13"/>
        <v>Standard4_00765_MH_MD_20221118_LCQE</v>
      </c>
      <c r="CK6" s="5">
        <f t="shared" si="19"/>
        <v>100</v>
      </c>
      <c r="CL6" s="5">
        <f t="shared" si="14"/>
        <v>4.6186736755804763</v>
      </c>
      <c r="CM6" s="5">
        <f t="shared" si="14"/>
        <v>0.10139558128858593</v>
      </c>
      <c r="CN6" s="5">
        <f t="shared" si="14"/>
        <v>0</v>
      </c>
      <c r="CO6" s="5">
        <f t="shared" si="14"/>
        <v>0</v>
      </c>
      <c r="CP6" s="5">
        <f t="shared" si="14"/>
        <v>0</v>
      </c>
      <c r="CQ6" s="5">
        <f t="shared" si="14"/>
        <v>0</v>
      </c>
      <c r="CR6" s="5">
        <f t="shared" si="14"/>
        <v>0</v>
      </c>
      <c r="CS6" s="5">
        <f t="shared" si="14"/>
        <v>0</v>
      </c>
      <c r="CT6" s="5">
        <f t="shared" si="14"/>
        <v>0</v>
      </c>
      <c r="CU6" s="5">
        <f t="shared" si="14"/>
        <v>5.669570508714343E-2</v>
      </c>
      <c r="CV6" s="5" t="str">
        <f t="shared" si="14"/>
        <v/>
      </c>
      <c r="CX6" s="27"/>
      <c r="CY6" s="5">
        <v>0</v>
      </c>
      <c r="CZ6" s="5">
        <f t="shared" ref="CZ6:DJ6" si="21">CY3</f>
        <v>100</v>
      </c>
      <c r="DA6" s="5">
        <f t="shared" si="21"/>
        <v>4.8668871655454673</v>
      </c>
      <c r="DB6" s="5">
        <f t="shared" si="21"/>
        <v>9.3317754889875648E-2</v>
      </c>
      <c r="DC6" s="5">
        <f t="shared" si="21"/>
        <v>6.8854302604958278E-5</v>
      </c>
      <c r="DD6" s="5">
        <f t="shared" si="21"/>
        <v>0</v>
      </c>
      <c r="DE6" s="5">
        <f t="shared" si="21"/>
        <v>0</v>
      </c>
      <c r="DF6" s="5">
        <f t="shared" si="21"/>
        <v>4.6046019887342748E-3</v>
      </c>
      <c r="DG6" s="5">
        <f t="shared" si="21"/>
        <v>0</v>
      </c>
      <c r="DH6" s="5">
        <f t="shared" si="21"/>
        <v>7.717569482471532E-5</v>
      </c>
      <c r="DI6" s="5">
        <f t="shared" si="21"/>
        <v>0</v>
      </c>
      <c r="DJ6" s="5">
        <f t="shared" si="21"/>
        <v>0.11606854121985399</v>
      </c>
    </row>
    <row r="7" spans="1:116" ht="14.25" customHeight="1" x14ac:dyDescent="0.2">
      <c r="A7" t="s">
        <v>30</v>
      </c>
      <c r="B7" t="s">
        <v>28</v>
      </c>
      <c r="C7">
        <v>5955186.5053583402</v>
      </c>
      <c r="D7">
        <v>343271.57729627599</v>
      </c>
      <c r="E7">
        <v>29733.0240251822</v>
      </c>
      <c r="F7">
        <v>2039.5849145064301</v>
      </c>
      <c r="G7">
        <v>0</v>
      </c>
      <c r="H7">
        <v>0</v>
      </c>
      <c r="I7">
        <v>671.58464619922302</v>
      </c>
      <c r="J7">
        <v>1213.1830759006</v>
      </c>
      <c r="K7">
        <v>0</v>
      </c>
      <c r="L7">
        <v>0</v>
      </c>
      <c r="M7">
        <v>107729.676051994</v>
      </c>
      <c r="P7" s="5" t="str">
        <f t="shared" si="7"/>
        <v>S6_00765_MH_MD_20221118_LCQE</v>
      </c>
      <c r="Q7" s="5" t="str">
        <f t="shared" si="7"/>
        <v>RO 30min</v>
      </c>
      <c r="R7" s="5">
        <f t="shared" ca="1" si="16"/>
        <v>92.562613025787925</v>
      </c>
      <c r="S7" s="5">
        <f t="shared" ca="1" si="8"/>
        <v>1.6023220125408693</v>
      </c>
      <c r="T7" s="6">
        <f t="shared" ca="1" si="8"/>
        <v>4.1996509075154131</v>
      </c>
      <c r="U7" s="6">
        <f t="shared" ca="1" si="8"/>
        <v>1.8454581075251629E-2</v>
      </c>
      <c r="V7" s="6">
        <f t="shared" ca="1" si="8"/>
        <v>-4.8182868455594946E-3</v>
      </c>
      <c r="W7" s="6">
        <f t="shared" ca="1" si="8"/>
        <v>2.1438754300773138E-4</v>
      </c>
      <c r="X7" s="6">
        <f t="shared" ca="1" si="8"/>
        <v>0.47770862126441627</v>
      </c>
      <c r="Y7" s="5">
        <f t="shared" ca="1" si="8"/>
        <v>0.28038055762711767</v>
      </c>
      <c r="Z7" s="5">
        <f t="shared" ca="1" si="8"/>
        <v>-1.4356405530691296E-2</v>
      </c>
      <c r="AA7" s="5">
        <f t="shared" ca="1" si="8"/>
        <v>4.346499305881674E-4</v>
      </c>
      <c r="AB7" s="5">
        <f t="shared" ca="1" si="8"/>
        <v>0.87739594909164809</v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1533695.3499100399</v>
      </c>
      <c r="AG7" s="5">
        <f t="shared" si="1"/>
        <v>101192.535514687</v>
      </c>
      <c r="AH7" s="5">
        <f t="shared" si="1"/>
        <v>72308.504166693499</v>
      </c>
      <c r="AI7" s="5">
        <f t="shared" si="1"/>
        <v>3718.24191721138</v>
      </c>
      <c r="AJ7" s="5">
        <f t="shared" si="1"/>
        <v>0</v>
      </c>
      <c r="AK7" s="5">
        <f t="shared" si="1"/>
        <v>0</v>
      </c>
      <c r="AL7" s="5">
        <f t="shared" si="1"/>
        <v>7986.0044692147603</v>
      </c>
      <c r="AM7" s="5">
        <f t="shared" si="1"/>
        <v>5032.1561976513503</v>
      </c>
      <c r="AN7" s="5">
        <f t="shared" si="1"/>
        <v>0</v>
      </c>
      <c r="AO7" s="5">
        <f t="shared" si="1"/>
        <v>0</v>
      </c>
      <c r="AP7" s="5">
        <f t="shared" si="1"/>
        <v>16318.133955126899</v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7"/>
        <v>100</v>
      </c>
      <c r="AU7" s="5">
        <f t="shared" si="10"/>
        <v>6.5979554231955211</v>
      </c>
      <c r="AV7" s="5">
        <f t="shared" si="10"/>
        <v>4.7146588904331495</v>
      </c>
      <c r="AW7" s="5">
        <f t="shared" si="10"/>
        <v>0.24243679929195042</v>
      </c>
      <c r="AX7" s="5">
        <f t="shared" si="10"/>
        <v>0</v>
      </c>
      <c r="AY7" s="5">
        <f t="shared" si="10"/>
        <v>0</v>
      </c>
      <c r="AZ7" s="5">
        <f t="shared" si="10"/>
        <v>0.5207034415070233</v>
      </c>
      <c r="BA7" s="5">
        <f t="shared" si="10"/>
        <v>0.32810663460292261</v>
      </c>
      <c r="BB7" s="5">
        <f t="shared" si="10"/>
        <v>0</v>
      </c>
      <c r="BC7" s="5">
        <f t="shared" si="10"/>
        <v>0</v>
      </c>
      <c r="BD7" s="5">
        <f t="shared" si="10"/>
        <v>1.0639749254038</v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1.7310682576500543E-2</v>
      </c>
      <c r="BJ7" s="5">
        <f ca="1"/>
        <v>4.5370919966848722E-2</v>
      </c>
      <c r="BK7" s="5">
        <f ca="1"/>
        <v>1.9937402880048543E-4</v>
      </c>
      <c r="BL7" s="5">
        <f ca="1"/>
        <v>-5.2054352054831481E-5</v>
      </c>
      <c r="BM7" s="5">
        <f ca="1"/>
        <v>2.3161353812257123E-6</v>
      </c>
      <c r="BN7" s="5">
        <f ca="1"/>
        <v>5.1609241101623479E-3</v>
      </c>
      <c r="BO7" s="5">
        <f ca="1"/>
        <v>3.0290907793301355E-3</v>
      </c>
      <c r="BP7" s="5">
        <f ca="1"/>
        <v>-1.5509939770921987E-4</v>
      </c>
      <c r="BQ7" s="5">
        <f ca="1"/>
        <v>4.695739633744718E-6</v>
      </c>
      <c r="BR7" s="5">
        <f ca="1"/>
        <v>9.4789453366793553E-3</v>
      </c>
      <c r="CJ7" s="5" t="str">
        <f t="shared" si="13"/>
        <v/>
      </c>
      <c r="CK7" s="5" t="str">
        <f t="shared" si="19"/>
        <v/>
      </c>
      <c r="CL7" s="5" t="str">
        <f t="shared" si="14"/>
        <v/>
      </c>
      <c r="CM7" s="5" t="str">
        <f t="shared" si="14"/>
        <v/>
      </c>
      <c r="CN7" s="5" t="str">
        <f t="shared" si="14"/>
        <v/>
      </c>
      <c r="CO7" s="5" t="str">
        <f t="shared" si="14"/>
        <v/>
      </c>
      <c r="CP7" s="5" t="str">
        <f t="shared" si="14"/>
        <v/>
      </c>
      <c r="CQ7" s="5" t="str">
        <f t="shared" si="14"/>
        <v/>
      </c>
      <c r="CR7" s="5" t="str">
        <f t="shared" si="14"/>
        <v/>
      </c>
      <c r="CS7" s="5" t="str">
        <f t="shared" si="14"/>
        <v/>
      </c>
      <c r="CT7" s="5" t="str">
        <f t="shared" si="14"/>
        <v/>
      </c>
      <c r="CU7" s="5" t="str">
        <f t="shared" si="14"/>
        <v/>
      </c>
      <c r="CV7" s="5" t="str">
        <f t="shared" si="14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4.8668871655454673</v>
      </c>
      <c r="DC7" s="5">
        <f t="shared" si="22"/>
        <v>9.3317754889875648E-2</v>
      </c>
      <c r="DD7" s="5">
        <f t="shared" si="22"/>
        <v>6.8854302604958278E-5</v>
      </c>
      <c r="DE7" s="5">
        <f t="shared" si="22"/>
        <v>0</v>
      </c>
      <c r="DF7" s="5">
        <f t="shared" si="22"/>
        <v>0</v>
      </c>
      <c r="DG7" s="5">
        <f t="shared" si="22"/>
        <v>4.6046019887342748E-3</v>
      </c>
      <c r="DH7" s="5">
        <f t="shared" si="22"/>
        <v>0</v>
      </c>
      <c r="DI7" s="5">
        <f t="shared" si="22"/>
        <v>7.717569482471532E-5</v>
      </c>
      <c r="DJ7" s="5">
        <f t="shared" si="22"/>
        <v>0</v>
      </c>
    </row>
    <row r="8" spans="1:116" ht="14.25" customHeight="1" x14ac:dyDescent="0.2">
      <c r="A8" t="s">
        <v>31</v>
      </c>
      <c r="B8" t="s">
        <v>28</v>
      </c>
      <c r="C8">
        <v>7457861.8409582796</v>
      </c>
      <c r="D8">
        <v>410141.76920113602</v>
      </c>
      <c r="E8">
        <v>68610.307677697303</v>
      </c>
      <c r="F8">
        <v>0</v>
      </c>
      <c r="G8">
        <v>0</v>
      </c>
      <c r="H8">
        <v>0</v>
      </c>
      <c r="I8">
        <v>23866.831875112301</v>
      </c>
      <c r="J8">
        <v>0</v>
      </c>
      <c r="K8">
        <v>0</v>
      </c>
      <c r="L8">
        <v>0</v>
      </c>
      <c r="M8">
        <v>119412.358324177</v>
      </c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97.094104209831073</v>
      </c>
      <c r="S8" s="5">
        <f t="shared" ca="1" si="8"/>
        <v>0.8712821528765341</v>
      </c>
      <c r="T8" s="6">
        <f t="shared" ca="1" si="8"/>
        <v>0.35176057802926691</v>
      </c>
      <c r="U8" s="6">
        <f t="shared" ca="1" si="8"/>
        <v>1.5253942223681557E-2</v>
      </c>
      <c r="V8" s="6">
        <f t="shared" ca="1" si="8"/>
        <v>-1.0712471455787242E-3</v>
      </c>
      <c r="W8" s="6">
        <f t="shared" ca="1" si="8"/>
        <v>3.765955113126347E-5</v>
      </c>
      <c r="X8" s="6">
        <f t="shared" ca="1" si="8"/>
        <v>6.4779591696548415E-3</v>
      </c>
      <c r="Y8" s="5">
        <f t="shared" ca="1" si="8"/>
        <v>1.9424459875181026E-2</v>
      </c>
      <c r="Z8" s="5">
        <f t="shared" ca="1" si="8"/>
        <v>-1.0425418807610298E-3</v>
      </c>
      <c r="AA8" s="5">
        <f t="shared" ca="1" si="8"/>
        <v>3.1233605399223676E-5</v>
      </c>
      <c r="AB8" s="5">
        <f t="shared" ca="1" si="8"/>
        <v>1.6437415938644218</v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5955186.5053583402</v>
      </c>
      <c r="AG8" s="5">
        <f t="shared" si="1"/>
        <v>343271.57729627599</v>
      </c>
      <c r="AH8" s="5">
        <f t="shared" si="1"/>
        <v>29733.0240251822</v>
      </c>
      <c r="AI8" s="5">
        <f t="shared" si="1"/>
        <v>2039.5849145064301</v>
      </c>
      <c r="AJ8" s="5">
        <f t="shared" si="1"/>
        <v>0</v>
      </c>
      <c r="AK8" s="5">
        <f t="shared" si="1"/>
        <v>0</v>
      </c>
      <c r="AL8" s="5">
        <f t="shared" si="1"/>
        <v>671.58464619922302</v>
      </c>
      <c r="AM8" s="5">
        <f t="shared" si="1"/>
        <v>1213.1830759006</v>
      </c>
      <c r="AN8" s="5">
        <f t="shared" si="1"/>
        <v>0</v>
      </c>
      <c r="AO8" s="5">
        <f t="shared" si="1"/>
        <v>0</v>
      </c>
      <c r="AP8" s="5">
        <f t="shared" si="1"/>
        <v>107729.676051994</v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7"/>
        <v>100</v>
      </c>
      <c r="AU8" s="5">
        <f t="shared" si="10"/>
        <v>5.7642456199719039</v>
      </c>
      <c r="AV8" s="5">
        <f t="shared" si="10"/>
        <v>0.49927947677925971</v>
      </c>
      <c r="AW8" s="5">
        <f t="shared" si="10"/>
        <v>3.4248883937912915E-2</v>
      </c>
      <c r="AX8" s="5">
        <f t="shared" si="10"/>
        <v>0</v>
      </c>
      <c r="AY8" s="5">
        <f t="shared" si="10"/>
        <v>0</v>
      </c>
      <c r="AZ8" s="5">
        <f t="shared" si="10"/>
        <v>1.1277306690478064E-2</v>
      </c>
      <c r="BA8" s="5">
        <f t="shared" si="10"/>
        <v>2.0371873740797297E-2</v>
      </c>
      <c r="BB8" s="5">
        <f t="shared" si="10"/>
        <v>0</v>
      </c>
      <c r="BC8" s="5">
        <f t="shared" si="10"/>
        <v>0</v>
      </c>
      <c r="BD8" s="5">
        <f t="shared" si="10"/>
        <v>1.8090059136697281</v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8.9735845442643694E-3</v>
      </c>
      <c r="BJ8" s="5">
        <f ca="1"/>
        <v>3.6228829844196665E-3</v>
      </c>
      <c r="BK8" s="5">
        <f ca="1"/>
        <v>1.5710472173177583E-4</v>
      </c>
      <c r="BL8" s="5">
        <f ca="1"/>
        <v>-1.1033081300834094E-5</v>
      </c>
      <c r="BM8" s="5">
        <f ca="1"/>
        <v>3.878665078352958E-7</v>
      </c>
      <c r="BN8" s="5">
        <f ca="1"/>
        <v>6.6718357642553221E-5</v>
      </c>
      <c r="BO8" s="5">
        <f ca="1"/>
        <v>2.0005807801885299E-4</v>
      </c>
      <c r="BP8" s="5">
        <f ca="1"/>
        <v>-1.0737437553447958E-5</v>
      </c>
      <c r="BQ8" s="5">
        <f ca="1"/>
        <v>3.2168385149034806E-7</v>
      </c>
      <c r="BR8" s="5">
        <f ca="1"/>
        <v>1.6929365662740087E-2</v>
      </c>
      <c r="CJ8" s="5" t="str">
        <f t="shared" si="13"/>
        <v/>
      </c>
      <c r="CK8" s="5" t="str">
        <f t="shared" si="19"/>
        <v/>
      </c>
      <c r="CL8" s="5" t="str">
        <f t="shared" si="14"/>
        <v/>
      </c>
      <c r="CM8" s="5" t="str">
        <f t="shared" si="14"/>
        <v/>
      </c>
      <c r="CN8" s="5" t="str">
        <f t="shared" si="14"/>
        <v/>
      </c>
      <c r="CO8" s="5" t="str">
        <f t="shared" si="14"/>
        <v/>
      </c>
      <c r="CP8" s="5" t="str">
        <f t="shared" si="14"/>
        <v/>
      </c>
      <c r="CQ8" s="5" t="str">
        <f t="shared" si="14"/>
        <v/>
      </c>
      <c r="CR8" s="5" t="str">
        <f t="shared" si="14"/>
        <v/>
      </c>
      <c r="CS8" s="5" t="str">
        <f t="shared" si="14"/>
        <v/>
      </c>
      <c r="CT8" s="5" t="str">
        <f t="shared" si="14"/>
        <v/>
      </c>
      <c r="CU8" s="5" t="str">
        <f t="shared" si="14"/>
        <v/>
      </c>
      <c r="CV8" s="5" t="str">
        <f t="shared" si="14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4.8668871655454673</v>
      </c>
      <c r="DD8" s="5">
        <f t="shared" si="23"/>
        <v>9.3317754889875648E-2</v>
      </c>
      <c r="DE8" s="5">
        <f t="shared" si="23"/>
        <v>6.8854302604958278E-5</v>
      </c>
      <c r="DF8" s="5">
        <f t="shared" si="23"/>
        <v>0</v>
      </c>
      <c r="DG8" s="5">
        <f t="shared" si="23"/>
        <v>0</v>
      </c>
      <c r="DH8" s="5">
        <f t="shared" si="23"/>
        <v>4.6046019887342748E-3</v>
      </c>
      <c r="DI8" s="5">
        <f t="shared" si="23"/>
        <v>0</v>
      </c>
      <c r="DJ8" s="5">
        <f t="shared" si="23"/>
        <v>7.717569482471532E-5</v>
      </c>
    </row>
    <row r="9" spans="1:116" ht="14.25" customHeight="1" x14ac:dyDescent="0.2">
      <c r="A9" t="s">
        <v>32</v>
      </c>
      <c r="B9" t="s">
        <v>33</v>
      </c>
      <c r="C9">
        <v>2917450.1505500702</v>
      </c>
      <c r="D9">
        <v>241215.59960979101</v>
      </c>
      <c r="E9">
        <v>51352.925771090602</v>
      </c>
      <c r="F9">
        <v>1392.21426272444</v>
      </c>
      <c r="G9">
        <v>0</v>
      </c>
      <c r="H9">
        <v>0</v>
      </c>
      <c r="I9">
        <v>2835.98275635758</v>
      </c>
      <c r="J9">
        <v>3727.6593326737502</v>
      </c>
      <c r="K9">
        <v>0</v>
      </c>
      <c r="L9">
        <v>0</v>
      </c>
      <c r="M9">
        <v>8742.6828913403606</v>
      </c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4">IFERROR(BH9/SUMIF($BH9:$BR9,"&lt;&gt;#N/A")*100,"")</f>
        <v>96.92207944498297</v>
      </c>
      <c r="S9" s="5">
        <f t="shared" ca="1" si="8"/>
        <v>0.6130980718407566</v>
      </c>
      <c r="T9" s="6">
        <f t="shared" ca="1" si="8"/>
        <v>0.7713725627884912</v>
      </c>
      <c r="U9" s="6">
        <f t="shared" ca="1" si="8"/>
        <v>-3.8180696634679198E-2</v>
      </c>
      <c r="V9" s="6">
        <f t="shared" ca="1" si="8"/>
        <v>1.1379617223966855E-3</v>
      </c>
      <c r="W9" s="6">
        <f t="shared" ca="1" si="8"/>
        <v>-2.0285067313941503E-5</v>
      </c>
      <c r="X9" s="6">
        <f t="shared" ca="1" si="8"/>
        <v>0.30570948487724214</v>
      </c>
      <c r="Y9" s="5">
        <f t="shared" ca="1" si="8"/>
        <v>-1.4906748263320743E-2</v>
      </c>
      <c r="Z9" s="5">
        <f t="shared" ca="1" si="8"/>
        <v>3.2989447960508683E-4</v>
      </c>
      <c r="AA9" s="5">
        <f t="shared" ca="1" si="8"/>
        <v>-1.0705369954829659E-6</v>
      </c>
      <c r="AB9" s="5">
        <f t="shared" ca="1" si="8"/>
        <v>1.4393813798108599</v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7457861.8409582796</v>
      </c>
      <c r="AG9" s="5">
        <f t="shared" si="1"/>
        <v>410141.76920113602</v>
      </c>
      <c r="AH9" s="5">
        <f t="shared" si="1"/>
        <v>68610.307677697303</v>
      </c>
      <c r="AI9" s="5">
        <f t="shared" si="1"/>
        <v>0</v>
      </c>
      <c r="AJ9" s="5">
        <f t="shared" si="1"/>
        <v>0</v>
      </c>
      <c r="AK9" s="5">
        <f t="shared" si="1"/>
        <v>0</v>
      </c>
      <c r="AL9" s="5">
        <f t="shared" si="1"/>
        <v>23866.831875112301</v>
      </c>
      <c r="AM9" s="5">
        <f t="shared" si="1"/>
        <v>0</v>
      </c>
      <c r="AN9" s="5">
        <f t="shared" si="1"/>
        <v>0</v>
      </c>
      <c r="AO9" s="5">
        <f t="shared" si="1"/>
        <v>0</v>
      </c>
      <c r="AP9" s="5">
        <f t="shared" si="1"/>
        <v>119412.358324177</v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7"/>
        <v>100</v>
      </c>
      <c r="AU9" s="5">
        <f t="shared" si="10"/>
        <v>5.4994551782744727</v>
      </c>
      <c r="AV9" s="5">
        <f t="shared" si="10"/>
        <v>0.91997289760574852</v>
      </c>
      <c r="AW9" s="5">
        <f t="shared" si="10"/>
        <v>0</v>
      </c>
      <c r="AX9" s="5">
        <f t="shared" si="10"/>
        <v>0</v>
      </c>
      <c r="AY9" s="5">
        <f t="shared" si="10"/>
        <v>0</v>
      </c>
      <c r="AZ9" s="5">
        <f t="shared" si="10"/>
        <v>0.3200224458977855</v>
      </c>
      <c r="BA9" s="5">
        <f t="shared" si="10"/>
        <v>0</v>
      </c>
      <c r="BB9" s="5">
        <f t="shared" si="10"/>
        <v>0</v>
      </c>
      <c r="BC9" s="5">
        <f t="shared" si="10"/>
        <v>0</v>
      </c>
      <c r="BD9" s="5">
        <f t="shared" si="10"/>
        <v>1.6011607732979054</v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6.3256801272900537E-3</v>
      </c>
      <c r="BJ9" s="5">
        <f ca="1"/>
        <v>7.95868771291019E-3</v>
      </c>
      <c r="BK9" s="5">
        <f ca="1"/>
        <v>-3.9393187654782172E-4</v>
      </c>
      <c r="BL9" s="5">
        <f ca="1"/>
        <v>1.1740995745377506E-5</v>
      </c>
      <c r="BM9" s="5">
        <f ca="1"/>
        <v>-2.0929253097026418E-7</v>
      </c>
      <c r="BN9" s="5">
        <f ca="1"/>
        <v>3.1541779399272556E-3</v>
      </c>
      <c r="BO9" s="5">
        <f ca="1"/>
        <v>-1.5380136650681786E-4</v>
      </c>
      <c r="BP9" s="5">
        <f ca="1"/>
        <v>3.4037082313359646E-6</v>
      </c>
      <c r="BQ9" s="5">
        <f ca="1"/>
        <v>-1.1045336641695225E-8</v>
      </c>
      <c r="BR9" s="5">
        <f ca="1"/>
        <v>1.4850913105180674E-2</v>
      </c>
      <c r="CJ9" s="5" t="str">
        <f t="shared" si="13"/>
        <v/>
      </c>
      <c r="CK9" s="5" t="str">
        <f t="shared" si="19"/>
        <v/>
      </c>
      <c r="CL9" s="5" t="str">
        <f t="shared" si="14"/>
        <v/>
      </c>
      <c r="CM9" s="5" t="str">
        <f t="shared" si="14"/>
        <v/>
      </c>
      <c r="CN9" s="5" t="str">
        <f t="shared" si="14"/>
        <v/>
      </c>
      <c r="CO9" s="5" t="str">
        <f t="shared" si="14"/>
        <v/>
      </c>
      <c r="CP9" s="5" t="str">
        <f t="shared" si="14"/>
        <v/>
      </c>
      <c r="CQ9" s="5" t="str">
        <f t="shared" si="14"/>
        <v/>
      </c>
      <c r="CR9" s="5" t="str">
        <f t="shared" si="14"/>
        <v/>
      </c>
      <c r="CS9" s="5" t="str">
        <f t="shared" si="14"/>
        <v/>
      </c>
      <c r="CT9" s="5" t="str">
        <f t="shared" si="14"/>
        <v/>
      </c>
      <c r="CU9" s="5" t="str">
        <f t="shared" si="14"/>
        <v/>
      </c>
      <c r="CV9" s="5" t="str">
        <f t="shared" si="14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4.8668871655454673</v>
      </c>
      <c r="DE9" s="5">
        <f t="shared" si="25"/>
        <v>9.3317754889875648E-2</v>
      </c>
      <c r="DF9" s="5">
        <f t="shared" si="25"/>
        <v>6.8854302604958278E-5</v>
      </c>
      <c r="DG9" s="5">
        <f t="shared" si="25"/>
        <v>0</v>
      </c>
      <c r="DH9" s="5">
        <f t="shared" si="25"/>
        <v>0</v>
      </c>
      <c r="DI9" s="5">
        <f t="shared" si="25"/>
        <v>4.6046019887342748E-3</v>
      </c>
      <c r="DJ9" s="5">
        <f t="shared" si="25"/>
        <v>0</v>
      </c>
    </row>
    <row r="10" spans="1:116" ht="14.25" customHeight="1" x14ac:dyDescent="0.2">
      <c r="A10" t="s">
        <v>34</v>
      </c>
      <c r="B10" t="s">
        <v>33</v>
      </c>
      <c r="C10">
        <v>1591790.66965691</v>
      </c>
      <c r="D10">
        <v>87660.855598749898</v>
      </c>
      <c r="E10">
        <v>53774.925561068601</v>
      </c>
      <c r="F10">
        <v>5070.85938870475</v>
      </c>
      <c r="G10">
        <v>0</v>
      </c>
      <c r="H10">
        <v>0</v>
      </c>
      <c r="I10">
        <v>2714.9246340919899</v>
      </c>
      <c r="J10">
        <v>2925.5333452550199</v>
      </c>
      <c r="K10">
        <v>0</v>
      </c>
      <c r="L10">
        <v>0</v>
      </c>
      <c r="M10">
        <v>18499.708556453799</v>
      </c>
      <c r="P10" s="5" t="str">
        <f t="shared" si="7"/>
        <v>S3_00765_MH_MD_20221118_LCQE</v>
      </c>
      <c r="Q10" s="5" t="str">
        <f t="shared" si="7"/>
        <v>SC 45min</v>
      </c>
      <c r="R10" s="5">
        <f t="shared" ca="1" si="24"/>
        <v>94.99636776756364</v>
      </c>
      <c r="S10" s="5">
        <f t="shared" ca="1" si="8"/>
        <v>3.2309603946326737</v>
      </c>
      <c r="T10" s="6">
        <f t="shared" ca="1" si="8"/>
        <v>1.426229356280436</v>
      </c>
      <c r="U10" s="6">
        <f t="shared" ca="1" si="8"/>
        <v>-2.7160945994706934E-2</v>
      </c>
      <c r="V10" s="6">
        <f t="shared" ca="1" si="8"/>
        <v>-1.1257275451267897E-5</v>
      </c>
      <c r="W10" s="6">
        <f t="shared" ca="1" si="8"/>
        <v>2.4911843626425891E-5</v>
      </c>
      <c r="X10" s="6">
        <f t="shared" ca="1" si="8"/>
        <v>8.7968284521928106E-2</v>
      </c>
      <c r="Y10" s="5">
        <f t="shared" ca="1" si="8"/>
        <v>0.11694782933354525</v>
      </c>
      <c r="Z10" s="5">
        <f t="shared" ca="1" si="8"/>
        <v>-5.9127952336882686E-3</v>
      </c>
      <c r="AA10" s="5">
        <f t="shared" ca="1" si="8"/>
        <v>1.7733255100339167E-4</v>
      </c>
      <c r="AB10" s="5">
        <f t="shared" ca="1" si="8"/>
        <v>0.17440912177698686</v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2917450.1505500702</v>
      </c>
      <c r="AG10" s="5">
        <f t="shared" si="1"/>
        <v>241215.59960979101</v>
      </c>
      <c r="AH10" s="5">
        <f t="shared" si="1"/>
        <v>51352.925771090602</v>
      </c>
      <c r="AI10" s="5">
        <f t="shared" si="1"/>
        <v>1392.21426272444</v>
      </c>
      <c r="AJ10" s="5">
        <f t="shared" si="1"/>
        <v>0</v>
      </c>
      <c r="AK10" s="5">
        <f t="shared" si="1"/>
        <v>0</v>
      </c>
      <c r="AL10" s="5">
        <f t="shared" si="1"/>
        <v>2835.98275635758</v>
      </c>
      <c r="AM10" s="5">
        <f t="shared" si="1"/>
        <v>3727.6593326737502</v>
      </c>
      <c r="AN10" s="5">
        <f t="shared" si="1"/>
        <v>0</v>
      </c>
      <c r="AO10" s="5">
        <f t="shared" si="1"/>
        <v>0</v>
      </c>
      <c r="AP10" s="5">
        <f t="shared" si="1"/>
        <v>8742.6828913403606</v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7"/>
        <v>100</v>
      </c>
      <c r="AU10" s="5">
        <f t="shared" si="10"/>
        <v>8.2680281465755652</v>
      </c>
      <c r="AV10" s="5">
        <f t="shared" si="10"/>
        <v>1.7601989107306006</v>
      </c>
      <c r="AW10" s="5">
        <f t="shared" si="10"/>
        <v>4.7720241679603169E-2</v>
      </c>
      <c r="AX10" s="5">
        <f t="shared" si="10"/>
        <v>0</v>
      </c>
      <c r="AY10" s="5">
        <f t="shared" si="10"/>
        <v>0</v>
      </c>
      <c r="AZ10" s="5">
        <f t="shared" si="10"/>
        <v>9.720758230686033E-2</v>
      </c>
      <c r="BA10" s="5">
        <f t="shared" si="10"/>
        <v>0.12777114056159347</v>
      </c>
      <c r="BB10" s="5">
        <f t="shared" si="10"/>
        <v>0</v>
      </c>
      <c r="BC10" s="5">
        <f t="shared" si="10"/>
        <v>0</v>
      </c>
      <c r="BD10" s="5">
        <f t="shared" si="10"/>
        <v>0.29966862980304815</v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3.4011409810300978E-2</v>
      </c>
      <c r="BJ10" s="5">
        <f ca="1"/>
        <v>1.5013514619528639E-2</v>
      </c>
      <c r="BK10" s="5">
        <f ca="1"/>
        <v>-2.8591562638651745E-4</v>
      </c>
      <c r="BL10" s="5">
        <f ca="1"/>
        <v>-1.1850216714403343E-7</v>
      </c>
      <c r="BM10" s="5">
        <f ca="1"/>
        <v>2.6223995939907926E-7</v>
      </c>
      <c r="BN10" s="5">
        <f ca="1"/>
        <v>9.2601734770710606E-4</v>
      </c>
      <c r="BO10" s="5">
        <f ca="1"/>
        <v>1.2310768514822827E-3</v>
      </c>
      <c r="BP10" s="5">
        <f ca="1"/>
        <v>-6.2242329603123865E-5</v>
      </c>
      <c r="BQ10" s="5">
        <f ca="1"/>
        <v>1.8667298042098572E-6</v>
      </c>
      <c r="BR10" s="5">
        <f ca="1"/>
        <v>1.8359556883662091E-3</v>
      </c>
      <c r="CJ10" s="5" t="str">
        <f t="shared" si="13"/>
        <v/>
      </c>
      <c r="CK10" s="5" t="str">
        <f t="shared" si="19"/>
        <v/>
      </c>
      <c r="CL10" s="5" t="str">
        <f t="shared" si="14"/>
        <v/>
      </c>
      <c r="CM10" s="5" t="str">
        <f t="shared" si="14"/>
        <v/>
      </c>
      <c r="CN10" s="5" t="str">
        <f t="shared" si="14"/>
        <v/>
      </c>
      <c r="CO10" s="5" t="str">
        <f t="shared" si="14"/>
        <v/>
      </c>
      <c r="CP10" s="5" t="str">
        <f t="shared" si="14"/>
        <v/>
      </c>
      <c r="CQ10" s="5" t="str">
        <f t="shared" si="14"/>
        <v/>
      </c>
      <c r="CR10" s="5" t="str">
        <f t="shared" si="14"/>
        <v/>
      </c>
      <c r="CS10" s="5" t="str">
        <f t="shared" si="14"/>
        <v/>
      </c>
      <c r="CT10" s="5" t="str">
        <f t="shared" si="14"/>
        <v/>
      </c>
      <c r="CU10" s="5" t="str">
        <f t="shared" si="14"/>
        <v/>
      </c>
      <c r="CV10" s="5" t="str">
        <f t="shared" si="14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4.8668871655454673</v>
      </c>
      <c r="DF10" s="5">
        <f t="shared" si="26"/>
        <v>9.3317754889875648E-2</v>
      </c>
      <c r="DG10" s="5">
        <f t="shared" si="26"/>
        <v>6.8854302604958278E-5</v>
      </c>
      <c r="DH10" s="5">
        <f t="shared" si="26"/>
        <v>0</v>
      </c>
      <c r="DI10" s="5">
        <f t="shared" si="26"/>
        <v>0</v>
      </c>
      <c r="DJ10" s="5">
        <f t="shared" si="26"/>
        <v>4.6046019887342748E-3</v>
      </c>
    </row>
    <row r="11" spans="1:116" ht="14.25" customHeight="1" x14ac:dyDescent="0.2">
      <c r="A11" t="s">
        <v>35</v>
      </c>
      <c r="B11" t="s">
        <v>33</v>
      </c>
      <c r="C11">
        <v>4735720.0134002399</v>
      </c>
      <c r="D11">
        <v>266760.449313552</v>
      </c>
      <c r="E11">
        <v>19629.258734618801</v>
      </c>
      <c r="F11">
        <v>760.52026775564195</v>
      </c>
      <c r="G11">
        <v>0</v>
      </c>
      <c r="H11">
        <v>1367.52460783026</v>
      </c>
      <c r="I11">
        <v>0</v>
      </c>
      <c r="J11">
        <v>0</v>
      </c>
      <c r="K11">
        <v>0</v>
      </c>
      <c r="L11">
        <v>0</v>
      </c>
      <c r="M11">
        <v>65598.277793677</v>
      </c>
      <c r="P11" s="5" t="str">
        <f t="shared" si="7"/>
        <v>S7_00765_MH_MD_20221118_LCQE</v>
      </c>
      <c r="Q11" s="5" t="str">
        <f t="shared" si="7"/>
        <v>SC 45min</v>
      </c>
      <c r="R11" s="5">
        <f t="shared" ca="1" si="24"/>
        <v>94.856722541483194</v>
      </c>
      <c r="S11" s="5">
        <f t="shared" ca="1" si="8"/>
        <v>0.60724627490897742</v>
      </c>
      <c r="T11" s="6">
        <f t="shared" ca="1" si="8"/>
        <v>3.0864404050378309</v>
      </c>
      <c r="U11" s="6">
        <f t="shared" ca="1" si="8"/>
        <v>0.15133306288326751</v>
      </c>
      <c r="V11" s="6">
        <f t="shared" ca="1" si="8"/>
        <v>-1.0245824421875565E-2</v>
      </c>
      <c r="W11" s="6">
        <f t="shared" ca="1" si="8"/>
        <v>3.5530695008762967E-4</v>
      </c>
      <c r="X11" s="6">
        <f t="shared" ca="1" si="8"/>
        <v>0.15741001780309125</v>
      </c>
      <c r="Y11" s="5">
        <f t="shared" ca="1" si="8"/>
        <v>0.16664680068629786</v>
      </c>
      <c r="Z11" s="5">
        <f t="shared" ca="1" si="8"/>
        <v>-8.4727281246040984E-3</v>
      </c>
      <c r="AA11" s="5">
        <f t="shared" ca="1" si="8"/>
        <v>2.4930174934657676E-4</v>
      </c>
      <c r="AB11" s="5">
        <f t="shared" ca="1" si="8"/>
        <v>0.99231484104438483</v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1591790.66965691</v>
      </c>
      <c r="AG11" s="5">
        <f t="shared" si="1"/>
        <v>87660.855598749898</v>
      </c>
      <c r="AH11" s="5">
        <f t="shared" si="1"/>
        <v>53774.925561068601</v>
      </c>
      <c r="AI11" s="5">
        <f t="shared" si="1"/>
        <v>5070.85938870475</v>
      </c>
      <c r="AJ11" s="5">
        <f t="shared" si="1"/>
        <v>0</v>
      </c>
      <c r="AK11" s="5">
        <f t="shared" si="1"/>
        <v>0</v>
      </c>
      <c r="AL11" s="5">
        <f t="shared" si="1"/>
        <v>2714.9246340919899</v>
      </c>
      <c r="AM11" s="5">
        <f t="shared" si="1"/>
        <v>2925.5333452550199</v>
      </c>
      <c r="AN11" s="5">
        <f t="shared" si="1"/>
        <v>0</v>
      </c>
      <c r="AO11" s="5">
        <f t="shared" si="1"/>
        <v>0</v>
      </c>
      <c r="AP11" s="5">
        <f t="shared" si="1"/>
        <v>18499.708556453799</v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7"/>
        <v>100</v>
      </c>
      <c r="AU11" s="5">
        <f t="shared" si="10"/>
        <v>5.5070592678900461</v>
      </c>
      <c r="AV11" s="5">
        <f t="shared" si="10"/>
        <v>3.3782661618854126</v>
      </c>
      <c r="AW11" s="5">
        <f t="shared" si="10"/>
        <v>0.31856320591436238</v>
      </c>
      <c r="AX11" s="5">
        <f t="shared" si="10"/>
        <v>0</v>
      </c>
      <c r="AY11" s="5">
        <f t="shared" si="10"/>
        <v>0</v>
      </c>
      <c r="AZ11" s="5">
        <f t="shared" si="10"/>
        <v>0.17055789343690253</v>
      </c>
      <c r="BA11" s="5">
        <f t="shared" si="10"/>
        <v>0.18378882355715662</v>
      </c>
      <c r="BB11" s="5">
        <f t="shared" si="10"/>
        <v>0</v>
      </c>
      <c r="BC11" s="5">
        <f t="shared" si="10"/>
        <v>0</v>
      </c>
      <c r="BD11" s="5">
        <f t="shared" si="10"/>
        <v>1.1621948104797708</v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6.401721023445793E-3</v>
      </c>
      <c r="BJ11" s="5">
        <f ca="1"/>
        <v>3.253791953109126E-2</v>
      </c>
      <c r="BK11" s="5">
        <f ca="1"/>
        <v>1.5953857441899893E-3</v>
      </c>
      <c r="BL11" s="5">
        <f ca="1"/>
        <v>-1.0801368787957872E-4</v>
      </c>
      <c r="BM11" s="5">
        <f ca="1"/>
        <v>3.7457223965570295E-6</v>
      </c>
      <c r="BN11" s="5">
        <f ca="1"/>
        <v>1.6594503118558827E-3</v>
      </c>
      <c r="BO11" s="5">
        <f ca="1"/>
        <v>1.7568264664997158E-3</v>
      </c>
      <c r="BP11" s="5">
        <f ca="1"/>
        <v>-8.9321324810677115E-5</v>
      </c>
      <c r="BQ11" s="5">
        <f ca="1"/>
        <v>2.6281927381325126E-6</v>
      </c>
      <c r="BR11" s="5">
        <f ca="1"/>
        <v>1.0461196786663391E-2</v>
      </c>
      <c r="CJ11" s="5" t="str">
        <f t="shared" si="13"/>
        <v/>
      </c>
      <c r="CK11" s="5" t="str">
        <f t="shared" si="19"/>
        <v/>
      </c>
      <c r="CL11" s="5" t="str">
        <f t="shared" si="14"/>
        <v/>
      </c>
      <c r="CM11" s="5" t="str">
        <f t="shared" si="14"/>
        <v/>
      </c>
      <c r="CN11" s="5" t="str">
        <f t="shared" si="14"/>
        <v/>
      </c>
      <c r="CO11" s="5" t="str">
        <f t="shared" si="14"/>
        <v/>
      </c>
      <c r="CP11" s="5" t="str">
        <f t="shared" si="14"/>
        <v/>
      </c>
      <c r="CQ11" s="5" t="str">
        <f t="shared" si="14"/>
        <v/>
      </c>
      <c r="CR11" s="5" t="str">
        <f t="shared" si="14"/>
        <v/>
      </c>
      <c r="CS11" s="5" t="str">
        <f t="shared" si="14"/>
        <v/>
      </c>
      <c r="CT11" s="5" t="str">
        <f t="shared" si="14"/>
        <v/>
      </c>
      <c r="CU11" s="5" t="str">
        <f t="shared" si="14"/>
        <v/>
      </c>
      <c r="CV11" s="5" t="str">
        <f t="shared" si="14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4.8668871655454673</v>
      </c>
      <c r="DG11" s="5">
        <f t="shared" si="27"/>
        <v>9.3317754889875648E-2</v>
      </c>
      <c r="DH11" s="5">
        <f t="shared" si="27"/>
        <v>6.8854302604958278E-5</v>
      </c>
      <c r="DI11" s="5">
        <f t="shared" si="27"/>
        <v>0</v>
      </c>
      <c r="DJ11" s="5">
        <f t="shared" si="27"/>
        <v>0</v>
      </c>
    </row>
    <row r="12" spans="1:116" ht="14.25" customHeight="1" x14ac:dyDescent="0.2">
      <c r="A12" t="s">
        <v>36</v>
      </c>
      <c r="B12" t="s">
        <v>33</v>
      </c>
      <c r="C12">
        <v>4362866.5871192198</v>
      </c>
      <c r="D12">
        <v>218046.603477853</v>
      </c>
      <c r="E12">
        <v>56658.940991490497</v>
      </c>
      <c r="F12">
        <v>7467.8409325471503</v>
      </c>
      <c r="G12">
        <v>0</v>
      </c>
      <c r="H12">
        <v>0</v>
      </c>
      <c r="I12">
        <v>36115.4983025931</v>
      </c>
      <c r="J12">
        <v>3596.0543019785</v>
      </c>
      <c r="K12">
        <v>0</v>
      </c>
      <c r="L12">
        <v>0</v>
      </c>
      <c r="M12">
        <v>52007.322635860997</v>
      </c>
      <c r="P12" s="5" t="str">
        <f t="shared" si="7"/>
        <v>S11_00765_MH_MD_20221118_LCQE</v>
      </c>
      <c r="Q12" s="5" t="str">
        <f t="shared" si="7"/>
        <v>SC 45min</v>
      </c>
      <c r="R12" s="5">
        <f t="shared" ca="1" si="24"/>
        <v>97.710445865930424</v>
      </c>
      <c r="S12" s="5">
        <f t="shared" ca="1" si="8"/>
        <v>0.74851740331780969</v>
      </c>
      <c r="T12" s="6">
        <f t="shared" ca="1" si="8"/>
        <v>0.27739290163624913</v>
      </c>
      <c r="U12" s="6">
        <f t="shared" ca="1" si="8"/>
        <v>1.4253702613197528E-3</v>
      </c>
      <c r="V12" s="6">
        <f t="shared" ca="1" si="8"/>
        <v>-3.2874337677843283E-4</v>
      </c>
      <c r="W12" s="6">
        <f t="shared" ca="1" si="8"/>
        <v>2.8230132834053623E-2</v>
      </c>
      <c r="X12" s="6">
        <f t="shared" ca="1" si="8"/>
        <v>-5.872800050750946E-3</v>
      </c>
      <c r="Y12" s="5">
        <f t="shared" ca="1" si="8"/>
        <v>2.2501280487974247E-4</v>
      </c>
      <c r="Z12" s="5">
        <f t="shared" ca="1" si="8"/>
        <v>-9.3671746404790709E-5</v>
      </c>
      <c r="AA12" s="5">
        <f t="shared" ca="1" si="8"/>
        <v>3.709658847012881E-6</v>
      </c>
      <c r="AB12" s="5">
        <f t="shared" ca="1" si="8"/>
        <v>1.2400548187303635</v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4735720.0134002399</v>
      </c>
      <c r="AG12" s="5">
        <f t="shared" si="1"/>
        <v>266760.449313552</v>
      </c>
      <c r="AH12" s="5">
        <f t="shared" si="1"/>
        <v>19629.258734618801</v>
      </c>
      <c r="AI12" s="5">
        <f t="shared" si="1"/>
        <v>760.52026775564195</v>
      </c>
      <c r="AJ12" s="5">
        <f t="shared" si="1"/>
        <v>0</v>
      </c>
      <c r="AK12" s="5">
        <f t="shared" si="1"/>
        <v>1367.52460783026</v>
      </c>
      <c r="AL12" s="5">
        <f t="shared" si="1"/>
        <v>0</v>
      </c>
      <c r="AM12" s="5">
        <f t="shared" si="1"/>
        <v>0</v>
      </c>
      <c r="AN12" s="5">
        <f t="shared" si="1"/>
        <v>0</v>
      </c>
      <c r="AO12" s="5">
        <f t="shared" si="1"/>
        <v>0</v>
      </c>
      <c r="AP12" s="5">
        <f t="shared" si="1"/>
        <v>65598.277793677</v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7"/>
        <v>100</v>
      </c>
      <c r="AU12" s="5">
        <f t="shared" si="10"/>
        <v>5.6329438513831906</v>
      </c>
      <c r="AV12" s="5">
        <f t="shared" si="10"/>
        <v>0.41449364994289478</v>
      </c>
      <c r="AW12" s="5">
        <f t="shared" si="10"/>
        <v>1.6059232083055298E-2</v>
      </c>
      <c r="AX12" s="5">
        <f t="shared" si="10"/>
        <v>0</v>
      </c>
      <c r="AY12" s="5">
        <f t="shared" si="10"/>
        <v>2.8876804455514663E-2</v>
      </c>
      <c r="AZ12" s="5">
        <f t="shared" si="10"/>
        <v>0</v>
      </c>
      <c r="BA12" s="5">
        <f t="shared" si="10"/>
        <v>0</v>
      </c>
      <c r="BB12" s="5">
        <f t="shared" si="10"/>
        <v>0</v>
      </c>
      <c r="BC12" s="5">
        <f t="shared" si="10"/>
        <v>0</v>
      </c>
      <c r="BD12" s="5">
        <f t="shared" si="10"/>
        <v>1.385180661188995</v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7.6605668583772379E-3</v>
      </c>
      <c r="BJ12" s="5">
        <f ca="1"/>
        <v>2.8389278052918005E-3</v>
      </c>
      <c r="BK12" s="5">
        <f ca="1"/>
        <v>1.4587695805579672E-5</v>
      </c>
      <c r="BL12" s="5">
        <f ca="1"/>
        <v>-3.3644650156392206E-6</v>
      </c>
      <c r="BM12" s="5">
        <f ca="1"/>
        <v>2.8891622163702434E-4</v>
      </c>
      <c r="BN12" s="5">
        <f ca="1"/>
        <v>-6.0104116798413544E-5</v>
      </c>
      <c r="BO12" s="5">
        <f ca="1"/>
        <v>2.302853117551884E-6</v>
      </c>
      <c r="BP12" s="5">
        <f ca="1"/>
        <v>-9.5866665610469877E-7</v>
      </c>
      <c r="BQ12" s="5">
        <f ca="1"/>
        <v>3.796583685743226E-8</v>
      </c>
      <c r="BR12" s="5">
        <f ca="1"/>
        <v>1.2691118208915518E-2</v>
      </c>
      <c r="CJ12" s="5" t="str">
        <f t="shared" si="13"/>
        <v/>
      </c>
      <c r="CK12" s="5" t="str">
        <f t="shared" si="19"/>
        <v/>
      </c>
      <c r="CL12" s="5" t="str">
        <f t="shared" si="14"/>
        <v/>
      </c>
      <c r="CM12" s="5" t="str">
        <f t="shared" si="14"/>
        <v/>
      </c>
      <c r="CN12" s="5" t="str">
        <f t="shared" si="14"/>
        <v/>
      </c>
      <c r="CO12" s="5" t="str">
        <f t="shared" si="14"/>
        <v/>
      </c>
      <c r="CP12" s="5" t="str">
        <f t="shared" si="14"/>
        <v/>
      </c>
      <c r="CQ12" s="5" t="str">
        <f t="shared" si="14"/>
        <v/>
      </c>
      <c r="CR12" s="5" t="str">
        <f t="shared" si="14"/>
        <v/>
      </c>
      <c r="CS12" s="5" t="str">
        <f t="shared" si="14"/>
        <v/>
      </c>
      <c r="CT12" s="5" t="str">
        <f t="shared" si="14"/>
        <v/>
      </c>
      <c r="CU12" s="5" t="str">
        <f t="shared" si="14"/>
        <v/>
      </c>
      <c r="CV12" s="5" t="str">
        <f t="shared" si="14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4.8668871655454673</v>
      </c>
      <c r="DH12" s="5">
        <f t="shared" si="28"/>
        <v>9.3317754889875648E-2</v>
      </c>
      <c r="DI12" s="5">
        <f t="shared" si="28"/>
        <v>6.8854302604958278E-5</v>
      </c>
      <c r="DJ12" s="5">
        <f t="shared" si="28"/>
        <v>0</v>
      </c>
    </row>
    <row r="13" spans="1:116" ht="14.25" customHeight="1" x14ac:dyDescent="0.2">
      <c r="A13" t="s">
        <v>37</v>
      </c>
      <c r="B13" t="s">
        <v>38</v>
      </c>
      <c r="C13">
        <v>3699327.0057618199</v>
      </c>
      <c r="D13">
        <v>214022.198246032</v>
      </c>
      <c r="E13">
        <v>68421.120621472102</v>
      </c>
      <c r="F13">
        <v>6731.6848444815596</v>
      </c>
      <c r="G13">
        <v>0</v>
      </c>
      <c r="H13">
        <v>1587.66773822955</v>
      </c>
      <c r="I13">
        <v>9120.7702014727292</v>
      </c>
      <c r="J13">
        <v>2257.9068675585499</v>
      </c>
      <c r="K13">
        <v>0</v>
      </c>
      <c r="L13">
        <v>0</v>
      </c>
      <c r="M13">
        <v>7168.7989815329902</v>
      </c>
      <c r="P13" s="5" t="str">
        <f t="shared" si="7"/>
        <v>S14_00765_MH_MD_20221118_LCQE</v>
      </c>
      <c r="Q13" s="5" t="str">
        <f t="shared" si="7"/>
        <v>SC 45min</v>
      </c>
      <c r="R13" s="5">
        <f t="shared" ca="1" si="24"/>
        <v>96.735413040323948</v>
      </c>
      <c r="S13" s="5">
        <f t="shared" ca="1" si="8"/>
        <v>0.12662260114884813</v>
      </c>
      <c r="T13" s="6">
        <f t="shared" ca="1" si="8"/>
        <v>1.1598332749571301</v>
      </c>
      <c r="U13" s="6">
        <f t="shared" ca="1" si="8"/>
        <v>0.10894773671926176</v>
      </c>
      <c r="V13" s="6">
        <f t="shared" ca="1" si="8"/>
        <v>-6.3847809733066883E-3</v>
      </c>
      <c r="W13" s="6">
        <f t="shared" ca="1" si="8"/>
        <v>2.082739087154525E-4</v>
      </c>
      <c r="X13" s="6">
        <f t="shared" ca="1" si="8"/>
        <v>0.79631031265266949</v>
      </c>
      <c r="Y13" s="5">
        <f t="shared" ca="1" si="8"/>
        <v>4.097176611687961E-2</v>
      </c>
      <c r="Z13" s="5">
        <f t="shared" ca="1" si="8"/>
        <v>-2.865210608969394E-3</v>
      </c>
      <c r="AA13" s="5">
        <f t="shared" ca="1" si="8"/>
        <v>9.5550009678529494E-5</v>
      </c>
      <c r="AB13" s="5">
        <f t="shared" ca="1" si="8"/>
        <v>1.0408474357451234</v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4362866.5871192198</v>
      </c>
      <c r="AG13" s="5">
        <f t="shared" si="1"/>
        <v>218046.603477853</v>
      </c>
      <c r="AH13" s="5">
        <f t="shared" si="1"/>
        <v>56658.940991490497</v>
      </c>
      <c r="AI13" s="5">
        <f t="shared" si="1"/>
        <v>7467.8409325471503</v>
      </c>
      <c r="AJ13" s="5">
        <f t="shared" si="1"/>
        <v>0</v>
      </c>
      <c r="AK13" s="5">
        <f t="shared" si="1"/>
        <v>0</v>
      </c>
      <c r="AL13" s="5">
        <f t="shared" si="1"/>
        <v>36115.4983025931</v>
      </c>
      <c r="AM13" s="5">
        <f t="shared" si="1"/>
        <v>3596.0543019785</v>
      </c>
      <c r="AN13" s="5">
        <f t="shared" si="1"/>
        <v>0</v>
      </c>
      <c r="AO13" s="5">
        <f t="shared" si="1"/>
        <v>0</v>
      </c>
      <c r="AP13" s="5">
        <f t="shared" si="1"/>
        <v>52007.322635860997</v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7"/>
        <v>100</v>
      </c>
      <c r="AU13" s="5">
        <f t="shared" si="10"/>
        <v>4.9977829741942248</v>
      </c>
      <c r="AV13" s="5">
        <f t="shared" si="10"/>
        <v>1.2986631578139116</v>
      </c>
      <c r="AW13" s="5">
        <f t="shared" si="10"/>
        <v>0.17116821666275453</v>
      </c>
      <c r="AX13" s="5">
        <f t="shared" si="10"/>
        <v>0</v>
      </c>
      <c r="AY13" s="5">
        <f t="shared" si="10"/>
        <v>0</v>
      </c>
      <c r="AZ13" s="5">
        <f t="shared" si="10"/>
        <v>0.82779286465507051</v>
      </c>
      <c r="BA13" s="5">
        <f t="shared" si="10"/>
        <v>8.2424117954818271E-2</v>
      </c>
      <c r="BB13" s="5">
        <f t="shared" si="10"/>
        <v>0</v>
      </c>
      <c r="BC13" s="5">
        <f t="shared" si="10"/>
        <v>0</v>
      </c>
      <c r="BD13" s="5">
        <f t="shared" si="10"/>
        <v>1.1920447622534611</v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1.3089580864875799E-3</v>
      </c>
      <c r="BJ13" s="5">
        <f ca="1"/>
        <v>1.1989748516126726E-2</v>
      </c>
      <c r="BK13" s="5">
        <f ca="1"/>
        <v>1.1262446015901863E-3</v>
      </c>
      <c r="BL13" s="5">
        <f ca="1"/>
        <v>-6.6002519373594922E-5</v>
      </c>
      <c r="BM13" s="5">
        <f ca="1"/>
        <v>2.1530265098328984E-6</v>
      </c>
      <c r="BN13" s="5">
        <f ca="1"/>
        <v>8.2318386578938696E-3</v>
      </c>
      <c r="BO13" s="5">
        <f ca="1"/>
        <v>4.2354464439822693E-4</v>
      </c>
      <c r="BP13" s="5">
        <f ca="1"/>
        <v>-2.9619045589592271E-5</v>
      </c>
      <c r="BQ13" s="5">
        <f ca="1"/>
        <v>9.8774592132769091E-7</v>
      </c>
      <c r="BR13" s="5">
        <f ca="1"/>
        <v>1.0759735272037847E-2</v>
      </c>
      <c r="CJ13" s="5" t="str">
        <f t="shared" si="13"/>
        <v/>
      </c>
      <c r="CK13" s="5" t="str">
        <f t="shared" si="19"/>
        <v/>
      </c>
      <c r="CL13" s="5" t="str">
        <f t="shared" si="14"/>
        <v/>
      </c>
      <c r="CM13" s="5" t="str">
        <f t="shared" si="14"/>
        <v/>
      </c>
      <c r="CN13" s="5" t="str">
        <f t="shared" si="14"/>
        <v/>
      </c>
      <c r="CO13" s="5" t="str">
        <f t="shared" si="14"/>
        <v/>
      </c>
      <c r="CP13" s="5" t="str">
        <f t="shared" si="14"/>
        <v/>
      </c>
      <c r="CQ13" s="5" t="str">
        <f t="shared" si="14"/>
        <v/>
      </c>
      <c r="CR13" s="5" t="str">
        <f t="shared" si="14"/>
        <v/>
      </c>
      <c r="CS13" s="5" t="str">
        <f t="shared" si="14"/>
        <v/>
      </c>
      <c r="CT13" s="5" t="str">
        <f t="shared" si="14"/>
        <v/>
      </c>
      <c r="CU13" s="5" t="str">
        <f t="shared" si="14"/>
        <v/>
      </c>
      <c r="CV13" s="5" t="str">
        <f t="shared" si="14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4.8668871655454673</v>
      </c>
      <c r="DI13" s="5">
        <f t="shared" si="29"/>
        <v>9.3317754889875648E-2</v>
      </c>
      <c r="DJ13" s="5">
        <f t="shared" si="29"/>
        <v>6.8854302604958278E-5</v>
      </c>
    </row>
    <row r="14" spans="1:116" ht="14.25" customHeight="1" x14ac:dyDescent="0.2">
      <c r="A14" t="s">
        <v>39</v>
      </c>
      <c r="B14" t="s">
        <v>38</v>
      </c>
      <c r="C14">
        <v>1941171.9902370099</v>
      </c>
      <c r="D14">
        <v>143193.09989334701</v>
      </c>
      <c r="E14">
        <v>29546.352368814602</v>
      </c>
      <c r="F14">
        <v>1600.4616020846499</v>
      </c>
      <c r="G14">
        <v>0</v>
      </c>
      <c r="H14">
        <v>0</v>
      </c>
      <c r="I14">
        <v>11926.744021653099</v>
      </c>
      <c r="J14">
        <v>0</v>
      </c>
      <c r="K14">
        <v>0</v>
      </c>
      <c r="L14">
        <v>93901.311270480001</v>
      </c>
      <c r="M14">
        <v>307076.834669934</v>
      </c>
      <c r="P14" s="5" t="str">
        <f t="shared" si="7"/>
        <v>S4_00765_MH_MD_20221118_LCQE</v>
      </c>
      <c r="Q14" s="5" t="str">
        <f t="shared" si="7"/>
        <v>SC 90min</v>
      </c>
      <c r="R14" s="5">
        <f t="shared" ca="1" si="24"/>
        <v>96.966158813613305</v>
      </c>
      <c r="S14" s="5">
        <f t="shared" ca="1" si="8"/>
        <v>0.89068157132073045</v>
      </c>
      <c r="T14" s="6">
        <f t="shared" ca="1" si="8"/>
        <v>1.6596081946731189</v>
      </c>
      <c r="U14" s="6">
        <f t="shared" ca="1" si="8"/>
        <v>9.4780642473932725E-2</v>
      </c>
      <c r="V14" s="6">
        <f t="shared" ca="1" si="8"/>
        <v>-6.162189303807083E-3</v>
      </c>
      <c r="W14" s="6">
        <f t="shared" ca="1" si="8"/>
        <v>4.1826005885205485E-2</v>
      </c>
      <c r="X14" s="6">
        <f t="shared" ca="1" si="8"/>
        <v>0.23257730254412162</v>
      </c>
      <c r="Y14" s="5">
        <f t="shared" ca="1" si="8"/>
        <v>4.7784574119517635E-2</v>
      </c>
      <c r="Z14" s="5">
        <f t="shared" ca="1" si="8"/>
        <v>-2.6939386798019906E-3</v>
      </c>
      <c r="AA14" s="5">
        <f t="shared" ca="1" si="8"/>
        <v>8.130766358360919E-5</v>
      </c>
      <c r="AB14" s="5">
        <f t="shared" ca="1" si="8"/>
        <v>7.5357715690140992E-2</v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3699327.0057618199</v>
      </c>
      <c r="AG14" s="5">
        <f t="shared" si="1"/>
        <v>214022.198246032</v>
      </c>
      <c r="AH14" s="5">
        <f t="shared" si="1"/>
        <v>68421.120621472102</v>
      </c>
      <c r="AI14" s="5">
        <f t="shared" si="1"/>
        <v>6731.6848444815596</v>
      </c>
      <c r="AJ14" s="5">
        <f t="shared" si="1"/>
        <v>0</v>
      </c>
      <c r="AK14" s="5">
        <f t="shared" si="1"/>
        <v>1587.66773822955</v>
      </c>
      <c r="AL14" s="5">
        <f t="shared" si="1"/>
        <v>9120.7702014727292</v>
      </c>
      <c r="AM14" s="5">
        <f t="shared" si="1"/>
        <v>2257.9068675585499</v>
      </c>
      <c r="AN14" s="5">
        <f t="shared" si="1"/>
        <v>0</v>
      </c>
      <c r="AO14" s="5">
        <f t="shared" si="1"/>
        <v>0</v>
      </c>
      <c r="AP14" s="5">
        <f t="shared" si="1"/>
        <v>7168.7989815329902</v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7"/>
        <v>100</v>
      </c>
      <c r="AU14" s="5">
        <f t="shared" si="10"/>
        <v>5.7854360512786673</v>
      </c>
      <c r="AV14" s="5">
        <f t="shared" si="10"/>
        <v>1.8495558925962485</v>
      </c>
      <c r="AW14" s="5">
        <f t="shared" si="10"/>
        <v>0.18197052690926607</v>
      </c>
      <c r="AX14" s="5">
        <f t="shared" si="10"/>
        <v>0</v>
      </c>
      <c r="AY14" s="5">
        <f t="shared" si="10"/>
        <v>4.2917745194104406E-2</v>
      </c>
      <c r="AZ14" s="5">
        <f t="shared" si="10"/>
        <v>0.24655214819524846</v>
      </c>
      <c r="BA14" s="5">
        <f t="shared" si="10"/>
        <v>6.1035611721856106E-2</v>
      </c>
      <c r="BB14" s="5">
        <f t="shared" si="10"/>
        <v>0</v>
      </c>
      <c r="BC14" s="5">
        <f t="shared" si="10"/>
        <v>0</v>
      </c>
      <c r="BD14" s="5">
        <f t="shared" si="10"/>
        <v>0.19378657172959721</v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9.1854888573320026E-3</v>
      </c>
      <c r="BJ14" s="5">
        <f ca="1"/>
        <v>1.711533399877363E-2</v>
      </c>
      <c r="BK14" s="5">
        <f ca="1"/>
        <v>9.7746104036273572E-4</v>
      </c>
      <c r="BL14" s="5">
        <f ca="1"/>
        <v>-6.3549895955473885E-5</v>
      </c>
      <c r="BM14" s="5">
        <f ca="1"/>
        <v>4.3134642432936547E-4</v>
      </c>
      <c r="BN14" s="5">
        <f ca="1"/>
        <v>2.3985409486125746E-3</v>
      </c>
      <c r="BO14" s="5">
        <f ca="1"/>
        <v>4.9279640138543931E-4</v>
      </c>
      <c r="BP14" s="5">
        <f ca="1"/>
        <v>-2.7782256333162927E-5</v>
      </c>
      <c r="BQ14" s="5">
        <f ca="1"/>
        <v>8.385158758314578E-7</v>
      </c>
      <c r="BR14" s="5">
        <f ca="1"/>
        <v>7.7715479928407096E-4</v>
      </c>
      <c r="CJ14" s="5" t="str">
        <f t="shared" si="13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4"/>
        <v/>
      </c>
      <c r="CS14" s="5" t="str">
        <f t="shared" si="14"/>
        <v/>
      </c>
      <c r="CT14" s="5" t="str">
        <f t="shared" si="14"/>
        <v/>
      </c>
      <c r="CU14" s="5" t="str">
        <f t="shared" si="14"/>
        <v/>
      </c>
      <c r="CV14" s="5" t="str">
        <f t="shared" si="14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4.8668871655454673</v>
      </c>
      <c r="DJ14" s="5">
        <f t="shared" si="30"/>
        <v>9.3317754889875648E-2</v>
      </c>
    </row>
    <row r="15" spans="1:116" ht="15" customHeight="1" x14ac:dyDescent="0.2">
      <c r="A15" t="s">
        <v>40</v>
      </c>
      <c r="B15" t="s">
        <v>38</v>
      </c>
      <c r="C15">
        <v>3450641.8026548801</v>
      </c>
      <c r="D15">
        <v>198621.74007637601</v>
      </c>
      <c r="E15">
        <v>58538.941858840502</v>
      </c>
      <c r="F15">
        <v>4994.8361396315304</v>
      </c>
      <c r="G15">
        <v>0</v>
      </c>
      <c r="H15">
        <v>0</v>
      </c>
      <c r="I15">
        <v>47978.379074541102</v>
      </c>
      <c r="J15">
        <v>6973.0695956694699</v>
      </c>
      <c r="K15">
        <v>0</v>
      </c>
      <c r="L15">
        <v>0</v>
      </c>
      <c r="M15">
        <v>143671.130042426</v>
      </c>
      <c r="P15" s="5" t="str">
        <f t="shared" si="7"/>
        <v>S8_00765_MH_MD_20221118_LCQE</v>
      </c>
      <c r="Q15" s="5" t="str">
        <f t="shared" si="7"/>
        <v>SC 90min</v>
      </c>
      <c r="R15" s="5">
        <f t="shared" ca="1" si="24"/>
        <v>80.181778635263257</v>
      </c>
      <c r="S15" s="5">
        <f t="shared" ca="1" si="8"/>
        <v>2.0123574562403164</v>
      </c>
      <c r="T15" s="6">
        <f t="shared" ca="1" si="8"/>
        <v>1.0476744946379342</v>
      </c>
      <c r="U15" s="6">
        <f t="shared" ca="1" si="8"/>
        <v>1.3186212092505784E-2</v>
      </c>
      <c r="V15" s="6">
        <f t="shared" ca="1" si="8"/>
        <v>-1.6208099755941519E-3</v>
      </c>
      <c r="W15" s="6">
        <f t="shared" ca="1" si="8"/>
        <v>6.5856546633475736E-5</v>
      </c>
      <c r="X15" s="6">
        <f t="shared" ca="1" si="8"/>
        <v>0.48895066634924422</v>
      </c>
      <c r="Y15" s="5">
        <f t="shared" ca="1" si="8"/>
        <v>-2.3889398617704245E-2</v>
      </c>
      <c r="Z15" s="5">
        <f t="shared" ca="1" si="8"/>
        <v>5.9627016014963735E-4</v>
      </c>
      <c r="AA15" s="5">
        <f t="shared" ca="1" si="8"/>
        <v>3.8786652017755157</v>
      </c>
      <c r="AB15" s="5">
        <f t="shared" ca="1" si="8"/>
        <v>12.402235415527754</v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1941171.9902370099</v>
      </c>
      <c r="AG15" s="5">
        <f t="shared" si="1"/>
        <v>143193.09989334701</v>
      </c>
      <c r="AH15" s="5">
        <f t="shared" si="1"/>
        <v>29546.352368814602</v>
      </c>
      <c r="AI15" s="5">
        <f t="shared" si="1"/>
        <v>1600.4616020846499</v>
      </c>
      <c r="AJ15" s="5">
        <f t="shared" si="1"/>
        <v>0</v>
      </c>
      <c r="AK15" s="5">
        <f t="shared" si="1"/>
        <v>0</v>
      </c>
      <c r="AL15" s="5">
        <f t="shared" si="1"/>
        <v>11926.744021653099</v>
      </c>
      <c r="AM15" s="5">
        <f t="shared" si="1"/>
        <v>0</v>
      </c>
      <c r="AN15" s="5">
        <f t="shared" si="1"/>
        <v>0</v>
      </c>
      <c r="AO15" s="5">
        <f t="shared" si="1"/>
        <v>93901.311270480001</v>
      </c>
      <c r="AP15" s="5">
        <f t="shared" si="1"/>
        <v>307076.834669934</v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7"/>
        <v>100</v>
      </c>
      <c r="AU15" s="5">
        <f t="shared" si="10"/>
        <v>7.3766312626354997</v>
      </c>
      <c r="AV15" s="5">
        <f t="shared" si="10"/>
        <v>1.5220883320703129</v>
      </c>
      <c r="AW15" s="5">
        <f t="shared" si="10"/>
        <v>8.2448212220970665E-2</v>
      </c>
      <c r="AX15" s="5">
        <f t="shared" si="10"/>
        <v>0</v>
      </c>
      <c r="AY15" s="5">
        <f t="shared" si="10"/>
        <v>0</v>
      </c>
      <c r="AZ15" s="5">
        <f t="shared" si="10"/>
        <v>0.61440944345157633</v>
      </c>
      <c r="BA15" s="5">
        <f t="shared" si="10"/>
        <v>0</v>
      </c>
      <c r="BB15" s="5">
        <f t="shared" si="10"/>
        <v>0</v>
      </c>
      <c r="BC15" s="5">
        <f t="shared" si="10"/>
        <v>4.8373514424662085</v>
      </c>
      <c r="BD15" s="5">
        <f t="shared" si="10"/>
        <v>15.819146176348911</v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2.5097440970900324E-2</v>
      </c>
      <c r="BJ15" s="5">
        <f ca="1"/>
        <v>1.3066241638311276E-2</v>
      </c>
      <c r="BK15" s="5">
        <f ca="1"/>
        <v>1.6445397342067193E-4</v>
      </c>
      <c r="BL15" s="5">
        <f ca="1"/>
        <v>-2.0214193338950623E-5</v>
      </c>
      <c r="BM15" s="5">
        <f ca="1"/>
        <v>8.2134055585183279E-7</v>
      </c>
      <c r="BN15" s="5">
        <f ca="1"/>
        <v>6.0980271911080797E-3</v>
      </c>
      <c r="BO15" s="5">
        <f ca="1"/>
        <v>-2.9794049251980414E-4</v>
      </c>
      <c r="BP15" s="5">
        <f ca="1"/>
        <v>7.436479587987125E-6</v>
      </c>
      <c r="BQ15" s="5">
        <f ca="1"/>
        <v>4.8373399390640504E-2</v>
      </c>
      <c r="BR15" s="5">
        <f ca="1"/>
        <v>0.15467648169721887</v>
      </c>
      <c r="CJ15" s="5" t="str">
        <f t="shared" si="13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4"/>
        <v/>
      </c>
      <c r="CS15" s="5" t="str">
        <f t="shared" si="14"/>
        <v/>
      </c>
      <c r="CT15" s="5" t="str">
        <f t="shared" si="14"/>
        <v/>
      </c>
      <c r="CU15" s="5" t="str">
        <f t="shared" si="14"/>
        <v/>
      </c>
      <c r="CV15" s="5" t="str">
        <f t="shared" si="14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4.8668871655454673</v>
      </c>
    </row>
    <row r="16" spans="1:116" ht="15" customHeight="1" thickBot="1" x14ac:dyDescent="0.25">
      <c r="A16" t="s">
        <v>41</v>
      </c>
      <c r="B16" t="s">
        <v>38</v>
      </c>
      <c r="C16">
        <v>5005391.5861248504</v>
      </c>
      <c r="D16">
        <v>268402.78654841898</v>
      </c>
      <c r="E16">
        <v>7846.7819376832103</v>
      </c>
      <c r="F16">
        <v>1932.4005433520299</v>
      </c>
      <c r="G16">
        <v>0</v>
      </c>
      <c r="H16">
        <v>0</v>
      </c>
      <c r="I16">
        <v>11257.4049825455</v>
      </c>
      <c r="J16">
        <v>567.06914932149903</v>
      </c>
      <c r="K16">
        <v>0</v>
      </c>
      <c r="L16">
        <v>0</v>
      </c>
      <c r="M16">
        <v>45607.088441825101</v>
      </c>
      <c r="P16" s="5" t="str">
        <f t="shared" si="7"/>
        <v>S12_00765_MH_MD_20221118_LCQE</v>
      </c>
      <c r="Q16" s="5" t="str">
        <f t="shared" si="7"/>
        <v>SC 90min</v>
      </c>
      <c r="R16" s="5">
        <f t="shared" ca="1" si="24"/>
        <v>92.530385995964266</v>
      </c>
      <c r="S16" s="5">
        <f t="shared" ca="1" si="8"/>
        <v>0.82277456492251289</v>
      </c>
      <c r="T16" s="6">
        <f t="shared" ca="1" si="8"/>
        <v>1.4433551300165741</v>
      </c>
      <c r="U16" s="6">
        <f t="shared" ca="1" si="8"/>
        <v>6.286062383634089E-2</v>
      </c>
      <c r="V16" s="6">
        <f t="shared" ca="1" si="8"/>
        <v>-4.4068287517806904E-3</v>
      </c>
      <c r="W16" s="6">
        <f t="shared" ca="1" si="8"/>
        <v>1.548214479452528E-4</v>
      </c>
      <c r="X16" s="6">
        <f t="shared" ca="1" si="8"/>
        <v>1.2822959411544603</v>
      </c>
      <c r="Y16" s="5">
        <f t="shared" ca="1" si="8"/>
        <v>0.12453981947070578</v>
      </c>
      <c r="Z16" s="5">
        <f t="shared" ca="1" si="8"/>
        <v>-7.3956941070814656E-3</v>
      </c>
      <c r="AA16" s="5">
        <f t="shared" ca="1" si="8"/>
        <v>2.3930994437635091E-4</v>
      </c>
      <c r="AB16" s="5">
        <f t="shared" ca="1" si="8"/>
        <v>3.7451963161017203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3450641.8026548801</v>
      </c>
      <c r="AG16" s="5">
        <f t="shared" si="1"/>
        <v>198621.74007637601</v>
      </c>
      <c r="AH16" s="5">
        <f t="shared" si="1"/>
        <v>58538.941858840502</v>
      </c>
      <c r="AI16" s="5">
        <f t="shared" si="1"/>
        <v>4994.8361396315304</v>
      </c>
      <c r="AJ16" s="5">
        <f t="shared" si="1"/>
        <v>0</v>
      </c>
      <c r="AK16" s="5">
        <f t="shared" si="1"/>
        <v>0</v>
      </c>
      <c r="AL16" s="5">
        <f t="shared" si="1"/>
        <v>47978.379074541102</v>
      </c>
      <c r="AM16" s="5">
        <f t="shared" si="1"/>
        <v>6973.0695956694699</v>
      </c>
      <c r="AN16" s="5">
        <f t="shared" si="1"/>
        <v>0</v>
      </c>
      <c r="AO16" s="5">
        <f t="shared" si="1"/>
        <v>0</v>
      </c>
      <c r="AP16" s="5">
        <f t="shared" si="1"/>
        <v>143671.130042426</v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7"/>
        <v>100</v>
      </c>
      <c r="AU16" s="5">
        <f t="shared" si="10"/>
        <v>5.7560810839177501</v>
      </c>
      <c r="AV16" s="5">
        <f t="shared" si="10"/>
        <v>1.6964653304148054</v>
      </c>
      <c r="AW16" s="5">
        <f t="shared" si="10"/>
        <v>0.14475093113949314</v>
      </c>
      <c r="AX16" s="5">
        <f t="shared" si="10"/>
        <v>0</v>
      </c>
      <c r="AY16" s="5">
        <f t="shared" si="10"/>
        <v>0</v>
      </c>
      <c r="AZ16" s="5">
        <f t="shared" si="10"/>
        <v>1.3904189950294796</v>
      </c>
      <c r="BA16" s="5">
        <f t="shared" si="10"/>
        <v>0.20208036633372028</v>
      </c>
      <c r="BB16" s="5">
        <f t="shared" si="10"/>
        <v>0</v>
      </c>
      <c r="BC16" s="5">
        <f t="shared" si="10"/>
        <v>0</v>
      </c>
      <c r="BD16" s="5">
        <f t="shared" si="10"/>
        <v>4.163606026330732</v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8.8919391837228301E-3</v>
      </c>
      <c r="BJ16" s="5">
        <f ca="1"/>
        <v>1.5598715108348583E-2</v>
      </c>
      <c r="BK16" s="5">
        <f ca="1"/>
        <v>6.793511467582397E-4</v>
      </c>
      <c r="BL16" s="5">
        <f ca="1"/>
        <v>-4.7625746984054458E-5</v>
      </c>
      <c r="BM16" s="5">
        <f ca="1"/>
        <v>1.6731957429855027E-6</v>
      </c>
      <c r="BN16" s="5">
        <f ca="1"/>
        <v>1.3858106473373925E-2</v>
      </c>
      <c r="BO16" s="5">
        <f ca="1"/>
        <v>1.3459342909921245E-3</v>
      </c>
      <c r="BP16" s="5">
        <f ca="1"/>
        <v>-7.9927193942582597E-5</v>
      </c>
      <c r="BQ16" s="5">
        <f ca="1"/>
        <v>2.5862849462963272E-6</v>
      </c>
      <c r="BR16" s="5">
        <f ca="1"/>
        <v>4.0475312793627254E-2</v>
      </c>
      <c r="CJ16" s="5" t="str">
        <f t="shared" si="13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29285459.196637101</v>
      </c>
      <c r="D17">
        <v>1413740.6219732701</v>
      </c>
      <c r="E17">
        <v>0</v>
      </c>
      <c r="F17">
        <v>0</v>
      </c>
      <c r="G17">
        <v>0</v>
      </c>
      <c r="H17">
        <v>0</v>
      </c>
      <c r="I17">
        <v>5096.6251375931697</v>
      </c>
      <c r="J17">
        <v>0</v>
      </c>
      <c r="K17">
        <v>90.405026470452697</v>
      </c>
      <c r="L17">
        <v>0</v>
      </c>
      <c r="M17">
        <v>46464.505058149</v>
      </c>
      <c r="P17" s="5" t="str">
        <f t="shared" si="7"/>
        <v>S15_00765_MH_MD_20221118_LCQE</v>
      </c>
      <c r="Q17" s="5" t="str">
        <f t="shared" si="7"/>
        <v>SC 90min</v>
      </c>
      <c r="R17" s="5">
        <f t="shared" ca="1" si="24"/>
        <v>98.439907449625437</v>
      </c>
      <c r="S17" s="5">
        <f t="shared" ca="1" si="8"/>
        <v>0.48765784825865316</v>
      </c>
      <c r="T17" s="6">
        <f t="shared" ca="1" si="8"/>
        <v>3.8725221893665916E-2</v>
      </c>
      <c r="U17" s="6">
        <f t="shared" ca="1" si="8"/>
        <v>3.5596521346969938E-2</v>
      </c>
      <c r="V17" s="6">
        <f t="shared" ca="1" si="8"/>
        <v>-1.7689158098741407E-3</v>
      </c>
      <c r="W17" s="6">
        <f t="shared" ca="1" si="8"/>
        <v>5.2846597998714439E-5</v>
      </c>
      <c r="X17" s="6">
        <f t="shared" ca="1" si="8"/>
        <v>0.21686313317190192</v>
      </c>
      <c r="Y17" s="5">
        <f t="shared" ca="1" si="8"/>
        <v>5.7543427220556472E-4</v>
      </c>
      <c r="Z17" s="5">
        <f t="shared" ca="1" si="8"/>
        <v>-3.0813240508365165E-4</v>
      </c>
      <c r="AA17" s="5">
        <f t="shared" ca="1" si="8"/>
        <v>1.2294723071637241E-5</v>
      </c>
      <c r="AB17" s="5">
        <f t="shared" ca="1" si="8"/>
        <v>0.78268629832504677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5005391.5861248504</v>
      </c>
      <c r="AG17" s="5">
        <f t="shared" si="1"/>
        <v>268402.78654841898</v>
      </c>
      <c r="AH17" s="5">
        <f t="shared" si="1"/>
        <v>7846.7819376832103</v>
      </c>
      <c r="AI17" s="5">
        <f t="shared" si="1"/>
        <v>1932.4005433520299</v>
      </c>
      <c r="AJ17" s="5">
        <f t="shared" si="1"/>
        <v>0</v>
      </c>
      <c r="AK17" s="5">
        <f t="shared" si="1"/>
        <v>0</v>
      </c>
      <c r="AL17" s="5">
        <f t="shared" si="1"/>
        <v>11257.4049825455</v>
      </c>
      <c r="AM17" s="5">
        <f t="shared" si="1"/>
        <v>567.06914932149903</v>
      </c>
      <c r="AN17" s="5">
        <f t="shared" si="1"/>
        <v>0</v>
      </c>
      <c r="AO17" s="5">
        <f t="shared" si="1"/>
        <v>0</v>
      </c>
      <c r="AP17" s="5">
        <f t="shared" si="1"/>
        <v>45607.088441825101</v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7"/>
        <v>100</v>
      </c>
      <c r="AU17" s="5">
        <f t="shared" si="10"/>
        <v>5.3622734990893113</v>
      </c>
      <c r="AV17" s="5">
        <f t="shared" si="10"/>
        <v>0.15676659463437007</v>
      </c>
      <c r="AW17" s="5">
        <f t="shared" si="10"/>
        <v>3.8606380941477642E-2</v>
      </c>
      <c r="AX17" s="5">
        <f t="shared" si="10"/>
        <v>0</v>
      </c>
      <c r="AY17" s="5">
        <f t="shared" si="10"/>
        <v>0</v>
      </c>
      <c r="AZ17" s="5">
        <f t="shared" si="10"/>
        <v>0.22490558008990716</v>
      </c>
      <c r="BA17" s="5">
        <f t="shared" si="10"/>
        <v>1.1329166550993489E-2</v>
      </c>
      <c r="BB17" s="5">
        <f t="shared" si="10"/>
        <v>0</v>
      </c>
      <c r="BC17" s="5">
        <f t="shared" si="10"/>
        <v>0</v>
      </c>
      <c r="BD17" s="5">
        <f t="shared" si="10"/>
        <v>0.91115925012240417</v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4.9538633354384437E-3</v>
      </c>
      <c r="BJ17" s="5">
        <f ca="1"/>
        <v>3.9338945857382828E-4</v>
      </c>
      <c r="BK17" s="5">
        <f ca="1"/>
        <v>3.6160661127384458E-4</v>
      </c>
      <c r="BL17" s="5">
        <f ca="1"/>
        <v>-1.796949891261678E-5</v>
      </c>
      <c r="BM17" s="5">
        <f ca="1"/>
        <v>5.3684119954864425E-7</v>
      </c>
      <c r="BN17" s="5">
        <f ca="1"/>
        <v>2.2030001733075286E-3</v>
      </c>
      <c r="BO17" s="5">
        <f ca="1"/>
        <v>5.8455385332420305E-6</v>
      </c>
      <c r="BP17" s="5">
        <f ca="1"/>
        <v>-3.1301574033004039E-6</v>
      </c>
      <c r="BQ17" s="5">
        <f ca="1"/>
        <v>1.248957195325362E-7</v>
      </c>
      <c r="BR17" s="5">
        <f ca="1"/>
        <v>7.9509044512823222E-3</v>
      </c>
      <c r="CJ17" s="5" t="str">
        <f t="shared" si="13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28606495.487328801</v>
      </c>
      <c r="D18">
        <v>1462476.5287967201</v>
      </c>
      <c r="E18">
        <v>36615.157906023203</v>
      </c>
      <c r="F18">
        <v>0</v>
      </c>
      <c r="G18">
        <v>0</v>
      </c>
      <c r="H18">
        <v>0</v>
      </c>
      <c r="I18">
        <v>290.39773483063698</v>
      </c>
      <c r="J18">
        <v>0</v>
      </c>
      <c r="K18">
        <v>0</v>
      </c>
      <c r="L18">
        <v>0</v>
      </c>
      <c r="M18">
        <v>47613.435842273997</v>
      </c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7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3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-4.866887165545467E-4</v>
      </c>
      <c r="DA18" s="5">
        <v>1.4354815193163627E-5</v>
      </c>
    </row>
    <row r="19" spans="1:107" ht="15" customHeight="1" x14ac:dyDescent="0.2">
      <c r="A19" t="s">
        <v>45</v>
      </c>
      <c r="B19" t="s">
        <v>43</v>
      </c>
      <c r="C19">
        <v>32746182</v>
      </c>
      <c r="D19">
        <v>1607520.79558422</v>
      </c>
      <c r="E19">
        <v>47115.036519631503</v>
      </c>
      <c r="F19">
        <v>90.188620983401506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27007.429639449299</v>
      </c>
      <c r="T19" s="6"/>
      <c r="U19" s="6"/>
      <c r="V19" s="6"/>
      <c r="W19" s="6"/>
      <c r="X19" s="6"/>
      <c r="AR19" s="5" t="str">
        <f t="shared" ref="AR19:AS22" si="34">IF(AD19=ISBLANK(TRUE),"",AD19)</f>
        <v/>
      </c>
      <c r="AS19" s="5" t="str">
        <f t="shared" si="34"/>
        <v/>
      </c>
      <c r="AT19" s="5" t="str">
        <f t="shared" si="17"/>
        <v/>
      </c>
      <c r="AU19" s="5" t="str">
        <f t="shared" si="17"/>
        <v/>
      </c>
      <c r="AV19" s="5" t="str">
        <f t="shared" si="17"/>
        <v/>
      </c>
      <c r="AW19" s="5" t="str">
        <f t="shared" si="17"/>
        <v/>
      </c>
      <c r="AX19" s="5" t="str">
        <f t="shared" si="17"/>
        <v/>
      </c>
      <c r="AY19" s="5" t="str">
        <f t="shared" si="17"/>
        <v/>
      </c>
      <c r="AZ19" s="5" t="str">
        <f t="shared" si="17"/>
        <v/>
      </c>
      <c r="BA19" s="5" t="str">
        <f t="shared" si="17"/>
        <v/>
      </c>
      <c r="BB19" s="5" t="str">
        <f t="shared" si="17"/>
        <v/>
      </c>
      <c r="BC19" s="5" t="str">
        <f t="shared" si="17"/>
        <v/>
      </c>
      <c r="BD19" s="5" t="str">
        <f t="shared" si="17"/>
        <v/>
      </c>
      <c r="BF19" s="5" t="str">
        <f t="shared" ref="BF19:BG22" si="35">IF(AD19=ISBLANK(TRUE),"",AD19)</f>
        <v/>
      </c>
      <c r="BG19" s="5" t="str">
        <f t="shared" si="3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3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-4.866887165545467E-4</v>
      </c>
    </row>
    <row r="20" spans="1:107" ht="15" customHeight="1" thickBot="1" x14ac:dyDescent="0.25">
      <c r="A20" t="s">
        <v>46</v>
      </c>
      <c r="B20" t="s">
        <v>43</v>
      </c>
      <c r="C20">
        <v>35165146.391018301</v>
      </c>
      <c r="D20">
        <v>1624163.3593413001</v>
      </c>
      <c r="E20">
        <v>35655.904594155203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19937.127691313999</v>
      </c>
      <c r="T20" s="6"/>
      <c r="U20" s="6"/>
      <c r="V20" s="6"/>
      <c r="W20" s="6"/>
      <c r="X20" s="6"/>
      <c r="AR20" s="5" t="str">
        <f t="shared" si="34"/>
        <v/>
      </c>
      <c r="AS20" s="5" t="str">
        <f t="shared" si="34"/>
        <v/>
      </c>
      <c r="AT20" s="5" t="str">
        <f t="shared" ref="AT20:BD22" si="36">IFERROR(IF(AF20=ISBLANK(TRUE),"",AF20/$AF20*100),"")</f>
        <v/>
      </c>
      <c r="AU20" s="5" t="str">
        <f t="shared" si="36"/>
        <v/>
      </c>
      <c r="AV20" s="5" t="str">
        <f t="shared" si="36"/>
        <v/>
      </c>
      <c r="AW20" s="5" t="str">
        <f t="shared" si="36"/>
        <v/>
      </c>
      <c r="AX20" s="5" t="str">
        <f t="shared" si="36"/>
        <v/>
      </c>
      <c r="AY20" s="5" t="str">
        <f t="shared" si="36"/>
        <v/>
      </c>
      <c r="AZ20" s="5" t="str">
        <f t="shared" si="36"/>
        <v/>
      </c>
      <c r="BA20" s="5" t="str">
        <f t="shared" si="36"/>
        <v/>
      </c>
      <c r="BB20" s="5" t="str">
        <f t="shared" si="36"/>
        <v/>
      </c>
      <c r="BC20" s="5" t="str">
        <f t="shared" si="36"/>
        <v/>
      </c>
      <c r="BD20" s="5" t="str">
        <f t="shared" si="36"/>
        <v/>
      </c>
      <c r="BF20" s="5" t="str">
        <f t="shared" si="35"/>
        <v/>
      </c>
      <c r="BG20" s="5" t="str">
        <f t="shared" si="3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3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4"/>
        <v/>
      </c>
      <c r="AS21" s="5" t="str">
        <f t="shared" si="34"/>
        <v/>
      </c>
      <c r="AT21" s="5" t="str">
        <f t="shared" si="36"/>
        <v/>
      </c>
      <c r="AU21" s="5" t="str">
        <f t="shared" si="36"/>
        <v/>
      </c>
      <c r="AV21" s="5" t="str">
        <f t="shared" si="36"/>
        <v/>
      </c>
      <c r="AW21" s="5" t="str">
        <f t="shared" si="36"/>
        <v/>
      </c>
      <c r="AX21" s="5" t="str">
        <f t="shared" si="36"/>
        <v/>
      </c>
      <c r="AY21" s="5" t="str">
        <f t="shared" si="36"/>
        <v/>
      </c>
      <c r="AZ21" s="5" t="str">
        <f t="shared" si="36"/>
        <v/>
      </c>
      <c r="BA21" s="5" t="str">
        <f t="shared" si="36"/>
        <v/>
      </c>
      <c r="BB21" s="5" t="str">
        <f t="shared" si="36"/>
        <v/>
      </c>
      <c r="BC21" s="5" t="str">
        <f t="shared" si="36"/>
        <v/>
      </c>
      <c r="BD21" s="5" t="str">
        <f t="shared" si="36"/>
        <v/>
      </c>
      <c r="BF21" s="5" t="str">
        <f t="shared" si="35"/>
        <v/>
      </c>
      <c r="BG21" s="5" t="str">
        <f t="shared" si="3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3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7">IF(AD22=ISBLANK(TRUE),"",AD22)</f>
        <v/>
      </c>
      <c r="Q22" s="5" t="str">
        <f t="shared" si="37"/>
        <v/>
      </c>
      <c r="R22" s="5" t="str">
        <f t="shared" ref="R22:T22" ca="1" si="38">IFERROR(BH22/SUMIF($BH22:$BR22,"&lt;&gt;#N/A")*100,"")</f>
        <v/>
      </c>
      <c r="S22" s="5" t="str">
        <f t="shared" ca="1" si="38"/>
        <v/>
      </c>
      <c r="T22" s="6" t="str">
        <f t="shared" ca="1" si="38"/>
        <v/>
      </c>
      <c r="U22" s="6"/>
      <c r="V22" s="6"/>
      <c r="W22" s="6"/>
      <c r="X22" s="6"/>
      <c r="AD22" s="5" t="str">
        <f t="shared" ref="AD22:AP22" si="39">IF(A21=ISBLANK(TRUE),"",A21)</f>
        <v/>
      </c>
      <c r="AE22" s="5" t="str">
        <f t="shared" si="39"/>
        <v/>
      </c>
      <c r="AF22" s="5" t="str">
        <f t="shared" si="39"/>
        <v/>
      </c>
      <c r="AG22" s="5" t="str">
        <f t="shared" si="39"/>
        <v/>
      </c>
      <c r="AH22" s="5" t="str">
        <f t="shared" si="39"/>
        <v/>
      </c>
      <c r="AI22" s="5" t="str">
        <f t="shared" si="39"/>
        <v/>
      </c>
      <c r="AJ22" s="5" t="str">
        <f t="shared" si="39"/>
        <v/>
      </c>
      <c r="AK22" s="5" t="str">
        <f t="shared" si="39"/>
        <v/>
      </c>
      <c r="AL22" s="5" t="str">
        <f t="shared" si="39"/>
        <v/>
      </c>
      <c r="AM22" s="5" t="str">
        <f t="shared" si="39"/>
        <v/>
      </c>
      <c r="AN22" s="5" t="str">
        <f t="shared" si="39"/>
        <v/>
      </c>
      <c r="AO22" s="5" t="str">
        <f t="shared" si="39"/>
        <v/>
      </c>
      <c r="AP22" s="5" t="str">
        <f t="shared" si="39"/>
        <v/>
      </c>
      <c r="AR22" s="5" t="str">
        <f t="shared" si="34"/>
        <v/>
      </c>
      <c r="AS22" s="5" t="str">
        <f t="shared" si="34"/>
        <v/>
      </c>
      <c r="AT22" s="5" t="str">
        <f t="shared" si="36"/>
        <v/>
      </c>
      <c r="AU22" s="5" t="str">
        <f t="shared" si="36"/>
        <v/>
      </c>
      <c r="AV22" s="5" t="str">
        <f t="shared" si="36"/>
        <v/>
      </c>
      <c r="AW22" s="5" t="str">
        <f t="shared" si="36"/>
        <v/>
      </c>
      <c r="AX22" s="5" t="str">
        <f t="shared" si="36"/>
        <v/>
      </c>
      <c r="AY22" s="5" t="str">
        <f t="shared" si="36"/>
        <v/>
      </c>
      <c r="AZ22" s="5" t="str">
        <f t="shared" si="36"/>
        <v/>
      </c>
      <c r="BA22" s="5" t="str">
        <f t="shared" si="36"/>
        <v/>
      </c>
      <c r="BB22" s="5" t="str">
        <f t="shared" si="36"/>
        <v/>
      </c>
      <c r="BC22" s="5" t="str">
        <f t="shared" si="36"/>
        <v/>
      </c>
      <c r="BD22" s="5" t="str">
        <f t="shared" si="36"/>
        <v/>
      </c>
      <c r="BF22" s="5" t="str">
        <f t="shared" si="35"/>
        <v/>
      </c>
      <c r="BG22" s="5" t="str">
        <f t="shared" si="3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-4.866887165545467E-4</v>
      </c>
      <c r="DA22" s="5">
        <v>1.4354815193163627E-5</v>
      </c>
      <c r="DB22" s="5">
        <v>-2.5135110494329365E-7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-4.866887165545467E-4</v>
      </c>
      <c r="DB23" s="5">
        <v>1.4354815193163627E-5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-4.866887165545467E-4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92.160432557028457</v>
      </c>
      <c r="S25" s="5">
        <f t="shared" ref="S25:AA25" ca="1" si="40">AVERAGE(S3:S5)</f>
        <v>0.67934644688786427</v>
      </c>
      <c r="T25" s="5">
        <f t="shared" ca="1" si="40"/>
        <v>2.3831059793832563</v>
      </c>
      <c r="U25" s="5">
        <f t="shared" ca="1" si="40"/>
        <v>-7.1876071245292633E-2</v>
      </c>
      <c r="V25" s="5">
        <f t="shared" ca="1" si="40"/>
        <v>1.2737985306703495E-3</v>
      </c>
      <c r="W25" s="5">
        <f t="shared" ca="1" si="40"/>
        <v>3.437927782611188E-6</v>
      </c>
      <c r="X25" s="5">
        <f t="shared" ca="1" si="40"/>
        <v>1.2968521254135235</v>
      </c>
      <c r="Y25" s="5">
        <f t="shared" ca="1" si="40"/>
        <v>-5.2104114055081585E-2</v>
      </c>
      <c r="Z25" s="5">
        <f t="shared" ca="1" si="40"/>
        <v>1.1447971501235654E-3</v>
      </c>
      <c r="AA25" s="5">
        <f t="shared" ca="1" si="40"/>
        <v>-5.201217950870774E-6</v>
      </c>
      <c r="AB25" s="5">
        <f t="shared" ref="AB25" ca="1" si="41">AVERAGE(AB3:AB5)</f>
        <v>3.6018262441966549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96.118338776219687</v>
      </c>
      <c r="S26" s="5">
        <f t="shared" ref="S26:AA26" ca="1" si="42">AVERAGE(S6:S9)</f>
        <v>0.79354544055938336</v>
      </c>
      <c r="T26" s="5">
        <f t="shared" ca="1" si="42"/>
        <v>1.5582218941511112</v>
      </c>
      <c r="U26" s="5">
        <f t="shared" ca="1" si="42"/>
        <v>-4.313829056277755E-3</v>
      </c>
      <c r="V26" s="5">
        <f t="shared" ca="1" si="42"/>
        <v>-1.2446948853197086E-3</v>
      </c>
      <c r="W26" s="5">
        <f t="shared" ca="1" si="42"/>
        <v>6.3530561230675753E-5</v>
      </c>
      <c r="X26" s="5">
        <f t="shared" ca="1" si="42"/>
        <v>0.26895817014360279</v>
      </c>
      <c r="Y26" s="5">
        <f t="shared" ca="1" si="42"/>
        <v>8.0161001788918204E-2</v>
      </c>
      <c r="Z26" s="5">
        <f t="shared" ca="1" si="42"/>
        <v>-4.2982611896834558E-3</v>
      </c>
      <c r="AA26" s="5">
        <f t="shared" ca="1" si="42"/>
        <v>1.3378809619433744E-4</v>
      </c>
      <c r="AB26" s="5">
        <f t="shared" ref="AB26" ca="1" si="43">AVERAGE(AB6:AB9)</f>
        <v>1.1904341836111401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96.074737303825287</v>
      </c>
      <c r="S27" s="5">
        <f t="shared" ref="S27:AA27" ca="1" si="44">AVERAGE(S10:S13)</f>
        <v>1.1783366685020773</v>
      </c>
      <c r="T27" s="5">
        <f t="shared" ca="1" si="44"/>
        <v>1.4874739844779115</v>
      </c>
      <c r="U27" s="5">
        <f t="shared" ca="1" si="44"/>
        <v>5.8636305967285529E-2</v>
      </c>
      <c r="V27" s="5">
        <f t="shared" ca="1" si="44"/>
        <v>-4.2426515118529889E-3</v>
      </c>
      <c r="W27" s="5">
        <f t="shared" ca="1" si="44"/>
        <v>7.2046563841207823E-3</v>
      </c>
      <c r="X27" s="5">
        <f t="shared" ca="1" si="44"/>
        <v>0.25895395373173447</v>
      </c>
      <c r="Y27" s="5">
        <f t="shared" ca="1" si="44"/>
        <v>8.1197852235400603E-2</v>
      </c>
      <c r="Z27" s="5">
        <f t="shared" ca="1" si="44"/>
        <v>-4.3361014284166374E-3</v>
      </c>
      <c r="AA27" s="5">
        <f t="shared" ca="1" si="44"/>
        <v>1.314734922188777E-4</v>
      </c>
      <c r="AB27" s="5">
        <f t="shared" ref="AB27" ca="1" si="45">AVERAGE(AB10:AB13)</f>
        <v>0.8619065543242147</v>
      </c>
      <c r="CW27" s="27"/>
      <c r="CX27" s="23" t="s">
        <v>14</v>
      </c>
      <c r="CY27" s="5">
        <f t="array" ref="CY27:DC31">MINVERSE(CY5:DC9)</f>
        <v>0.01</v>
      </c>
      <c r="CZ27" s="5">
        <v>-4.866887165545467E-4</v>
      </c>
      <c r="DA27" s="5">
        <v>1.4354815193163627E-5</v>
      </c>
      <c r="DB27" s="5">
        <v>-2.5135110494329365E-7</v>
      </c>
      <c r="DC27" s="5">
        <v>-8.2751046826853003E-10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92.029557723616563</v>
      </c>
      <c r="S28" s="5">
        <f t="shared" ref="S28:AA28" ca="1" si="46">AVERAGE(S14:S17)</f>
        <v>1.0533678601855532</v>
      </c>
      <c r="T28" s="5">
        <f t="shared" ca="1" si="46"/>
        <v>1.0473407603053231</v>
      </c>
      <c r="U28" s="5">
        <f t="shared" ca="1" si="46"/>
        <v>5.1605999937437336E-2</v>
      </c>
      <c r="V28" s="5">
        <f t="shared" ca="1" si="46"/>
        <v>-3.4896859602640165E-3</v>
      </c>
      <c r="W28" s="5">
        <f t="shared" ca="1" si="46"/>
        <v>1.0524882619445732E-2</v>
      </c>
      <c r="X28" s="5">
        <f t="shared" ca="1" si="46"/>
        <v>0.55517176080493202</v>
      </c>
      <c r="Y28" s="5">
        <f t="shared" ca="1" si="46"/>
        <v>3.7252607311181185E-2</v>
      </c>
      <c r="Z28" s="5">
        <f t="shared" ca="1" si="46"/>
        <v>-2.4503737579543677E-3</v>
      </c>
      <c r="AA28" s="5">
        <f t="shared" ca="1" si="46"/>
        <v>0.96974952852663687</v>
      </c>
      <c r="AB28" s="5">
        <f t="shared" ref="AB28" ca="1" si="47">AVERAGE(AB14:AB17)</f>
        <v>4.2513689364111649</v>
      </c>
      <c r="CW28" s="27"/>
      <c r="CX28" s="24"/>
      <c r="CY28" s="5">
        <v>0</v>
      </c>
      <c r="CZ28" s="5">
        <v>0.01</v>
      </c>
      <c r="DA28" s="5">
        <v>-4.866887165545467E-4</v>
      </c>
      <c r="DB28" s="5">
        <v>1.4354815193163627E-5</v>
      </c>
      <c r="DC28" s="5">
        <v>-2.5135110494329365E-7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-4.866887165545467E-4</v>
      </c>
      <c r="DC29" s="5">
        <v>1.4354815193163627E-5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-4.866887165545467E-4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8">IFERROR(BH48/SUMIF($AV48:$BF48,"&lt;&gt;#N/A")*100,"")</f>
        <v/>
      </c>
      <c r="S33" s="5" t="str">
        <f t="shared" si="48"/>
        <v/>
      </c>
      <c r="T33" s="5" t="str">
        <f t="shared" si="48"/>
        <v/>
      </c>
      <c r="U33" s="5" t="str">
        <f t="shared" si="48"/>
        <v/>
      </c>
      <c r="V33" s="5" t="str">
        <f t="shared" si="48"/>
        <v/>
      </c>
      <c r="W33" s="5" t="str">
        <f t="shared" si="48"/>
        <v/>
      </c>
      <c r="X33" s="5" t="str">
        <f t="shared" si="48"/>
        <v/>
      </c>
      <c r="CW33" s="27"/>
      <c r="CX33" s="23" t="s">
        <v>15</v>
      </c>
      <c r="CY33" s="5">
        <f t="array" ref="CY33:DD38">MINVERSE(CY5:DD10)</f>
        <v>0.01</v>
      </c>
      <c r="CZ33" s="5">
        <v>-4.866887165545467E-4</v>
      </c>
      <c r="DA33" s="5">
        <v>1.4354815193163627E-5</v>
      </c>
      <c r="DB33" s="5">
        <v>-2.5135110494329365E-7</v>
      </c>
      <c r="DC33" s="5">
        <v>-8.2751046826853003E-10</v>
      </c>
      <c r="DD33" s="5">
        <v>2.6494530090619978E-10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-4.866887165545467E-4</v>
      </c>
      <c r="DB34" s="5">
        <v>1.4354815193163627E-5</v>
      </c>
      <c r="DC34" s="5">
        <v>-2.5135110494329365E-7</v>
      </c>
      <c r="DD34" s="5">
        <v>-8.2751046826853003E-10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-4.866887165545467E-4</v>
      </c>
      <c r="DC35" s="5">
        <v>1.4354815193163627E-5</v>
      </c>
      <c r="DD35" s="5">
        <v>-2.5135110494329365E-7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-4.866887165545467E-4</v>
      </c>
      <c r="DD36" s="5">
        <v>1.4354815193163627E-5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-4.866887165545467E-4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9">IF(B38=ISBLANK(TRUE),"",B38)</f>
        <v/>
      </c>
      <c r="AF39" s="5" t="str">
        <f t="shared" si="49"/>
        <v/>
      </c>
      <c r="AG39" s="5" t="str">
        <f t="shared" si="49"/>
        <v/>
      </c>
      <c r="AH39" s="5" t="str">
        <f t="shared" si="49"/>
        <v/>
      </c>
      <c r="AI39" s="5" t="str">
        <f t="shared" si="49"/>
        <v/>
      </c>
      <c r="AJ39" s="5" t="str">
        <f t="shared" si="49"/>
        <v/>
      </c>
      <c r="AK39" s="5" t="str">
        <f t="shared" si="49"/>
        <v/>
      </c>
      <c r="AL39" s="5" t="str">
        <f t="shared" si="49"/>
        <v/>
      </c>
      <c r="AM39" s="5" t="str">
        <f t="shared" si="49"/>
        <v/>
      </c>
      <c r="AN39" s="5" t="str">
        <f t="shared" si="49"/>
        <v/>
      </c>
      <c r="AO39" s="5" t="str">
        <f t="shared" si="49"/>
        <v/>
      </c>
      <c r="AP39" s="5" t="str">
        <f t="shared" si="49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9"/>
        <v/>
      </c>
      <c r="AF40" s="5" t="str">
        <f t="shared" si="49"/>
        <v/>
      </c>
      <c r="AG40" s="5" t="str">
        <f t="shared" si="49"/>
        <v/>
      </c>
      <c r="AH40" s="5" t="str">
        <f t="shared" si="49"/>
        <v/>
      </c>
      <c r="AI40" s="5" t="str">
        <f t="shared" si="49"/>
        <v/>
      </c>
      <c r="AJ40" s="5" t="str">
        <f t="shared" si="49"/>
        <v/>
      </c>
      <c r="AK40" s="5" t="str">
        <f t="shared" si="49"/>
        <v/>
      </c>
      <c r="AL40" s="5" t="str">
        <f t="shared" si="49"/>
        <v/>
      </c>
      <c r="AM40" s="5" t="str">
        <f t="shared" si="49"/>
        <v/>
      </c>
      <c r="AN40" s="5" t="str">
        <f t="shared" si="49"/>
        <v/>
      </c>
      <c r="AO40" s="5" t="str">
        <f t="shared" si="49"/>
        <v/>
      </c>
      <c r="AP40" s="5" t="str">
        <f t="shared" si="49"/>
        <v/>
      </c>
      <c r="CW40" s="27"/>
      <c r="CX40" s="23" t="s">
        <v>16</v>
      </c>
      <c r="CY40" s="5">
        <f t="array" ref="CY40:DE46">MINVERSE(CY5:DE11)</f>
        <v>0.01</v>
      </c>
      <c r="CZ40" s="5">
        <v>-4.866887165545467E-4</v>
      </c>
      <c r="DA40" s="5">
        <v>1.4354815193163627E-5</v>
      </c>
      <c r="DB40" s="5">
        <v>-2.5135110494329365E-7</v>
      </c>
      <c r="DC40" s="5">
        <v>-8.2751046826853003E-10</v>
      </c>
      <c r="DD40" s="5">
        <v>2.6494530090619978E-10</v>
      </c>
      <c r="DE40" s="5">
        <v>-4.604721481820321E-7</v>
      </c>
    </row>
    <row r="41" spans="2:110" ht="14.25" customHeight="1" x14ac:dyDescent="0.15">
      <c r="AD41" s="5" t="str">
        <f>IF(A40=ISBLANK(TRUE),"",A40)</f>
        <v/>
      </c>
      <c r="AE41" s="5" t="str">
        <f t="shared" si="49"/>
        <v/>
      </c>
      <c r="AF41" s="5" t="str">
        <f t="shared" si="49"/>
        <v/>
      </c>
      <c r="AG41" s="5" t="str">
        <f t="shared" si="49"/>
        <v/>
      </c>
      <c r="AH41" s="5" t="str">
        <f t="shared" si="49"/>
        <v/>
      </c>
      <c r="AI41" s="5" t="str">
        <f t="shared" si="49"/>
        <v/>
      </c>
      <c r="AJ41" s="5" t="str">
        <f t="shared" si="49"/>
        <v/>
      </c>
      <c r="AK41" s="5" t="str">
        <f t="shared" si="49"/>
        <v/>
      </c>
      <c r="AL41" s="5" t="str">
        <f t="shared" si="49"/>
        <v/>
      </c>
      <c r="AM41" s="5" t="str">
        <f t="shared" si="49"/>
        <v/>
      </c>
      <c r="AN41" s="5" t="str">
        <f t="shared" si="49"/>
        <v/>
      </c>
      <c r="AO41" s="5" t="str">
        <f t="shared" si="49"/>
        <v/>
      </c>
      <c r="AP41" s="5" t="str">
        <f t="shared" si="49"/>
        <v/>
      </c>
      <c r="CW41" s="27"/>
      <c r="CX41" s="24"/>
      <c r="CY41" s="5">
        <v>0</v>
      </c>
      <c r="CZ41" s="5">
        <v>0.01</v>
      </c>
      <c r="DA41" s="5">
        <v>-4.866887165545467E-4</v>
      </c>
      <c r="DB41" s="5">
        <v>1.4354815193163627E-5</v>
      </c>
      <c r="DC41" s="5">
        <v>-2.5135110494329365E-7</v>
      </c>
      <c r="DD41" s="5">
        <v>-8.2751046826853003E-10</v>
      </c>
      <c r="DE41" s="5">
        <v>2.6494530090619978E-10</v>
      </c>
    </row>
    <row r="42" spans="2:110" ht="14.25" customHeight="1" x14ac:dyDescent="0.15">
      <c r="AD42" s="5" t="str">
        <f>IF(A41=ISBLANK(TRUE),"",A41)</f>
        <v/>
      </c>
      <c r="AE42" s="5" t="str">
        <f t="shared" si="49"/>
        <v/>
      </c>
      <c r="AF42" s="5" t="str">
        <f t="shared" si="49"/>
        <v/>
      </c>
      <c r="AG42" s="5" t="str">
        <f t="shared" si="49"/>
        <v/>
      </c>
      <c r="AH42" s="5" t="str">
        <f t="shared" si="49"/>
        <v/>
      </c>
      <c r="AI42" s="5" t="str">
        <f t="shared" si="49"/>
        <v/>
      </c>
      <c r="AJ42" s="5" t="str">
        <f t="shared" si="49"/>
        <v/>
      </c>
      <c r="AK42" s="5" t="str">
        <f t="shared" si="49"/>
        <v/>
      </c>
      <c r="AL42" s="5" t="str">
        <f t="shared" si="49"/>
        <v/>
      </c>
      <c r="AM42" s="5" t="str">
        <f t="shared" si="49"/>
        <v/>
      </c>
      <c r="AN42" s="5" t="str">
        <f t="shared" si="49"/>
        <v/>
      </c>
      <c r="AO42" s="5" t="str">
        <f t="shared" si="49"/>
        <v/>
      </c>
      <c r="AP42" s="5" t="str">
        <f t="shared" si="49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-4.866887165545467E-4</v>
      </c>
      <c r="DC42" s="5">
        <v>1.4354815193163627E-5</v>
      </c>
      <c r="DD42" s="5">
        <v>-2.5135110494329365E-7</v>
      </c>
      <c r="DE42" s="5">
        <v>-8.2751046826853003E-10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-4.866887165545467E-4</v>
      </c>
      <c r="DD43" s="5">
        <v>1.4354815193163627E-5</v>
      </c>
      <c r="DE43" s="5">
        <v>-2.5135110494329365E-7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-4.866887165545467E-4</v>
      </c>
      <c r="DE44" s="5">
        <v>1.4354815193163627E-5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-4.866887165545467E-4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-4.866887165545467E-4</v>
      </c>
      <c r="DA48" s="5">
        <v>1.4354815193163627E-5</v>
      </c>
      <c r="DB48" s="5">
        <v>-2.5135110494329365E-7</v>
      </c>
      <c r="DC48" s="5">
        <v>-8.2751046826853003E-10</v>
      </c>
      <c r="DD48" s="5">
        <v>2.6494530090619978E-10</v>
      </c>
      <c r="DE48" s="5">
        <v>-4.604721481820321E-7</v>
      </c>
      <c r="DF48" s="5">
        <v>4.4820491530968871E-8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-4.866887165545467E-4</v>
      </c>
      <c r="DB49" s="5">
        <v>1.4354815193163627E-5</v>
      </c>
      <c r="DC49" s="5">
        <v>-2.5135110494329365E-7</v>
      </c>
      <c r="DD49" s="5">
        <v>-8.2751046826853003E-10</v>
      </c>
      <c r="DE49" s="5">
        <v>2.6494530090619978E-10</v>
      </c>
      <c r="DF49" s="5">
        <v>-4.604721481820321E-7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-4.866887165545467E-4</v>
      </c>
      <c r="DC50" s="5">
        <v>1.4354815193163627E-5</v>
      </c>
      <c r="DD50" s="5">
        <v>-2.5135110494329365E-7</v>
      </c>
      <c r="DE50" s="5">
        <v>-8.2751046826853003E-10</v>
      </c>
      <c r="DF50" s="5">
        <v>2.6494530090619978E-10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-4.866887165545467E-4</v>
      </c>
      <c r="DD51" s="5">
        <v>1.4354815193163627E-5</v>
      </c>
      <c r="DE51" s="5">
        <v>-2.5135110494329365E-7</v>
      </c>
      <c r="DF51" s="5">
        <v>-8.2751046826853003E-10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-4.866887165545467E-4</v>
      </c>
      <c r="DE52" s="5">
        <v>1.4354815193163627E-5</v>
      </c>
      <c r="DF52" s="5">
        <v>-2.5135110494329365E-7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-4.866887165545467E-4</v>
      </c>
      <c r="DF53" s="5">
        <v>1.4354815193163627E-5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-4.866887165545467E-4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-4.866887165545467E-4</v>
      </c>
      <c r="DA57" s="5">
        <v>1.4354815193163627E-5</v>
      </c>
      <c r="DB57" s="5">
        <v>-2.5135110494329365E-7</v>
      </c>
      <c r="DC57" s="5">
        <v>-8.2751046826853003E-10</v>
      </c>
      <c r="DD57" s="5">
        <v>2.6494530090619978E-10</v>
      </c>
      <c r="DE57" s="5">
        <v>-4.604721481820321E-7</v>
      </c>
      <c r="DF57" s="5">
        <v>4.4820491530968871E-8</v>
      </c>
      <c r="DG57" s="5">
        <v>-1.0130212250039778E-8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-4.866887165545467E-4</v>
      </c>
      <c r="DB58" s="5">
        <v>1.4354815193163627E-5</v>
      </c>
      <c r="DC58" s="5">
        <v>-2.5135110494329365E-7</v>
      </c>
      <c r="DD58" s="5">
        <v>-8.2751046826853003E-10</v>
      </c>
      <c r="DE58" s="5">
        <v>2.6494530090619978E-10</v>
      </c>
      <c r="DF58" s="5">
        <v>-4.604721481820321E-7</v>
      </c>
      <c r="DG58" s="5">
        <v>4.4820491530968871E-8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-4.866887165545467E-4</v>
      </c>
      <c r="DC59" s="5">
        <v>1.4354815193163627E-5</v>
      </c>
      <c r="DD59" s="5">
        <v>-2.5135110494329365E-7</v>
      </c>
      <c r="DE59" s="5">
        <v>-8.2751046826853003E-10</v>
      </c>
      <c r="DF59" s="5">
        <v>2.6494530090619978E-10</v>
      </c>
      <c r="DG59" s="5">
        <v>-4.604721481820321E-7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-4.866887165545467E-4</v>
      </c>
      <c r="DD60" s="5">
        <v>1.4354815193163627E-5</v>
      </c>
      <c r="DE60" s="5">
        <v>-2.5135110494329365E-7</v>
      </c>
      <c r="DF60" s="5">
        <v>-8.2751046826853003E-10</v>
      </c>
      <c r="DG60" s="5">
        <v>2.6494530090619978E-10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-4.866887165545467E-4</v>
      </c>
      <c r="DE61" s="5">
        <v>1.4354815193163627E-5</v>
      </c>
      <c r="DF61" s="5">
        <v>-2.5135110494329365E-7</v>
      </c>
      <c r="DG61" s="5">
        <v>-8.2751046826853003E-10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-4.866887165545467E-4</v>
      </c>
      <c r="DF62" s="5">
        <v>1.4354815193163627E-5</v>
      </c>
      <c r="DG62" s="5">
        <v>-2.5135110494329365E-7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-4.866887165545467E-4</v>
      </c>
      <c r="DG63" s="5">
        <v>1.4354815193163627E-5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-4.866887165545467E-4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-4.866887165545467E-4</v>
      </c>
      <c r="DA67" s="5">
        <v>1.4354815193163627E-5</v>
      </c>
      <c r="DB67" s="5">
        <v>-2.5135110494329365E-7</v>
      </c>
      <c r="DC67" s="5">
        <v>-8.2751046826853003E-10</v>
      </c>
      <c r="DD67" s="5">
        <v>2.6494530090619978E-10</v>
      </c>
      <c r="DE67" s="5">
        <v>-4.604721481820321E-7</v>
      </c>
      <c r="DF67" s="5">
        <v>4.4820491530968871E-8</v>
      </c>
      <c r="DG67" s="5">
        <v>-1.0130212250039778E-8</v>
      </c>
      <c r="DH67" s="5">
        <v>8.3869669491009981E-10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-4.866887165545467E-4</v>
      </c>
      <c r="DB68" s="5">
        <v>1.4354815193163627E-5</v>
      </c>
      <c r="DC68" s="5">
        <v>-2.5135110494329365E-7</v>
      </c>
      <c r="DD68" s="5">
        <v>-8.2751046826853003E-10</v>
      </c>
      <c r="DE68" s="5">
        <v>2.6494530090619978E-10</v>
      </c>
      <c r="DF68" s="5">
        <v>-4.604721481820321E-7</v>
      </c>
      <c r="DG68" s="5">
        <v>4.4820491530968871E-8</v>
      </c>
      <c r="DH68" s="5">
        <v>-1.0130212250039778E-8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-4.866887165545467E-4</v>
      </c>
      <c r="DC69" s="5">
        <v>1.4354815193163627E-5</v>
      </c>
      <c r="DD69" s="5">
        <v>-2.5135110494329365E-7</v>
      </c>
      <c r="DE69" s="5">
        <v>-8.2751046826853003E-10</v>
      </c>
      <c r="DF69" s="5">
        <v>2.6494530090619978E-10</v>
      </c>
      <c r="DG69" s="5">
        <v>-4.604721481820321E-7</v>
      </c>
      <c r="DH69" s="5">
        <v>4.4820491530968871E-8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-4.866887165545467E-4</v>
      </c>
      <c r="DD70" s="5">
        <v>1.4354815193163627E-5</v>
      </c>
      <c r="DE70" s="5">
        <v>-2.5135110494329365E-7</v>
      </c>
      <c r="DF70" s="5">
        <v>-8.2751046826853003E-10</v>
      </c>
      <c r="DG70" s="5">
        <v>2.6494530090619978E-10</v>
      </c>
      <c r="DH70" s="5">
        <v>-4.604721481820321E-7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-4.866887165545467E-4</v>
      </c>
      <c r="DE71" s="5">
        <v>1.4354815193163627E-5</v>
      </c>
      <c r="DF71" s="5">
        <v>-2.5135110494329365E-7</v>
      </c>
      <c r="DG71" s="5">
        <v>-8.2751046826853003E-10</v>
      </c>
      <c r="DH71" s="5">
        <v>2.6494530090619978E-10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-4.866887165545467E-4</v>
      </c>
      <c r="DF72" s="5">
        <v>1.4354815193163627E-5</v>
      </c>
      <c r="DG72" s="5">
        <v>-2.5135110494329365E-7</v>
      </c>
      <c r="DH72" s="5">
        <v>-8.2751046826853003E-10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-4.866887165545467E-4</v>
      </c>
      <c r="DG73" s="5">
        <v>1.4354815193163627E-5</v>
      </c>
      <c r="DH73" s="5">
        <v>-2.5135110494329365E-7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-4.866887165545467E-4</v>
      </c>
      <c r="DH74" s="5">
        <v>1.4354815193163627E-5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-4.866887165545467E-4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-4.866887165545467E-4</v>
      </c>
      <c r="DA78" s="5">
        <v>1.4354815193163627E-5</v>
      </c>
      <c r="DB78" s="5">
        <v>-2.5135110494329365E-7</v>
      </c>
      <c r="DC78" s="5">
        <v>-8.2751046826853003E-10</v>
      </c>
      <c r="DD78" s="5">
        <v>2.6494530090619978E-10</v>
      </c>
      <c r="DE78" s="5">
        <v>-4.604721481820321E-7</v>
      </c>
      <c r="DF78" s="5">
        <v>4.4820491530968871E-8</v>
      </c>
      <c r="DG78" s="5">
        <v>-1.0130212250039778E-8</v>
      </c>
      <c r="DH78" s="5">
        <v>8.3869669491009981E-10</v>
      </c>
      <c r="DI78" s="5">
        <v>-1.1606896558306203E-5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-4.866887165545467E-4</v>
      </c>
      <c r="DB79" s="5">
        <v>1.4354815193163627E-5</v>
      </c>
      <c r="DC79" s="5">
        <v>-2.5135110494329365E-7</v>
      </c>
      <c r="DD79" s="5">
        <v>-8.2751046826853003E-10</v>
      </c>
      <c r="DE79" s="5">
        <v>2.6494530090619978E-10</v>
      </c>
      <c r="DF79" s="5">
        <v>-4.604721481820321E-7</v>
      </c>
      <c r="DG79" s="5">
        <v>4.4820491530968871E-8</v>
      </c>
      <c r="DH79" s="5">
        <v>-1.0130212250039778E-8</v>
      </c>
      <c r="DI79" s="5">
        <v>8.3869669491009981E-10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-4.866887165545467E-4</v>
      </c>
      <c r="DC80" s="5">
        <v>1.4354815193163627E-5</v>
      </c>
      <c r="DD80" s="5">
        <v>-2.5135110494329365E-7</v>
      </c>
      <c r="DE80" s="5">
        <v>-8.2751046826853003E-10</v>
      </c>
      <c r="DF80" s="5">
        <v>2.6494530090619978E-10</v>
      </c>
      <c r="DG80" s="5">
        <v>-4.604721481820321E-7</v>
      </c>
      <c r="DH80" s="5">
        <v>4.4820491530968871E-8</v>
      </c>
      <c r="DI80" s="5">
        <v>-1.0130212250039778E-8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-4.866887165545467E-4</v>
      </c>
      <c r="DD81" s="5">
        <v>1.4354815193163627E-5</v>
      </c>
      <c r="DE81" s="5">
        <v>-2.5135110494329365E-7</v>
      </c>
      <c r="DF81" s="5">
        <v>-8.2751046826853003E-10</v>
      </c>
      <c r="DG81" s="5">
        <v>2.6494530090619978E-10</v>
      </c>
      <c r="DH81" s="5">
        <v>-4.604721481820321E-7</v>
      </c>
      <c r="DI81" s="5">
        <v>4.4820491530968871E-8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-4.866887165545467E-4</v>
      </c>
      <c r="DE82" s="5">
        <v>1.4354815193163627E-5</v>
      </c>
      <c r="DF82" s="5">
        <v>-2.5135110494329365E-7</v>
      </c>
      <c r="DG82" s="5">
        <v>-8.2751046826853003E-10</v>
      </c>
      <c r="DH82" s="5">
        <v>2.6494530090619978E-10</v>
      </c>
      <c r="DI82" s="5">
        <v>-4.604721481820321E-7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-4.866887165545467E-4</v>
      </c>
      <c r="DF83" s="5">
        <v>1.4354815193163627E-5</v>
      </c>
      <c r="DG83" s="5">
        <v>-2.5135110494329365E-7</v>
      </c>
      <c r="DH83" s="5">
        <v>-8.2751046826853003E-10</v>
      </c>
      <c r="DI83" s="5">
        <v>2.6494530090619978E-10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-4.866887165545467E-4</v>
      </c>
      <c r="DG84" s="5">
        <v>1.4354815193163627E-5</v>
      </c>
      <c r="DH84" s="5">
        <v>-2.5135110494329365E-7</v>
      </c>
      <c r="DI84" s="5">
        <v>-8.2751046826853003E-10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-4.866887165545467E-4</v>
      </c>
      <c r="DH85" s="5">
        <v>1.4354815193163627E-5</v>
      </c>
      <c r="DI85" s="5">
        <v>-2.5135110494329365E-7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-4.866887165545467E-4</v>
      </c>
      <c r="DI86" s="5">
        <v>1.4354815193163627E-5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-4.866887165545467E-4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1D5A-64A6-AE4C-9A08-B29A5E3EB24A}">
  <dimension ref="A1:DL101"/>
  <sheetViews>
    <sheetView zoomScaleNormal="100" workbookViewId="0">
      <selection sqref="A1:I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195.05099999999999</v>
      </c>
      <c r="D1" s="1">
        <v>196.05439999999999</v>
      </c>
      <c r="E1" s="1">
        <v>197.05770000000001</v>
      </c>
      <c r="F1" s="1">
        <v>198.06110000000001</v>
      </c>
      <c r="G1" s="1">
        <v>199.06440000000001</v>
      </c>
      <c r="H1" s="1">
        <v>200.06780000000001</v>
      </c>
      <c r="I1" s="1">
        <v>201.0711</v>
      </c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7</v>
      </c>
    </row>
    <row r="2" spans="1:116" ht="15" x14ac:dyDescent="0.2">
      <c r="A2" t="s">
        <v>22</v>
      </c>
      <c r="B2" t="s">
        <v>23</v>
      </c>
      <c r="C2">
        <v>518035691.19827002</v>
      </c>
      <c r="D2">
        <v>51034046.225144804</v>
      </c>
      <c r="E2">
        <v>7575329.34193483</v>
      </c>
      <c r="F2">
        <v>20769443.563370202</v>
      </c>
      <c r="G2">
        <v>610677.01108587999</v>
      </c>
      <c r="H2">
        <v>43482.959450174501</v>
      </c>
      <c r="I2">
        <v>350580.205012833</v>
      </c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Gluconic acid</v>
      </c>
      <c r="S2" s="5" t="str">
        <f t="shared" ref="S2:AB2" ca="1" si="0">IF(AG2=ISBLANK(TRUE),"",AG2)</f>
        <v>Gluconic acid m+1</v>
      </c>
      <c r="T2" s="5" t="str">
        <f t="shared" ca="1" si="0"/>
        <v>Gluconic acid m+2</v>
      </c>
      <c r="U2" s="5" t="str">
        <f t="shared" ca="1" si="0"/>
        <v>Gluconic acid m+3</v>
      </c>
      <c r="V2" s="5" t="str">
        <f t="shared" ca="1" si="0"/>
        <v>Gluconic acid m+4</v>
      </c>
      <c r="W2" s="5" t="str">
        <f t="shared" ca="1" si="0"/>
        <v>Gluconic acid m+5</v>
      </c>
      <c r="X2" s="5" t="str">
        <f t="shared" ca="1" si="0"/>
        <v>Gluconic acid m+6</v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Gluconic acid</v>
      </c>
      <c r="AG2" s="3" t="str">
        <f ca="1">IF(D1=ISBLANK(TRUE),"",$AF$2&amp;" m+1")</f>
        <v>Gluconic acid m+1</v>
      </c>
      <c r="AH2" s="3" t="str">
        <f ca="1">IF(E1=ISBLANK(TRUE),"",$AF$2&amp;" m+2")</f>
        <v>Gluconic acid m+2</v>
      </c>
      <c r="AI2" s="3" t="str">
        <f ca="1">IF(F1=ISBLANK(TRUE),"",$AF$2&amp;" m+3")</f>
        <v>Gluconic acid m+3</v>
      </c>
      <c r="AJ2" s="3" t="str">
        <f ca="1">IF(G1=ISBLANK(TRUE),"",$AF$2&amp;" m+4")</f>
        <v>Gluconic acid m+4</v>
      </c>
      <c r="AK2" s="3" t="str">
        <f ca="1">IF(H1=ISBLANK(TRUE),"",$AF$2&amp;" m+5")</f>
        <v>Gluconic acid m+5</v>
      </c>
      <c r="AL2" s="3" t="str">
        <f ca="1">IF(I1=ISBLANK(TRUE),"",$AF$2&amp;" m+6")</f>
        <v>Gluconic acid m+6</v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Gluconic acid</v>
      </c>
      <c r="AU2" s="5" t="str">
        <f t="shared" ca="1" si="2"/>
        <v>Gluconic acid m+1</v>
      </c>
      <c r="AV2" s="5" t="str">
        <f t="shared" ca="1" si="2"/>
        <v>Gluconic acid m+2</v>
      </c>
      <c r="AW2" s="5" t="str">
        <f t="shared" ca="1" si="2"/>
        <v>Gluconic acid m+3</v>
      </c>
      <c r="AX2" s="5" t="str">
        <f t="shared" ca="1" si="2"/>
        <v>Gluconic acid m+4</v>
      </c>
      <c r="AY2" s="5" t="str">
        <f t="shared" ca="1" si="2"/>
        <v>Gluconic acid m+5</v>
      </c>
      <c r="AZ2" s="5" t="str">
        <f t="shared" ca="1" si="2"/>
        <v>Gluconic acid m+6</v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Gluconic acid</v>
      </c>
      <c r="BI2" s="5" t="str">
        <f t="shared" ca="1" si="3"/>
        <v>Gluconic acid m+1</v>
      </c>
      <c r="BJ2" s="5" t="str">
        <f t="shared" ca="1" si="3"/>
        <v>Gluconic acid m+2</v>
      </c>
      <c r="BK2" s="5" t="str">
        <f t="shared" ca="1" si="3"/>
        <v>Gluconic acid m+3</v>
      </c>
      <c r="BL2" s="5" t="str">
        <f t="shared" ca="1" si="3"/>
        <v>Gluconic acid m+4</v>
      </c>
      <c r="BM2" s="5" t="str">
        <f t="shared" ca="1" si="3"/>
        <v>Gluconic acid m+5</v>
      </c>
      <c r="BN2" s="5" t="str">
        <f t="shared" ca="1" si="3"/>
        <v>Gluconic acid m+6</v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Gluconic acid</v>
      </c>
      <c r="BY2" s="3" t="str">
        <f t="shared" ca="1" si="4"/>
        <v>Gluconic acid m+1</v>
      </c>
      <c r="BZ2" s="3" t="str">
        <f t="shared" ca="1" si="4"/>
        <v>Gluconic acid m+2</v>
      </c>
      <c r="CA2" s="3" t="str">
        <f t="shared" ca="1" si="4"/>
        <v>Gluconic acid m+3</v>
      </c>
      <c r="CB2" s="3" t="str">
        <f t="shared" ca="1" si="4"/>
        <v>Gluconic acid m+4</v>
      </c>
      <c r="CC2" s="3" t="str">
        <f t="shared" ca="1" si="4"/>
        <v>Gluconic acid m+5</v>
      </c>
      <c r="CD2" s="3" t="str">
        <f t="shared" ca="1" si="4"/>
        <v>Gluconic acid m+6</v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Gluconic acid</v>
      </c>
      <c r="CL2" s="5" t="str">
        <f t="shared" ca="1" si="5"/>
        <v>Gluconic acid m+1</v>
      </c>
      <c r="CM2" s="5" t="str">
        <f t="shared" ca="1" si="5"/>
        <v>Gluconic acid m+2</v>
      </c>
      <c r="CN2" s="5" t="str">
        <f t="shared" ca="1" si="5"/>
        <v>Gluconic acid m+3</v>
      </c>
      <c r="CO2" s="5" t="str">
        <f t="shared" ca="1" si="5"/>
        <v>Gluconic acid m+4</v>
      </c>
      <c r="CP2" s="5" t="str">
        <f t="shared" ca="1" si="5"/>
        <v>Gluconic acid m+5</v>
      </c>
      <c r="CQ2" s="5" t="str">
        <f t="shared" ca="1" si="5"/>
        <v>Gluconic acid m+6</v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Gluconic acid</v>
      </c>
      <c r="CZ2" s="5" t="str">
        <f t="shared" ca="1" si="6"/>
        <v>Gluconic acid m+1</v>
      </c>
      <c r="DA2" s="5" t="str">
        <f t="shared" ca="1" si="6"/>
        <v>Gluconic acid m+2</v>
      </c>
      <c r="DB2" s="5" t="str">
        <f t="shared" ca="1" si="6"/>
        <v>Gluconic acid m+3</v>
      </c>
      <c r="DC2" s="5" t="str">
        <f t="shared" ca="1" si="6"/>
        <v>Gluconic acid m+4</v>
      </c>
      <c r="DD2" s="5" t="str">
        <f t="shared" ca="1" si="6"/>
        <v>Gluconic acid m+5</v>
      </c>
      <c r="DE2" s="5" t="str">
        <f t="shared" ca="1" si="6"/>
        <v>Gluconic acid m+6</v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684999931.69524205</v>
      </c>
      <c r="D3">
        <v>67185662.3515874</v>
      </c>
      <c r="E3">
        <v>9348255.8211288005</v>
      </c>
      <c r="F3">
        <v>26608135.130152699</v>
      </c>
      <c r="G3">
        <v>851086.99504122301</v>
      </c>
      <c r="H3">
        <v>392880.56428834301</v>
      </c>
      <c r="I3">
        <v>152441.50796019801</v>
      </c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92.941313953230676</v>
      </c>
      <c r="S3" s="5">
        <f t="shared" ref="S3:AB17" ca="1" si="8">IFERROR(BI3/SUMIF($BH3:$BR3,"&lt;&gt;#N/A")*100,"")</f>
        <v>2.3163216120104293</v>
      </c>
      <c r="T3" s="6">
        <f t="shared" ca="1" si="8"/>
        <v>1.1809980455112425</v>
      </c>
      <c r="U3" s="6">
        <f t="shared" ca="1" si="8"/>
        <v>3.639164665201426</v>
      </c>
      <c r="V3" s="6">
        <f t="shared" ca="1" si="8"/>
        <v>-0.15834871340013246</v>
      </c>
      <c r="W3" s="6">
        <f t="shared" ca="1" si="8"/>
        <v>1.90437278445061E-2</v>
      </c>
      <c r="X3" s="6">
        <f ca="1">IFERROR(BN3/SUMIF($BH3:$BR3,"&lt;&gt;#N/A")*100,"")</f>
        <v>6.150670960185458E-2</v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518035691.19827002</v>
      </c>
      <c r="AG3" s="5">
        <f t="shared" si="1"/>
        <v>51034046.225144804</v>
      </c>
      <c r="AH3" s="5">
        <f t="shared" si="1"/>
        <v>7575329.34193483</v>
      </c>
      <c r="AI3" s="5">
        <f t="shared" si="1"/>
        <v>20769443.563370202</v>
      </c>
      <c r="AJ3" s="5">
        <f t="shared" si="1"/>
        <v>610677.01108587999</v>
      </c>
      <c r="AK3" s="5">
        <f t="shared" si="1"/>
        <v>43482.959450174501</v>
      </c>
      <c r="AL3" s="5">
        <f t="shared" si="1"/>
        <v>350580.205012833</v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9.8514536917519706</v>
      </c>
      <c r="AV3" s="5">
        <f t="shared" si="10"/>
        <v>1.4623180353485512</v>
      </c>
      <c r="AW3" s="5">
        <f t="shared" si="10"/>
        <v>4.0092688431039063</v>
      </c>
      <c r="AX3" s="5">
        <f t="shared" si="10"/>
        <v>0.11788319250230056</v>
      </c>
      <c r="AY3" s="5">
        <f t="shared" si="10"/>
        <v>8.3938153661949292E-3</v>
      </c>
      <c r="AZ3" s="5">
        <f t="shared" si="10"/>
        <v>6.767491332535501E-2</v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2.4922410857845564E-2</v>
      </c>
      <c r="BJ3" s="5">
        <f ca="1"/>
        <v>1.2706922199373433E-2</v>
      </c>
      <c r="BK3" s="5">
        <f ca="1"/>
        <v>3.9155511262006726E-2</v>
      </c>
      <c r="BL3" s="5">
        <f ca="1"/>
        <v>-1.7037494593611585E-3</v>
      </c>
      <c r="BM3" s="5">
        <f ca="1"/>
        <v>2.0490056611518494E-4</v>
      </c>
      <c r="BN3" s="5">
        <f ca="1"/>
        <v>6.6178007374422952E-4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946401769.75717604</v>
      </c>
      <c r="BY3" s="5">
        <f t="shared" ref="BY3:CD6" si="12">D17</f>
        <v>68555430.837253004</v>
      </c>
      <c r="BZ3" s="5">
        <f t="shared" si="12"/>
        <v>311044.22602329799</v>
      </c>
      <c r="CA3" s="5">
        <f t="shared" si="12"/>
        <v>0</v>
      </c>
      <c r="CB3" s="5">
        <f t="shared" si="12"/>
        <v>0</v>
      </c>
      <c r="CC3" s="5">
        <f t="shared" si="12"/>
        <v>4553.7893165708801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7.2437978275170263</v>
      </c>
      <c r="CM3" s="5">
        <f t="shared" si="15"/>
        <v>3.2865981020207144E-2</v>
      </c>
      <c r="CN3" s="5">
        <f t="shared" si="15"/>
        <v>0</v>
      </c>
      <c r="CO3" s="5">
        <f t="shared" si="15"/>
        <v>0</v>
      </c>
      <c r="CP3" s="5">
        <f t="shared" si="15"/>
        <v>4.8116872369535752E-4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7.3592126059674143</v>
      </c>
      <c r="DA3" s="5">
        <f t="shared" si="16"/>
        <v>8.216495255051786E-3</v>
      </c>
      <c r="DB3" s="5">
        <f t="shared" si="16"/>
        <v>0</v>
      </c>
      <c r="DC3" s="5">
        <f t="shared" si="16"/>
        <v>0</v>
      </c>
      <c r="DD3" s="5">
        <f t="shared" si="16"/>
        <v>1.2029218092383938E-4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528350065.06145799</v>
      </c>
      <c r="D4">
        <v>53392546.5730545</v>
      </c>
      <c r="E4">
        <v>8154193.9993192898</v>
      </c>
      <c r="F4">
        <v>19995602.8984318</v>
      </c>
      <c r="G4">
        <v>632489.12792225904</v>
      </c>
      <c r="H4">
        <v>38135.336366113101</v>
      </c>
      <c r="I4">
        <v>278783.800028325</v>
      </c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93.150563724419044</v>
      </c>
      <c r="S4" s="5">
        <f t="shared" ca="1" si="8"/>
        <v>2.2811774409188197</v>
      </c>
      <c r="T4" s="6">
        <f t="shared" ca="1" si="8"/>
        <v>1.095703731298844</v>
      </c>
      <c r="U4" s="6">
        <f t="shared" ca="1" si="8"/>
        <v>3.5375175959278957</v>
      </c>
      <c r="V4" s="6">
        <f t="shared" ca="1" si="8"/>
        <v>-0.14468735065776583</v>
      </c>
      <c r="W4" s="6">
        <f t="shared" ca="1" si="8"/>
        <v>6.3671486849879805E-2</v>
      </c>
      <c r="X4" s="6">
        <f t="shared" ca="1" si="8"/>
        <v>1.605337124329851E-2</v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684999931.69524205</v>
      </c>
      <c r="AG4" s="5">
        <f t="shared" si="1"/>
        <v>67185662.3515874</v>
      </c>
      <c r="AH4" s="5">
        <f t="shared" si="1"/>
        <v>9348255.8211288005</v>
      </c>
      <c r="AI4" s="5">
        <f t="shared" si="1"/>
        <v>26608135.130152699</v>
      </c>
      <c r="AJ4" s="5">
        <f t="shared" si="1"/>
        <v>851086.99504122301</v>
      </c>
      <c r="AK4" s="5">
        <f t="shared" si="1"/>
        <v>392880.56428834301</v>
      </c>
      <c r="AL4" s="5">
        <f t="shared" si="1"/>
        <v>152441.50796019801</v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9.8081268687598122</v>
      </c>
      <c r="AV4" s="5">
        <f t="shared" si="10"/>
        <v>1.3647090150788306</v>
      </c>
      <c r="AW4" s="5">
        <f t="shared" si="10"/>
        <v>3.8843996764062036</v>
      </c>
      <c r="AX4" s="5">
        <f t="shared" si="10"/>
        <v>0.12424628903756935</v>
      </c>
      <c r="AY4" s="5">
        <f t="shared" si="10"/>
        <v>5.7354832622543449E-2</v>
      </c>
      <c r="AZ4" s="5">
        <f t="shared" si="10"/>
        <v>2.2254236957795721E-2</v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2.4489142627923982E-2</v>
      </c>
      <c r="BJ4" s="5">
        <f ca="1"/>
        <v>1.1762717126870267E-2</v>
      </c>
      <c r="BK4" s="5">
        <f ca="1"/>
        <v>3.7976341253215085E-2</v>
      </c>
      <c r="BL4" s="5">
        <f ca="1"/>
        <v>-1.5532632855107093E-3</v>
      </c>
      <c r="BM4" s="5">
        <f ca="1"/>
        <v>6.8353302765025118E-4</v>
      </c>
      <c r="BN4" s="5">
        <f ca="1"/>
        <v>1.7233788612156496E-4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945845462.68104899</v>
      </c>
      <c r="BY4" s="5">
        <f t="shared" si="12"/>
        <v>74284777.538103893</v>
      </c>
      <c r="BZ4" s="5">
        <f t="shared" si="12"/>
        <v>0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7.8537964677168048</v>
      </c>
      <c r="CM4" s="5">
        <f t="shared" si="15"/>
        <v>0</v>
      </c>
      <c r="CN4" s="5">
        <f t="shared" si="15"/>
        <v>0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660817900.33158898</v>
      </c>
      <c r="D5">
        <v>76453462.691548407</v>
      </c>
      <c r="E5">
        <v>14361040.687831501</v>
      </c>
      <c r="F5">
        <v>28778983.588916399</v>
      </c>
      <c r="G5">
        <v>691381.48307216296</v>
      </c>
      <c r="H5">
        <v>306253.51225561497</v>
      </c>
      <c r="I5">
        <v>172160.97010184199</v>
      </c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92.864939132665327</v>
      </c>
      <c r="S5" s="5">
        <f t="shared" ca="1" si="8"/>
        <v>2.5503610977196778</v>
      </c>
      <c r="T5" s="6">
        <f t="shared" ca="1" si="8"/>
        <v>1.2378972977643743</v>
      </c>
      <c r="U5" s="6">
        <f t="shared" ca="1" si="8"/>
        <v>3.4231987960197787</v>
      </c>
      <c r="V5" s="6">
        <f t="shared" ca="1" si="8"/>
        <v>-0.14085334811299183</v>
      </c>
      <c r="W5" s="6">
        <f t="shared" ca="1" si="8"/>
        <v>1.6675541704728219E-2</v>
      </c>
      <c r="X5" s="6">
        <f t="shared" ca="1" si="8"/>
        <v>4.7781482239124623E-2</v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528350065.06145799</v>
      </c>
      <c r="AG5" s="5">
        <f t="shared" si="1"/>
        <v>53392546.5730545</v>
      </c>
      <c r="AH5" s="5">
        <f t="shared" si="1"/>
        <v>8154193.9993192898</v>
      </c>
      <c r="AI5" s="5">
        <f t="shared" si="1"/>
        <v>19995602.8984318</v>
      </c>
      <c r="AJ5" s="5">
        <f t="shared" si="1"/>
        <v>632489.12792225904</v>
      </c>
      <c r="AK5" s="5">
        <f t="shared" si="1"/>
        <v>38135.336366113101</v>
      </c>
      <c r="AL5" s="5">
        <f t="shared" si="1"/>
        <v>278783.800028325</v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10.105524746522715</v>
      </c>
      <c r="AV5" s="5">
        <f t="shared" si="10"/>
        <v>1.5433316920990232</v>
      </c>
      <c r="AW5" s="5">
        <f t="shared" si="10"/>
        <v>3.7845368479524839</v>
      </c>
      <c r="AX5" s="5">
        <f t="shared" si="10"/>
        <v>0.11971023943163281</v>
      </c>
      <c r="AY5" s="5">
        <f t="shared" si="10"/>
        <v>7.2178161578682074E-3</v>
      </c>
      <c r="AZ5" s="5">
        <f t="shared" si="10"/>
        <v>5.2764978839530699E-2</v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2.7463121405553001E-2</v>
      </c>
      <c r="BJ5" s="5">
        <f ca="1"/>
        <v>1.3330082475970123E-2</v>
      </c>
      <c r="BK5" s="5">
        <f ca="1"/>
        <v>3.686212286350022E-2</v>
      </c>
      <c r="BL5" s="5">
        <f ca="1"/>
        <v>-1.5167548638757092E-3</v>
      </c>
      <c r="BM5" s="5">
        <f ca="1"/>
        <v>1.7956768033741791E-4</v>
      </c>
      <c r="BN5" s="5">
        <f ca="1"/>
        <v>5.1452660913140511E-4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1108411341.0627</v>
      </c>
      <c r="BY5" s="5">
        <f t="shared" si="12"/>
        <v>75938129.849769801</v>
      </c>
      <c r="BZ5" s="5">
        <f t="shared" si="12"/>
        <v>0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6.8510783890900457</v>
      </c>
      <c r="CM5" s="5">
        <f t="shared" si="15"/>
        <v>0</v>
      </c>
      <c r="CN5" s="5">
        <f t="shared" si="15"/>
        <v>0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7.3592126059674143</v>
      </c>
      <c r="DA5" s="5">
        <f t="shared" si="21"/>
        <v>8.216495255051786E-3</v>
      </c>
      <c r="DB5" s="5">
        <f t="shared" si="21"/>
        <v>0</v>
      </c>
      <c r="DC5" s="5">
        <f t="shared" si="21"/>
        <v>0</v>
      </c>
      <c r="DD5" s="5">
        <f t="shared" si="21"/>
        <v>1.2029218092383938E-4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583874038.07924902</v>
      </c>
      <c r="D6">
        <v>67883097.112634704</v>
      </c>
      <c r="E6">
        <v>16670809.431082601</v>
      </c>
      <c r="F6">
        <v>26902757.118572298</v>
      </c>
      <c r="G6">
        <v>2219006.5972653301</v>
      </c>
      <c r="H6">
        <v>501385.093419215</v>
      </c>
      <c r="I6">
        <v>86941.043702931594</v>
      </c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90.776798823653266</v>
      </c>
      <c r="S6" s="5">
        <f t="shared" ca="1" si="8"/>
        <v>3.8219827604802421</v>
      </c>
      <c r="T6" s="6">
        <f t="shared" ca="1" si="8"/>
        <v>1.684054950325218</v>
      </c>
      <c r="U6" s="6">
        <f t="shared" ca="1" si="8"/>
        <v>3.8291323784055948</v>
      </c>
      <c r="V6" s="6">
        <f t="shared" ca="1" si="8"/>
        <v>-0.18695703352258738</v>
      </c>
      <c r="W6" s="6">
        <f t="shared" ca="1" si="8"/>
        <v>5.5404905699740409E-2</v>
      </c>
      <c r="X6" s="6">
        <f t="shared" ca="1" si="8"/>
        <v>1.9583214958544003E-2</v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660817900.33158898</v>
      </c>
      <c r="AG6" s="5">
        <f t="shared" si="1"/>
        <v>76453462.691548407</v>
      </c>
      <c r="AH6" s="5">
        <f t="shared" si="1"/>
        <v>14361040.687831501</v>
      </c>
      <c r="AI6" s="5">
        <f t="shared" si="1"/>
        <v>28778983.588916399</v>
      </c>
      <c r="AJ6" s="5">
        <f t="shared" si="1"/>
        <v>691381.48307216296</v>
      </c>
      <c r="AK6" s="5">
        <f t="shared" si="1"/>
        <v>306253.51225561497</v>
      </c>
      <c r="AL6" s="5">
        <f t="shared" si="1"/>
        <v>172160.97010184199</v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11.569520537077635</v>
      </c>
      <c r="AV6" s="5">
        <f t="shared" si="10"/>
        <v>2.1732221056096295</v>
      </c>
      <c r="AW6" s="5">
        <f t="shared" si="10"/>
        <v>4.3550550877141063</v>
      </c>
      <c r="AX6" s="5">
        <f t="shared" si="10"/>
        <v>0.10462511422968984</v>
      </c>
      <c r="AY6" s="5">
        <f t="shared" si="10"/>
        <v>4.634461507503676E-2</v>
      </c>
      <c r="AZ6" s="5">
        <f t="shared" si="10"/>
        <v>2.6052709833594711E-2</v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4.2103079311102201E-2</v>
      </c>
      <c r="BJ6" s="5">
        <f ca="1"/>
        <v>1.8551600983382682E-2</v>
      </c>
      <c r="BK6" s="5">
        <f ca="1"/>
        <v>4.2181839721449357E-2</v>
      </c>
      <c r="BL6" s="5">
        <f ca="1"/>
        <v>-2.059524415327509E-3</v>
      </c>
      <c r="BM6" s="5">
        <f ca="1"/>
        <v>6.1034214047768151E-4</v>
      </c>
      <c r="BN6" s="5">
        <f ca="1"/>
        <v>2.1572929660790483E-4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1087668688.4026301</v>
      </c>
      <c r="BY6" s="5">
        <f t="shared" si="12"/>
        <v>81446564.604975298</v>
      </c>
      <c r="BZ6" s="5">
        <f t="shared" si="12"/>
        <v>0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7.4881777395457805</v>
      </c>
      <c r="CM6" s="5">
        <f t="shared" si="15"/>
        <v>0</v>
      </c>
      <c r="CN6" s="5">
        <f t="shared" si="15"/>
        <v>0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7.3592126059674143</v>
      </c>
      <c r="DB6" s="5">
        <f t="shared" si="22"/>
        <v>8.216495255051786E-3</v>
      </c>
      <c r="DC6" s="5">
        <f t="shared" si="22"/>
        <v>0</v>
      </c>
      <c r="DD6" s="5">
        <f t="shared" si="22"/>
        <v>0</v>
      </c>
      <c r="DE6" s="5">
        <f t="shared" si="22"/>
        <v>1.2029218092383938E-4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413781879.39922798</v>
      </c>
      <c r="D7">
        <v>42566358.021200404</v>
      </c>
      <c r="E7">
        <v>5173256.2805866599</v>
      </c>
      <c r="F7">
        <v>10203789.751882</v>
      </c>
      <c r="G7">
        <v>199798.756745794</v>
      </c>
      <c r="H7">
        <v>0</v>
      </c>
      <c r="I7">
        <v>19974.068694987502</v>
      </c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89.794238502329932</v>
      </c>
      <c r="S7" s="5">
        <f t="shared" ca="1" si="8"/>
        <v>3.8316216731095065</v>
      </c>
      <c r="T7" s="6">
        <f t="shared" ca="1" si="8"/>
        <v>2.2744558012102849</v>
      </c>
      <c r="U7" s="6">
        <f t="shared" ca="1" si="8"/>
        <v>3.9696896818640313</v>
      </c>
      <c r="V7" s="6">
        <f t="shared" ca="1" si="8"/>
        <v>4.8937191384418148E-2</v>
      </c>
      <c r="W7" s="6">
        <f t="shared" ca="1" si="8"/>
        <v>7.3072651587544404E-2</v>
      </c>
      <c r="X7" s="6">
        <f t="shared" ca="1" si="8"/>
        <v>7.9844985143012852E-3</v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583874038.07924902</v>
      </c>
      <c r="AG7" s="5">
        <f t="shared" si="1"/>
        <v>67883097.112634704</v>
      </c>
      <c r="AH7" s="5">
        <f t="shared" si="1"/>
        <v>16670809.431082601</v>
      </c>
      <c r="AI7" s="5">
        <f t="shared" si="1"/>
        <v>26902757.118572298</v>
      </c>
      <c r="AJ7" s="5">
        <f t="shared" si="1"/>
        <v>2219006.5972653301</v>
      </c>
      <c r="AK7" s="5">
        <f t="shared" si="1"/>
        <v>501385.093419215</v>
      </c>
      <c r="AL7" s="5">
        <f t="shared" si="1"/>
        <v>86941.043702931594</v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11.626325660231009</v>
      </c>
      <c r="AV7" s="5">
        <f t="shared" si="10"/>
        <v>2.8552064904142691</v>
      </c>
      <c r="AW7" s="5">
        <f t="shared" si="10"/>
        <v>4.6076303044871461</v>
      </c>
      <c r="AX7" s="5">
        <f t="shared" si="10"/>
        <v>0.38004885515463616</v>
      </c>
      <c r="AY7" s="5">
        <f t="shared" si="10"/>
        <v>8.5872133494512767E-2</v>
      </c>
      <c r="AZ7" s="5">
        <f t="shared" si="10"/>
        <v>1.4890376696476975E-2</v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4.2671130542635938E-2</v>
      </c>
      <c r="BJ7" s="5">
        <f ca="1"/>
        <v>2.53296407335897E-2</v>
      </c>
      <c r="BK7" s="5">
        <f ca="1"/>
        <v>4.4208734859542555E-2</v>
      </c>
      <c r="BL7" s="5">
        <f ca="1"/>
        <v>5.449925540951979E-4</v>
      </c>
      <c r="BM7" s="5">
        <f ca="1"/>
        <v>8.1377884379127906E-4</v>
      </c>
      <c r="BN7" s="5">
        <f ca="1"/>
        <v>8.8919942386883854E-5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7.3592126059674143</v>
      </c>
      <c r="DC7" s="5">
        <f t="shared" si="23"/>
        <v>8.216495255051786E-3</v>
      </c>
      <c r="DD7" s="5">
        <f t="shared" si="23"/>
        <v>0</v>
      </c>
      <c r="DE7" s="5">
        <f t="shared" si="23"/>
        <v>0</v>
      </c>
      <c r="DF7" s="5">
        <f t="shared" si="23"/>
        <v>1.2029218092383938E-4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526648506.63796598</v>
      </c>
      <c r="D8">
        <v>50060264.121370196</v>
      </c>
      <c r="E8">
        <v>4564602.3921086499</v>
      </c>
      <c r="F8">
        <v>10134482.9846566</v>
      </c>
      <c r="G8">
        <v>113620.31021157499</v>
      </c>
      <c r="H8">
        <v>13122.877986593599</v>
      </c>
      <c r="I8">
        <v>63.990751098600001</v>
      </c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94.135163397369269</v>
      </c>
      <c r="S8" s="5">
        <f t="shared" ca="1" si="8"/>
        <v>2.7562176068651945</v>
      </c>
      <c r="T8" s="6">
        <f t="shared" ca="1" si="8"/>
        <v>0.9663426014441564</v>
      </c>
      <c r="U8" s="6">
        <f t="shared" ca="1" si="8"/>
        <v>2.2500152162264557</v>
      </c>
      <c r="V8" s="6">
        <f t="shared" ca="1" si="8"/>
        <v>-0.12020868917524238</v>
      </c>
      <c r="W8" s="6">
        <f t="shared" ca="1" si="8"/>
        <v>8.5483033727065186E-3</v>
      </c>
      <c r="X8" s="6">
        <f t="shared" ca="1" si="8"/>
        <v>3.9215638974673282E-3</v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413781879.39922798</v>
      </c>
      <c r="AG8" s="5">
        <f t="shared" si="1"/>
        <v>42566358.021200404</v>
      </c>
      <c r="AH8" s="5">
        <f t="shared" si="1"/>
        <v>5173256.2805866599</v>
      </c>
      <c r="AI8" s="5">
        <f t="shared" si="1"/>
        <v>10203789.751882</v>
      </c>
      <c r="AJ8" s="5">
        <f t="shared" si="1"/>
        <v>199798.756745794</v>
      </c>
      <c r="AK8" s="5">
        <f t="shared" si="1"/>
        <v>0</v>
      </c>
      <c r="AL8" s="5">
        <f t="shared" si="1"/>
        <v>19974.068694987502</v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10.287148891827433</v>
      </c>
      <c r="AV8" s="5">
        <f t="shared" si="10"/>
        <v>1.2502375135657793</v>
      </c>
      <c r="AW8" s="5">
        <f t="shared" si="10"/>
        <v>2.4659827459571053</v>
      </c>
      <c r="AX8" s="5">
        <f t="shared" si="10"/>
        <v>4.8286009294530446E-2</v>
      </c>
      <c r="AY8" s="5">
        <f t="shared" si="10"/>
        <v>0</v>
      </c>
      <c r="AZ8" s="5">
        <f t="shared" si="10"/>
        <v>4.8271975379849778E-3</v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2.9279362858600194E-2</v>
      </c>
      <c r="BJ8" s="5">
        <f ca="1"/>
        <v>1.026547962067023E-2</v>
      </c>
      <c r="BK8" s="5">
        <f ca="1"/>
        <v>2.3901963251803687E-2</v>
      </c>
      <c r="BL8" s="5">
        <f ca="1"/>
        <v>-1.2769796624010723E-3</v>
      </c>
      <c r="BM8" s="5">
        <f ca="1"/>
        <v>9.0808822805372774E-5</v>
      </c>
      <c r="BN8" s="5">
        <f ca="1"/>
        <v>4.1658863233852116E-5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7.3592126059674143</v>
      </c>
      <c r="DD8" s="5">
        <f t="shared" si="24"/>
        <v>8.216495255051786E-3</v>
      </c>
      <c r="DE8" s="5">
        <f t="shared" si="24"/>
        <v>0</v>
      </c>
      <c r="DF8" s="5">
        <f t="shared" si="24"/>
        <v>0</v>
      </c>
      <c r="DG8" s="5">
        <f t="shared" si="24"/>
        <v>1.2029218092383938E-4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457064281.34969002</v>
      </c>
      <c r="D9">
        <v>27429744.0574346</v>
      </c>
      <c r="E9">
        <v>3224991.70669324</v>
      </c>
      <c r="F9">
        <v>9484141.2019728292</v>
      </c>
      <c r="G9">
        <v>21846.9833175805</v>
      </c>
      <c r="H9">
        <v>0</v>
      </c>
      <c r="I9">
        <v>13368.873134053099</v>
      </c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95.590317558226559</v>
      </c>
      <c r="S9" s="5">
        <f t="shared" ca="1" si="8"/>
        <v>2.0515867271491319</v>
      </c>
      <c r="T9" s="6">
        <f t="shared" ca="1" si="8"/>
        <v>0.66967185127466022</v>
      </c>
      <c r="U9" s="6">
        <f t="shared" ca="1" si="8"/>
        <v>1.7900270557370497</v>
      </c>
      <c r="V9" s="6">
        <f t="shared" ca="1" si="8"/>
        <v>-0.11116405438173775</v>
      </c>
      <c r="W9" s="6">
        <f t="shared" ca="1" si="8"/>
        <v>1.0300626334835066E-2</v>
      </c>
      <c r="X9" s="6">
        <f t="shared" ca="1" si="8"/>
        <v>-7.3976434049330799E-4</v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526648506.63796598</v>
      </c>
      <c r="AG9" s="5">
        <f t="shared" si="1"/>
        <v>50060264.121370196</v>
      </c>
      <c r="AH9" s="5">
        <f t="shared" si="1"/>
        <v>4564602.3921086499</v>
      </c>
      <c r="AI9" s="5">
        <f t="shared" si="1"/>
        <v>10134482.9846566</v>
      </c>
      <c r="AJ9" s="5">
        <f t="shared" si="1"/>
        <v>113620.31021157499</v>
      </c>
      <c r="AK9" s="5">
        <f t="shared" si="1"/>
        <v>13122.877986593599</v>
      </c>
      <c r="AL9" s="5">
        <f t="shared" si="1"/>
        <v>63.990751098600001</v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9.5054411985227816</v>
      </c>
      <c r="AV9" s="5">
        <f t="shared" si="10"/>
        <v>0.86672654238560198</v>
      </c>
      <c r="AW9" s="5">
        <f t="shared" si="10"/>
        <v>1.9243352742711468</v>
      </c>
      <c r="AX9" s="5">
        <f t="shared" si="10"/>
        <v>2.1574220524597634E-2</v>
      </c>
      <c r="AY9" s="5">
        <f t="shared" si="10"/>
        <v>2.4917716126013172E-3</v>
      </c>
      <c r="AZ9" s="5">
        <f t="shared" si="10"/>
        <v>1.2150561577987946E-5</v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2.1462285925553673E-2</v>
      </c>
      <c r="BJ9" s="5">
        <f ca="1"/>
        <v>7.005645219943386E-3</v>
      </c>
      <c r="BK9" s="5">
        <f ca="1"/>
        <v>1.8726028968851342E-2</v>
      </c>
      <c r="BL9" s="5">
        <f ca="1"/>
        <v>-1.1629216977339239E-3</v>
      </c>
      <c r="BM9" s="5">
        <f ca="1"/>
        <v>1.077580512122547E-4</v>
      </c>
      <c r="BN9" s="5">
        <f ca="1"/>
        <v>-7.7389045186788743E-6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7.3592126059674143</v>
      </c>
      <c r="DE9" s="5">
        <f t="shared" si="26"/>
        <v>8.216495255051786E-3</v>
      </c>
      <c r="DF9" s="5">
        <f t="shared" si="26"/>
        <v>0</v>
      </c>
      <c r="DG9" s="5">
        <f t="shared" si="26"/>
        <v>0</v>
      </c>
      <c r="DH9" s="5">
        <f t="shared" si="26"/>
        <v>1.2029218092383938E-4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407962845.91546297</v>
      </c>
      <c r="D10">
        <v>38503693.839484997</v>
      </c>
      <c r="E10">
        <v>2531725.5875812601</v>
      </c>
      <c r="F10">
        <v>8726520.2835040502</v>
      </c>
      <c r="G10">
        <v>96123.727320768696</v>
      </c>
      <c r="H10">
        <v>5663.9866289192596</v>
      </c>
      <c r="I10">
        <v>0</v>
      </c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98.692699565868111</v>
      </c>
      <c r="S10" s="5">
        <f t="shared" ca="1" si="8"/>
        <v>-1.3401724109940716</v>
      </c>
      <c r="T10" s="6">
        <f t="shared" ca="1" si="8"/>
        <v>0.78688111377992298</v>
      </c>
      <c r="U10" s="6">
        <f t="shared" ca="1" si="8"/>
        <v>1.9900877635269567</v>
      </c>
      <c r="V10" s="6">
        <f t="shared" ca="1" si="8"/>
        <v>-0.14180208141885184</v>
      </c>
      <c r="W10" s="6">
        <f t="shared" ca="1" si="8"/>
        <v>1.0153281583918369E-2</v>
      </c>
      <c r="X10" s="6">
        <f t="shared" ca="1" si="8"/>
        <v>2.1527676540257939E-3</v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457064281.34969002</v>
      </c>
      <c r="AG10" s="5">
        <f t="shared" si="1"/>
        <v>27429744.0574346</v>
      </c>
      <c r="AH10" s="5">
        <f t="shared" si="1"/>
        <v>3224991.70669324</v>
      </c>
      <c r="AI10" s="5">
        <f t="shared" si="1"/>
        <v>9484141.2019728292</v>
      </c>
      <c r="AJ10" s="5">
        <f t="shared" si="1"/>
        <v>21846.9833175805</v>
      </c>
      <c r="AK10" s="5">
        <f t="shared" si="1"/>
        <v>0</v>
      </c>
      <c r="AL10" s="5">
        <f t="shared" si="1"/>
        <v>13368.873134053099</v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6.0012880412435239</v>
      </c>
      <c r="AV10" s="5">
        <f t="shared" si="10"/>
        <v>0.70558821555033491</v>
      </c>
      <c r="AW10" s="5">
        <f t="shared" si="10"/>
        <v>2.0750125505249706</v>
      </c>
      <c r="AX10" s="5">
        <f t="shared" si="10"/>
        <v>4.7798491829349147E-3</v>
      </c>
      <c r="AY10" s="5">
        <f t="shared" si="10"/>
        <v>0</v>
      </c>
      <c r="AZ10" s="5">
        <f t="shared" si="10"/>
        <v>2.9249437507073242E-3</v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-1.3579245647238905E-2</v>
      </c>
      <c r="BJ10" s="5">
        <f ca="1"/>
        <v>7.9730427604197181E-3</v>
      </c>
      <c r="BK10" s="5">
        <f ca="1"/>
        <v>2.0164488075420005E-2</v>
      </c>
      <c r="BL10" s="5">
        <f ca="1"/>
        <v>-1.4368041612258489E-3</v>
      </c>
      <c r="BM10" s="5">
        <f ca="1"/>
        <v>1.028777369408363E-4</v>
      </c>
      <c r="BN10" s="5">
        <f ca="1"/>
        <v>2.1812835837862797E-5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7.3592126059674143</v>
      </c>
      <c r="DF10" s="5">
        <f t="shared" si="27"/>
        <v>8.216495255051786E-3</v>
      </c>
      <c r="DG10" s="5">
        <f t="shared" si="27"/>
        <v>0</v>
      </c>
      <c r="DH10" s="5">
        <f t="shared" si="27"/>
        <v>0</v>
      </c>
      <c r="DI10" s="5">
        <f t="shared" si="27"/>
        <v>1.2029218092383938E-4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418581191.39937299</v>
      </c>
      <c r="D11">
        <v>34870428.606238998</v>
      </c>
      <c r="E11">
        <v>565403.69845243997</v>
      </c>
      <c r="F11">
        <v>4788340.6797036696</v>
      </c>
      <c r="G11">
        <v>80035.877267550895</v>
      </c>
      <c r="H11">
        <v>0</v>
      </c>
      <c r="I11">
        <v>0</v>
      </c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95.673765153727814</v>
      </c>
      <c r="S11" s="5">
        <f t="shared" ca="1" si="8"/>
        <v>1.9888917956047463</v>
      </c>
      <c r="T11" s="6">
        <f t="shared" ca="1" si="8"/>
        <v>0.43950204385758679</v>
      </c>
      <c r="U11" s="6">
        <f t="shared" ca="1" si="8"/>
        <v>2.0140002624174076</v>
      </c>
      <c r="V11" s="6">
        <f t="shared" ca="1" si="8"/>
        <v>-0.12570813251542726</v>
      </c>
      <c r="W11" s="6">
        <f t="shared" ca="1" si="8"/>
        <v>1.0298855239506206E-2</v>
      </c>
      <c r="X11" s="6">
        <f t="shared" ca="1" si="8"/>
        <v>-7.4997833162988013E-4</v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407962845.91546297</v>
      </c>
      <c r="AG11" s="5">
        <f t="shared" si="1"/>
        <v>38503693.839484997</v>
      </c>
      <c r="AH11" s="5">
        <f t="shared" si="1"/>
        <v>2531725.5875812601</v>
      </c>
      <c r="AI11" s="5">
        <f t="shared" si="1"/>
        <v>8726520.2835040502</v>
      </c>
      <c r="AJ11" s="5">
        <f t="shared" si="1"/>
        <v>96123.727320768696</v>
      </c>
      <c r="AK11" s="5">
        <f t="shared" si="1"/>
        <v>5663.9866289192596</v>
      </c>
      <c r="AL11" s="5">
        <f t="shared" si="1"/>
        <v>0</v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9.4380393275969148</v>
      </c>
      <c r="AV11" s="5">
        <f t="shared" si="10"/>
        <v>0.62057748957508696</v>
      </c>
      <c r="AW11" s="5">
        <f t="shared" si="10"/>
        <v>2.1390478007677047</v>
      </c>
      <c r="AX11" s="5">
        <f t="shared" si="10"/>
        <v>2.3561882726126294E-2</v>
      </c>
      <c r="AY11" s="5">
        <f t="shared" si="10"/>
        <v>1.3883584462720745E-3</v>
      </c>
      <c r="AZ11" s="5">
        <f t="shared" si="10"/>
        <v>0</v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2.0788267216294995E-2</v>
      </c>
      <c r="BJ11" s="5">
        <f ca="1"/>
        <v>4.5937571616565791E-3</v>
      </c>
      <c r="BK11" s="5">
        <f ca="1"/>
        <v>2.1050705584559452E-2</v>
      </c>
      <c r="BL11" s="5">
        <f ca="1"/>
        <v>-1.3139247976019391E-3</v>
      </c>
      <c r="BM11" s="5">
        <f ca="1"/>
        <v>1.0764555176602584E-4</v>
      </c>
      <c r="BN11" s="5">
        <f ca="1"/>
        <v>-7.8389131066893962E-6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7.3592126059674143</v>
      </c>
      <c r="DG11" s="5">
        <f t="shared" si="28"/>
        <v>8.216495255051786E-3</v>
      </c>
      <c r="DH11" s="5">
        <f t="shared" si="28"/>
        <v>0</v>
      </c>
      <c r="DI11" s="5">
        <f t="shared" si="28"/>
        <v>0</v>
      </c>
      <c r="DJ11" s="5">
        <f t="shared" si="28"/>
        <v>1.2029218092383938E-4</v>
      </c>
    </row>
    <row r="12" spans="1:116" ht="14.25" customHeight="1" x14ac:dyDescent="0.2">
      <c r="A12" t="s">
        <v>36</v>
      </c>
      <c r="B12" t="s">
        <v>33</v>
      </c>
      <c r="C12">
        <v>430036761.11271602</v>
      </c>
      <c r="D12">
        <v>33809795.971893199</v>
      </c>
      <c r="E12">
        <v>13357.5332301739</v>
      </c>
      <c r="F12">
        <v>892430.96572710201</v>
      </c>
      <c r="G12">
        <v>0</v>
      </c>
      <c r="H12">
        <v>5793.9643192741096</v>
      </c>
      <c r="I12">
        <v>0</v>
      </c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97.937406587330173</v>
      </c>
      <c r="S12" s="5">
        <f t="shared" ca="1" si="8"/>
        <v>0.95137592587553643</v>
      </c>
      <c r="T12" s="6">
        <f t="shared" ca="1" si="8"/>
        <v>5.4229358460787955E-2</v>
      </c>
      <c r="U12" s="6">
        <f t="shared" ca="1" si="8"/>
        <v>1.1162815265127963</v>
      </c>
      <c r="V12" s="6">
        <f t="shared" ca="1" si="8"/>
        <v>-6.3427616597735256E-2</v>
      </c>
      <c r="W12" s="6">
        <f t="shared" ca="1" si="8"/>
        <v>4.4582428953421219E-3</v>
      </c>
      <c r="X12" s="6">
        <f t="shared" ca="1" si="8"/>
        <v>-3.2402447690053871E-4</v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418581191.39937299</v>
      </c>
      <c r="AG12" s="5">
        <f t="shared" si="1"/>
        <v>34870428.606238998</v>
      </c>
      <c r="AH12" s="5">
        <f t="shared" si="1"/>
        <v>565403.69845243997</v>
      </c>
      <c r="AI12" s="5">
        <f t="shared" si="1"/>
        <v>4788340.6797036696</v>
      </c>
      <c r="AJ12" s="5">
        <f t="shared" si="1"/>
        <v>80035.877267550895</v>
      </c>
      <c r="AK12" s="5">
        <f t="shared" si="1"/>
        <v>0</v>
      </c>
      <c r="AL12" s="5">
        <f t="shared" si="1"/>
        <v>0</v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8.3306248160989949</v>
      </c>
      <c r="AV12" s="5">
        <f t="shared" si="10"/>
        <v>0.13507623134288946</v>
      </c>
      <c r="AW12" s="5">
        <f t="shared" si="10"/>
        <v>1.1439454944680159</v>
      </c>
      <c r="AX12" s="5">
        <f t="shared" si="10"/>
        <v>1.9120753371641052E-2</v>
      </c>
      <c r="AY12" s="5">
        <f t="shared" si="10"/>
        <v>0</v>
      </c>
      <c r="AZ12" s="5">
        <f t="shared" si="10"/>
        <v>0</v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9.7141221013158086E-3</v>
      </c>
      <c r="BJ12" s="5">
        <f ca="1"/>
        <v>5.5371446263927744E-4</v>
      </c>
      <c r="BK12" s="5">
        <f ca="1"/>
        <v>1.139790775976302E-2</v>
      </c>
      <c r="BL12" s="5">
        <f ca="1"/>
        <v>-6.4763422687915718E-4</v>
      </c>
      <c r="BM12" s="5">
        <f ca="1"/>
        <v>4.5521349305556038E-5</v>
      </c>
      <c r="BN12" s="5">
        <f ca="1"/>
        <v>-3.3084853703125999E-6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7.3592126059674143</v>
      </c>
      <c r="DH12" s="5">
        <f t="shared" si="29"/>
        <v>8.216495255051786E-3</v>
      </c>
      <c r="DI12" s="5">
        <f t="shared" si="29"/>
        <v>0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503678197.72035801</v>
      </c>
      <c r="D13">
        <v>34537459.480885103</v>
      </c>
      <c r="E13">
        <v>92845.137497534495</v>
      </c>
      <c r="F13">
        <v>1431382.49240389</v>
      </c>
      <c r="G13">
        <v>0</v>
      </c>
      <c r="H13">
        <v>0</v>
      </c>
      <c r="I13">
        <v>0</v>
      </c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99.34629331011368</v>
      </c>
      <c r="S13" s="5">
        <f t="shared" ca="1" si="8"/>
        <v>0.49957128760163511</v>
      </c>
      <c r="T13" s="6">
        <f t="shared" ca="1" si="8"/>
        <v>-4.1841464147594154E-2</v>
      </c>
      <c r="U13" s="6">
        <f t="shared" ca="1" si="8"/>
        <v>0.2092058981331876</v>
      </c>
      <c r="V13" s="6">
        <f t="shared" ca="1" si="8"/>
        <v>-1.5392468925928561E-2</v>
      </c>
      <c r="W13" s="6">
        <f t="shared" ca="1" si="8"/>
        <v>2.3345801666857986E-3</v>
      </c>
      <c r="X13" s="6">
        <f t="shared" ca="1" si="8"/>
        <v>-1.7114294164134744E-4</v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430036761.11271602</v>
      </c>
      <c r="AG13" s="5">
        <f t="shared" si="1"/>
        <v>33809795.971893199</v>
      </c>
      <c r="AH13" s="5">
        <f t="shared" si="1"/>
        <v>13357.5332301739</v>
      </c>
      <c r="AI13" s="5">
        <f t="shared" si="1"/>
        <v>892430.96572710201</v>
      </c>
      <c r="AJ13" s="5">
        <f t="shared" si="1"/>
        <v>0</v>
      </c>
      <c r="AK13" s="5">
        <f t="shared" si="1"/>
        <v>5793.9643192741096</v>
      </c>
      <c r="AL13" s="5">
        <f t="shared" si="1"/>
        <v>0</v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7.8620711132719627</v>
      </c>
      <c r="AV13" s="5">
        <f t="shared" si="10"/>
        <v>3.1061375301058942E-3</v>
      </c>
      <c r="AW13" s="5">
        <f t="shared" si="10"/>
        <v>0.20752434359749744</v>
      </c>
      <c r="AX13" s="5">
        <f t="shared" si="10"/>
        <v>0</v>
      </c>
      <c r="AY13" s="5">
        <f t="shared" si="10"/>
        <v>1.3473183790804959E-3</v>
      </c>
      <c r="AZ13" s="5">
        <f t="shared" si="10"/>
        <v>0</v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5.0285850730454745E-3</v>
      </c>
      <c r="BJ13" s="5">
        <f ca="1"/>
        <v>-4.2116784384681817E-4</v>
      </c>
      <c r="BK13" s="5">
        <f ca="1"/>
        <v>2.1058248995777075E-3</v>
      </c>
      <c r="BL13" s="5">
        <f ca="1"/>
        <v>-1.5493752623341785E-4</v>
      </c>
      <c r="BM13" s="5">
        <f ca="1"/>
        <v>2.3499418940556819E-5</v>
      </c>
      <c r="BN13" s="5">
        <f ca="1"/>
        <v>-1.7226907611652655E-6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7.3592126059674143</v>
      </c>
      <c r="DI13" s="5">
        <f t="shared" si="30"/>
        <v>8.216495255051786E-3</v>
      </c>
      <c r="DJ13" s="5">
        <f t="shared" si="30"/>
        <v>0</v>
      </c>
    </row>
    <row r="14" spans="1:116" ht="14.25" customHeight="1" x14ac:dyDescent="0.2">
      <c r="A14" t="s">
        <v>39</v>
      </c>
      <c r="B14" t="s">
        <v>38</v>
      </c>
      <c r="C14">
        <v>423928958.19797301</v>
      </c>
      <c r="D14">
        <v>34252749.063533098</v>
      </c>
      <c r="E14">
        <v>87793.797606035805</v>
      </c>
      <c r="F14">
        <v>410503.63897519402</v>
      </c>
      <c r="G14">
        <v>0</v>
      </c>
      <c r="H14">
        <v>0</v>
      </c>
      <c r="I14">
        <v>0</v>
      </c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100.19399849973567</v>
      </c>
      <c r="S14" s="5">
        <f t="shared" ca="1" si="8"/>
        <v>-0.50313806221250756</v>
      </c>
      <c r="T14" s="6">
        <f t="shared" ca="1" si="8"/>
        <v>4.7263749076737173E-2</v>
      </c>
      <c r="U14" s="6">
        <f t="shared" ca="1" si="8"/>
        <v>0.28130033146044375</v>
      </c>
      <c r="V14" s="6">
        <f t="shared" ca="1" si="8"/>
        <v>-2.0705372877165343E-2</v>
      </c>
      <c r="W14" s="6">
        <f t="shared" ca="1" si="8"/>
        <v>1.3801138365518869E-3</v>
      </c>
      <c r="X14" s="6">
        <f t="shared" ca="1" si="8"/>
        <v>-9.9259019708140548E-5</v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503678197.72035801</v>
      </c>
      <c r="AG14" s="5">
        <f t="shared" si="1"/>
        <v>34537459.480885103</v>
      </c>
      <c r="AH14" s="5">
        <f t="shared" si="1"/>
        <v>92845.137497534495</v>
      </c>
      <c r="AI14" s="5">
        <f t="shared" si="1"/>
        <v>1431382.49240389</v>
      </c>
      <c r="AJ14" s="5">
        <f t="shared" si="1"/>
        <v>0</v>
      </c>
      <c r="AK14" s="5">
        <f t="shared" si="1"/>
        <v>0</v>
      </c>
      <c r="AL14" s="5">
        <f t="shared" si="1"/>
        <v>0</v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6.8570487341324817</v>
      </c>
      <c r="AV14" s="5">
        <f t="shared" si="10"/>
        <v>1.843342394365104E-2</v>
      </c>
      <c r="AW14" s="5">
        <f t="shared" si="10"/>
        <v>0.2841859145149247</v>
      </c>
      <c r="AX14" s="5">
        <f t="shared" si="10"/>
        <v>0</v>
      </c>
      <c r="AY14" s="5">
        <f t="shared" si="10"/>
        <v>0</v>
      </c>
      <c r="AZ14" s="5">
        <f t="shared" si="10"/>
        <v>0</v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-5.0216387183493333E-3</v>
      </c>
      <c r="BJ14" s="5">
        <f ca="1"/>
        <v>4.7172235647289661E-4</v>
      </c>
      <c r="BK14" s="5">
        <f ca="1"/>
        <v>2.8075566967335464E-3</v>
      </c>
      <c r="BL14" s="5">
        <f ca="1"/>
        <v>-2.0665282539073407E-4</v>
      </c>
      <c r="BM14" s="5">
        <f ca="1"/>
        <v>1.3774416204734338E-5</v>
      </c>
      <c r="BN14" s="5">
        <f ca="1"/>
        <v>-9.9066831541214934E-7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7.3592126059674143</v>
      </c>
      <c r="DJ14" s="5">
        <f t="shared" si="31"/>
        <v>8.216495255051786E-3</v>
      </c>
    </row>
    <row r="15" spans="1:116" ht="15" customHeight="1" x14ac:dyDescent="0.2">
      <c r="A15" t="s">
        <v>40</v>
      </c>
      <c r="B15" t="s">
        <v>38</v>
      </c>
      <c r="C15">
        <v>484788418.96350801</v>
      </c>
      <c r="D15">
        <v>45948932.045740001</v>
      </c>
      <c r="E15">
        <v>154236.42869255299</v>
      </c>
      <c r="F15">
        <v>2744322.3404246401</v>
      </c>
      <c r="G15">
        <v>117410.281337996</v>
      </c>
      <c r="H15">
        <v>0</v>
      </c>
      <c r="I15">
        <v>0</v>
      </c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99.233046565274051</v>
      </c>
      <c r="S15" s="5">
        <f t="shared" ca="1" si="8"/>
        <v>0.71509291633134098</v>
      </c>
      <c r="T15" s="6">
        <f t="shared" ca="1" si="8"/>
        <v>-4.0227964986933221E-2</v>
      </c>
      <c r="U15" s="6">
        <f t="shared" ca="1" si="8"/>
        <v>9.899216146273554E-2</v>
      </c>
      <c r="V15" s="6">
        <f t="shared" ca="1" si="8"/>
        <v>-7.2817382964508962E-3</v>
      </c>
      <c r="W15" s="6">
        <f t="shared" ca="1" si="8"/>
        <v>4.083753204859751E-4</v>
      </c>
      <c r="X15" s="6">
        <f t="shared" ca="1" si="8"/>
        <v>-3.0315105247937387E-5</v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423928958.19797301</v>
      </c>
      <c r="AG15" s="5">
        <f t="shared" si="1"/>
        <v>34252749.063533098</v>
      </c>
      <c r="AH15" s="5">
        <f t="shared" si="1"/>
        <v>87793.797606035805</v>
      </c>
      <c r="AI15" s="5">
        <f t="shared" si="1"/>
        <v>410503.63897519402</v>
      </c>
      <c r="AJ15" s="5">
        <f t="shared" si="1"/>
        <v>0</v>
      </c>
      <c r="AK15" s="5">
        <f t="shared" si="1"/>
        <v>0</v>
      </c>
      <c r="AL15" s="5">
        <f t="shared" si="1"/>
        <v>0</v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8.0798323401010066</v>
      </c>
      <c r="AV15" s="5">
        <f t="shared" si="10"/>
        <v>2.0709554256266798E-2</v>
      </c>
      <c r="AW15" s="5">
        <f t="shared" si="10"/>
        <v>9.6833120511548201E-2</v>
      </c>
      <c r="AX15" s="5">
        <f t="shared" si="10"/>
        <v>0</v>
      </c>
      <c r="AY15" s="5">
        <f t="shared" si="10"/>
        <v>0</v>
      </c>
      <c r="AZ15" s="5">
        <f t="shared" si="10"/>
        <v>0</v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7.2061973413359154E-3</v>
      </c>
      <c r="BJ15" s="5">
        <f ca="1"/>
        <v>-4.0538879314233134E-4</v>
      </c>
      <c r="BK15" s="5">
        <f ca="1"/>
        <v>9.975725314209712E-4</v>
      </c>
      <c r="BL15" s="5">
        <f ca="1"/>
        <v>-7.3380174735047306E-5</v>
      </c>
      <c r="BM15" s="5">
        <f ca="1"/>
        <v>4.1153157604342194E-6</v>
      </c>
      <c r="BN15" s="5">
        <f ca="1"/>
        <v>-3.0549404958555365E-7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7.3592126059674143</v>
      </c>
    </row>
    <row r="16" spans="1:116" ht="15" customHeight="1" thickBot="1" x14ac:dyDescent="0.25">
      <c r="A16" t="s">
        <v>41</v>
      </c>
      <c r="B16" t="s">
        <v>38</v>
      </c>
      <c r="C16">
        <v>254612743.79035401</v>
      </c>
      <c r="D16">
        <v>20663230.015326299</v>
      </c>
      <c r="E16">
        <v>5769.6531296704097</v>
      </c>
      <c r="F16">
        <v>288115.87927646202</v>
      </c>
      <c r="G16">
        <v>0</v>
      </c>
      <c r="H16">
        <v>0</v>
      </c>
      <c r="I16">
        <v>0</v>
      </c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97.517983125168556</v>
      </c>
      <c r="S16" s="5">
        <f t="shared" ca="1" si="8"/>
        <v>2.0663366651474648</v>
      </c>
      <c r="T16" s="6">
        <f t="shared" ca="1" si="8"/>
        <v>-0.12905312268052502</v>
      </c>
      <c r="U16" s="6">
        <f t="shared" ca="1" si="8"/>
        <v>0.56136376081659489</v>
      </c>
      <c r="V16" s="6">
        <f t="shared" ca="1" si="8"/>
        <v>-1.7683594568050347E-2</v>
      </c>
      <c r="W16" s="6">
        <f t="shared" ca="1" si="8"/>
        <v>1.1379423851748478E-3</v>
      </c>
      <c r="X16" s="6">
        <f t="shared" ca="1" si="8"/>
        <v>-8.4776269189562001E-5</v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484788418.96350801</v>
      </c>
      <c r="AG16" s="5">
        <f t="shared" si="1"/>
        <v>45948932.045740001</v>
      </c>
      <c r="AH16" s="5">
        <f t="shared" si="1"/>
        <v>154236.42869255299</v>
      </c>
      <c r="AI16" s="5">
        <f t="shared" si="1"/>
        <v>2744322.3404246401</v>
      </c>
      <c r="AJ16" s="5">
        <f t="shared" si="1"/>
        <v>117410.281337996</v>
      </c>
      <c r="AK16" s="5">
        <f t="shared" si="1"/>
        <v>0</v>
      </c>
      <c r="AL16" s="5">
        <f t="shared" si="1"/>
        <v>0</v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9.4781414424008261</v>
      </c>
      <c r="AV16" s="5">
        <f t="shared" si="10"/>
        <v>3.1815204872739131E-2</v>
      </c>
      <c r="AW16" s="5">
        <f t="shared" si="10"/>
        <v>0.56608661285516737</v>
      </c>
      <c r="AX16" s="5">
        <f t="shared" si="10"/>
        <v>2.4218870902284063E-2</v>
      </c>
      <c r="AY16" s="5">
        <f t="shared" si="10"/>
        <v>0</v>
      </c>
      <c r="AZ16" s="5">
        <f t="shared" si="10"/>
        <v>0</v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2.1189288364334119E-2</v>
      </c>
      <c r="BJ16" s="5">
        <f ca="1"/>
        <v>-1.3233776842459894E-3</v>
      </c>
      <c r="BK16" s="5">
        <f ca="1"/>
        <v>5.7565152890422296E-3</v>
      </c>
      <c r="BL16" s="5">
        <f ca="1"/>
        <v>-1.8133675452816419E-4</v>
      </c>
      <c r="BM16" s="5">
        <f ca="1"/>
        <v>1.1669051683669971E-5</v>
      </c>
      <c r="BN16" s="5">
        <f ca="1"/>
        <v>-8.6933985376572024E-7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946401769.75717604</v>
      </c>
      <c r="D17">
        <v>68555430.837253004</v>
      </c>
      <c r="E17">
        <v>311044.22602329799</v>
      </c>
      <c r="F17">
        <v>0</v>
      </c>
      <c r="G17">
        <v>0</v>
      </c>
      <c r="H17">
        <v>4553.7893165708801</v>
      </c>
      <c r="I17">
        <v>0</v>
      </c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99.202238892763859</v>
      </c>
      <c r="S17" s="5">
        <f t="shared" ca="1" si="8"/>
        <v>0.75030576617185707</v>
      </c>
      <c r="T17" s="6">
        <f t="shared" ca="1" si="8"/>
        <v>-6.1119571035804392E-2</v>
      </c>
      <c r="U17" s="6">
        <f t="shared" ca="1" si="8"/>
        <v>0.11669200372931667</v>
      </c>
      <c r="V17" s="6">
        <f t="shared" ca="1" si="8"/>
        <v>-8.5825907619497752E-3</v>
      </c>
      <c r="W17" s="6">
        <f t="shared" ca="1" si="8"/>
        <v>5.0269057163317555E-4</v>
      </c>
      <c r="X17" s="6">
        <f t="shared" ca="1" si="8"/>
        <v>-3.7191438923647641E-5</v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254612743.79035401</v>
      </c>
      <c r="AG17" s="5">
        <f t="shared" si="1"/>
        <v>20663230.015326299</v>
      </c>
      <c r="AH17" s="5">
        <f t="shared" si="1"/>
        <v>5769.6531296704097</v>
      </c>
      <c r="AI17" s="5">
        <f t="shared" si="1"/>
        <v>288115.87927646202</v>
      </c>
      <c r="AJ17" s="5">
        <f t="shared" si="1"/>
        <v>0</v>
      </c>
      <c r="AK17" s="5">
        <f t="shared" si="1"/>
        <v>0</v>
      </c>
      <c r="AL17" s="5">
        <f t="shared" si="1"/>
        <v>0</v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8.1155521548992962</v>
      </c>
      <c r="AV17" s="5">
        <f t="shared" si="10"/>
        <v>2.266050412001802E-3</v>
      </c>
      <c r="AW17" s="5">
        <f t="shared" si="10"/>
        <v>0.11315846763494845</v>
      </c>
      <c r="AX17" s="5">
        <f t="shared" si="10"/>
        <v>0</v>
      </c>
      <c r="AY17" s="5">
        <f t="shared" si="10"/>
        <v>0</v>
      </c>
      <c r="AZ17" s="5">
        <f t="shared" si="10"/>
        <v>0</v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7.5633954893188082E-3</v>
      </c>
      <c r="BJ17" s="5">
        <f ca="1"/>
        <v>-6.1611080271962136E-4</v>
      </c>
      <c r="BK17" s="5">
        <f ca="1"/>
        <v>1.1763041341784533E-3</v>
      </c>
      <c r="BL17" s="5">
        <f ca="1"/>
        <v>-8.6516099412105267E-5</v>
      </c>
      <c r="BM17" s="5">
        <f ca="1"/>
        <v>5.0673309115188074E-6</v>
      </c>
      <c r="BN17" s="5">
        <f ca="1"/>
        <v>-3.7490523740952089E-7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945845462.68104899</v>
      </c>
      <c r="D18">
        <v>74284777.538103893</v>
      </c>
      <c r="E18">
        <v>0</v>
      </c>
      <c r="F18">
        <v>0</v>
      </c>
      <c r="G18">
        <v>0</v>
      </c>
      <c r="H18">
        <v>0</v>
      </c>
      <c r="I18">
        <v>0</v>
      </c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-7.3592126059674151E-4</v>
      </c>
      <c r="DA18" s="5">
        <v>5.3336360654324533E-5</v>
      </c>
    </row>
    <row r="19" spans="1:107" ht="15" customHeight="1" x14ac:dyDescent="0.2">
      <c r="A19" t="s">
        <v>45</v>
      </c>
      <c r="B19" t="s">
        <v>43</v>
      </c>
      <c r="C19">
        <v>1108411341.0627</v>
      </c>
      <c r="D19">
        <v>75938129.849769801</v>
      </c>
      <c r="E19">
        <v>0</v>
      </c>
      <c r="F19">
        <v>0</v>
      </c>
      <c r="G19">
        <v>0</v>
      </c>
      <c r="H19">
        <v>0</v>
      </c>
      <c r="I19">
        <v>0</v>
      </c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-7.3592126059674151E-4</v>
      </c>
    </row>
    <row r="20" spans="1:107" ht="15" customHeight="1" thickBot="1" x14ac:dyDescent="0.25">
      <c r="A20" t="s">
        <v>46</v>
      </c>
      <c r="B20" t="s">
        <v>43</v>
      </c>
      <c r="C20">
        <v>1087668688.4026301</v>
      </c>
      <c r="D20">
        <v>81446564.604975298</v>
      </c>
      <c r="E20">
        <v>0</v>
      </c>
      <c r="F20">
        <v>0</v>
      </c>
      <c r="G20">
        <v>0</v>
      </c>
      <c r="H20">
        <v>0</v>
      </c>
      <c r="I20">
        <v>0</v>
      </c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-7.3592126059674151E-4</v>
      </c>
      <c r="DA22" s="5">
        <v>5.3336360654324533E-5</v>
      </c>
      <c r="DB22" s="5">
        <v>-3.8646692413794464E-6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-7.3592126059674151E-4</v>
      </c>
      <c r="DB23" s="5">
        <v>5.3336360654324533E-5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-7.3592126059674151E-4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92.985605603438344</v>
      </c>
      <c r="S25" s="5">
        <f t="shared" ref="S25:V25" ca="1" si="42">AVERAGE(S3:S5)</f>
        <v>2.3826200502163091</v>
      </c>
      <c r="T25" s="5">
        <f t="shared" ca="1" si="42"/>
        <v>1.1715330248581537</v>
      </c>
      <c r="U25" s="5">
        <f t="shared" ca="1" si="42"/>
        <v>3.5332936857163673</v>
      </c>
      <c r="V25" s="5">
        <f t="shared" ca="1" si="42"/>
        <v>-0.14796313739029671</v>
      </c>
      <c r="W25" s="5">
        <f t="shared" ref="W25:X25" ca="1" si="43">AVERAGE(W3:W5)</f>
        <v>3.3130252133038045E-2</v>
      </c>
      <c r="X25" s="5">
        <f t="shared" ca="1" si="43"/>
        <v>4.1780521028092571E-2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92.57412957039476</v>
      </c>
      <c r="S26" s="5">
        <f t="shared" ref="S26:V26" ca="1" si="44">AVERAGE(S6:S9)</f>
        <v>3.1153521919010188</v>
      </c>
      <c r="T26" s="5">
        <f t="shared" ca="1" si="44"/>
        <v>1.3986313010635798</v>
      </c>
      <c r="U26" s="5">
        <f t="shared" ca="1" si="44"/>
        <v>2.9597160830582827</v>
      </c>
      <c r="V26" s="5">
        <f t="shared" ca="1" si="44"/>
        <v>-9.2348146423787345E-2</v>
      </c>
      <c r="W26" s="5">
        <f t="shared" ref="W26:X26" ca="1" si="45">AVERAGE(W6:W9)</f>
        <v>3.6831621748706599E-2</v>
      </c>
      <c r="X26" s="5">
        <f t="shared" ca="1" si="45"/>
        <v>7.6873782574548273E-3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97.912541154259941</v>
      </c>
      <c r="S27" s="5">
        <f t="shared" ref="S27:V27" ca="1" si="46">AVERAGE(S10:S13)</f>
        <v>0.52491664952196149</v>
      </c>
      <c r="T27" s="5">
        <f t="shared" ca="1" si="46"/>
        <v>0.3096927629876759</v>
      </c>
      <c r="U27" s="5">
        <f t="shared" ca="1" si="46"/>
        <v>1.3323938626475871</v>
      </c>
      <c r="V27" s="5">
        <f t="shared" ca="1" si="46"/>
        <v>-8.6582574864485728E-2</v>
      </c>
      <c r="W27" s="5">
        <f t="shared" ref="W27:X27" ca="1" si="47">AVERAGE(W10:W13)</f>
        <v>6.8112399713631238E-3</v>
      </c>
      <c r="X27" s="5">
        <f t="shared" ca="1" si="47"/>
        <v>2.2690547596350687E-4</v>
      </c>
      <c r="CW27" s="27"/>
      <c r="CX27" s="23" t="s">
        <v>14</v>
      </c>
      <c r="CY27" s="5">
        <f t="array" ref="CY27:DC31">MINVERSE(CY5:DC9)</f>
        <v>0.01</v>
      </c>
      <c r="CZ27" s="5">
        <v>-7.3592126059674151E-4</v>
      </c>
      <c r="DA27" s="5">
        <v>5.3336360654324533E-5</v>
      </c>
      <c r="DB27" s="5">
        <v>-3.8646692413794464E-6</v>
      </c>
      <c r="DC27" s="5">
        <v>2.8002684644816158E-7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99.036816770735527</v>
      </c>
      <c r="S28" s="5">
        <f t="shared" ref="S28:V28" ca="1" si="48">AVERAGE(S14:S17)</f>
        <v>0.75714932135953883</v>
      </c>
      <c r="T28" s="5">
        <f t="shared" ca="1" si="48"/>
        <v>-4.5784227406631364E-2</v>
      </c>
      <c r="U28" s="5">
        <f t="shared" ca="1" si="48"/>
        <v>0.2645870643672727</v>
      </c>
      <c r="V28" s="5">
        <f t="shared" ca="1" si="48"/>
        <v>-1.3563324125904091E-2</v>
      </c>
      <c r="W28" s="5">
        <f t="shared" ref="W28:X28" ca="1" si="49">AVERAGE(W14:W17)</f>
        <v>8.5728052846147139E-4</v>
      </c>
      <c r="X28" s="5">
        <f t="shared" ca="1" si="49"/>
        <v>-6.2885458267321895E-5</v>
      </c>
      <c r="CW28" s="27"/>
      <c r="CX28" s="24"/>
      <c r="CY28" s="5">
        <v>0</v>
      </c>
      <c r="CZ28" s="5">
        <v>0.01</v>
      </c>
      <c r="DA28" s="5">
        <v>-7.3592126059674151E-4</v>
      </c>
      <c r="DB28" s="5">
        <v>5.3336360654324533E-5</v>
      </c>
      <c r="DC28" s="5">
        <v>-3.8646692413794464E-6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-7.3592126059674151E-4</v>
      </c>
      <c r="DC29" s="5">
        <v>5.3336360654324533E-5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-7.3592126059674151E-4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0">IFERROR(BH48/SUMIF($AV48:$BF48,"&lt;&gt;#N/A")*100,"")</f>
        <v/>
      </c>
      <c r="S33" s="5" t="str">
        <f t="shared" si="50"/>
        <v/>
      </c>
      <c r="T33" s="5" t="str">
        <f t="shared" si="50"/>
        <v/>
      </c>
      <c r="U33" s="5" t="str">
        <f t="shared" si="50"/>
        <v/>
      </c>
      <c r="V33" s="5" t="str">
        <f t="shared" si="50"/>
        <v/>
      </c>
      <c r="W33" s="5" t="str">
        <f t="shared" si="50"/>
        <v/>
      </c>
      <c r="X33" s="5" t="str">
        <f t="shared" si="50"/>
        <v/>
      </c>
      <c r="CW33" s="27"/>
      <c r="CX33" s="23" t="s">
        <v>15</v>
      </c>
      <c r="CY33" s="5">
        <f t="array" ref="CY33:DD38">MINVERSE(CY5:DD10)</f>
        <v>0.01</v>
      </c>
      <c r="CZ33" s="5">
        <v>-7.3592126059674151E-4</v>
      </c>
      <c r="DA33" s="5">
        <v>5.3336360654324533E-5</v>
      </c>
      <c r="DB33" s="5">
        <v>-3.8646692413794464E-6</v>
      </c>
      <c r="DC33" s="5">
        <v>2.8002684644816158E-7</v>
      </c>
      <c r="DD33" s="5">
        <v>-3.2319448711448672E-8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-7.3592126059674151E-4</v>
      </c>
      <c r="DB34" s="5">
        <v>5.3336360654324533E-5</v>
      </c>
      <c r="DC34" s="5">
        <v>-3.8646692413794464E-6</v>
      </c>
      <c r="DD34" s="5">
        <v>2.8002684644816158E-7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-7.3592126059674151E-4</v>
      </c>
      <c r="DC35" s="5">
        <v>5.3336360654324533E-5</v>
      </c>
      <c r="DD35" s="5">
        <v>-3.8646692413794464E-6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-7.3592126059674151E-4</v>
      </c>
      <c r="DD36" s="5">
        <v>5.3336360654324533E-5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-7.3592126059674151E-4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1">IF(B38=ISBLANK(TRUE),"",B38)</f>
        <v/>
      </c>
      <c r="AF39" s="5" t="str">
        <f t="shared" si="51"/>
        <v/>
      </c>
      <c r="AG39" s="5" t="str">
        <f t="shared" si="51"/>
        <v/>
      </c>
      <c r="AH39" s="5" t="str">
        <f t="shared" si="51"/>
        <v/>
      </c>
      <c r="AI39" s="5" t="str">
        <f t="shared" si="51"/>
        <v/>
      </c>
      <c r="AJ39" s="5" t="str">
        <f t="shared" si="51"/>
        <v/>
      </c>
      <c r="AK39" s="5" t="str">
        <f t="shared" si="51"/>
        <v/>
      </c>
      <c r="AL39" s="5" t="str">
        <f t="shared" si="51"/>
        <v/>
      </c>
      <c r="AM39" s="5" t="str">
        <f t="shared" si="51"/>
        <v/>
      </c>
      <c r="AN39" s="5" t="str">
        <f t="shared" si="51"/>
        <v/>
      </c>
      <c r="AO39" s="5" t="str">
        <f t="shared" si="51"/>
        <v/>
      </c>
      <c r="AP39" s="5" t="str">
        <f t="shared" si="5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1"/>
        <v/>
      </c>
      <c r="AF40" s="5" t="str">
        <f t="shared" si="51"/>
        <v/>
      </c>
      <c r="AG40" s="5" t="str">
        <f t="shared" si="51"/>
        <v/>
      </c>
      <c r="AH40" s="5" t="str">
        <f t="shared" si="51"/>
        <v/>
      </c>
      <c r="AI40" s="5" t="str">
        <f t="shared" si="51"/>
        <v/>
      </c>
      <c r="AJ40" s="5" t="str">
        <f t="shared" si="51"/>
        <v/>
      </c>
      <c r="AK40" s="5" t="str">
        <f t="shared" si="51"/>
        <v/>
      </c>
      <c r="AL40" s="5" t="str">
        <f t="shared" si="51"/>
        <v/>
      </c>
      <c r="AM40" s="5" t="str">
        <f t="shared" si="51"/>
        <v/>
      </c>
      <c r="AN40" s="5" t="str">
        <f t="shared" si="51"/>
        <v/>
      </c>
      <c r="AO40" s="5" t="str">
        <f t="shared" si="51"/>
        <v/>
      </c>
      <c r="AP40" s="5" t="str">
        <f t="shared" si="51"/>
        <v/>
      </c>
      <c r="CW40" s="27"/>
      <c r="CX40" s="23" t="s">
        <v>16</v>
      </c>
      <c r="CY40" s="5">
        <f t="array" ref="CY40:DE46">MINVERSE(CY5:DE11)</f>
        <v>0.01</v>
      </c>
      <c r="CZ40" s="5">
        <v>-7.3592126059674151E-4</v>
      </c>
      <c r="DA40" s="5">
        <v>5.3336360654324533E-5</v>
      </c>
      <c r="DB40" s="5">
        <v>-3.8646692413794464E-6</v>
      </c>
      <c r="DC40" s="5">
        <v>2.8002684644816158E-7</v>
      </c>
      <c r="DD40" s="5">
        <v>-3.2319448711448672E-8</v>
      </c>
      <c r="DE40" s="5">
        <v>3.2407042854548511E-9</v>
      </c>
    </row>
    <row r="41" spans="2:110" ht="14.25" customHeight="1" x14ac:dyDescent="0.15">
      <c r="AD41" s="5" t="str">
        <f>IF(A40=ISBLANK(TRUE),"",A40)</f>
        <v/>
      </c>
      <c r="AE41" s="5" t="str">
        <f t="shared" si="51"/>
        <v/>
      </c>
      <c r="AF41" s="5" t="str">
        <f t="shared" si="51"/>
        <v/>
      </c>
      <c r="AG41" s="5" t="str">
        <f t="shared" si="51"/>
        <v/>
      </c>
      <c r="AH41" s="5" t="str">
        <f t="shared" si="51"/>
        <v/>
      </c>
      <c r="AI41" s="5" t="str">
        <f t="shared" si="51"/>
        <v/>
      </c>
      <c r="AJ41" s="5" t="str">
        <f t="shared" si="51"/>
        <v/>
      </c>
      <c r="AK41" s="5" t="str">
        <f t="shared" si="51"/>
        <v/>
      </c>
      <c r="AL41" s="5" t="str">
        <f t="shared" si="51"/>
        <v/>
      </c>
      <c r="AM41" s="5" t="str">
        <f t="shared" si="51"/>
        <v/>
      </c>
      <c r="AN41" s="5" t="str">
        <f t="shared" si="51"/>
        <v/>
      </c>
      <c r="AO41" s="5" t="str">
        <f t="shared" si="51"/>
        <v/>
      </c>
      <c r="AP41" s="5" t="str">
        <f t="shared" si="51"/>
        <v/>
      </c>
      <c r="CW41" s="27"/>
      <c r="CX41" s="24"/>
      <c r="CY41" s="5">
        <v>0</v>
      </c>
      <c r="CZ41" s="5">
        <v>0.01</v>
      </c>
      <c r="DA41" s="5">
        <v>-7.3592126059674151E-4</v>
      </c>
      <c r="DB41" s="5">
        <v>5.3336360654324533E-5</v>
      </c>
      <c r="DC41" s="5">
        <v>-3.8646692413794464E-6</v>
      </c>
      <c r="DD41" s="5">
        <v>2.8002684644816158E-7</v>
      </c>
      <c r="DE41" s="5">
        <v>-3.2319448711448672E-8</v>
      </c>
    </row>
    <row r="42" spans="2:110" ht="14.25" customHeight="1" x14ac:dyDescent="0.15">
      <c r="AD42" s="5" t="str">
        <f>IF(A41=ISBLANK(TRUE),"",A41)</f>
        <v/>
      </c>
      <c r="AE42" s="5" t="str">
        <f t="shared" si="51"/>
        <v/>
      </c>
      <c r="AF42" s="5" t="str">
        <f t="shared" si="51"/>
        <v/>
      </c>
      <c r="AG42" s="5" t="str">
        <f t="shared" si="51"/>
        <v/>
      </c>
      <c r="AH42" s="5" t="str">
        <f t="shared" si="51"/>
        <v/>
      </c>
      <c r="AI42" s="5" t="str">
        <f t="shared" si="51"/>
        <v/>
      </c>
      <c r="AJ42" s="5" t="str">
        <f t="shared" si="51"/>
        <v/>
      </c>
      <c r="AK42" s="5" t="str">
        <f t="shared" si="51"/>
        <v/>
      </c>
      <c r="AL42" s="5" t="str">
        <f t="shared" si="51"/>
        <v/>
      </c>
      <c r="AM42" s="5" t="str">
        <f t="shared" si="51"/>
        <v/>
      </c>
      <c r="AN42" s="5" t="str">
        <f t="shared" si="51"/>
        <v/>
      </c>
      <c r="AO42" s="5" t="str">
        <f t="shared" si="51"/>
        <v/>
      </c>
      <c r="AP42" s="5" t="str">
        <f t="shared" si="5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-7.3592126059674151E-4</v>
      </c>
      <c r="DC42" s="5">
        <v>5.3336360654324533E-5</v>
      </c>
      <c r="DD42" s="5">
        <v>-3.8646692413794464E-6</v>
      </c>
      <c r="DE42" s="5">
        <v>2.8002684644816158E-7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-7.3592126059674151E-4</v>
      </c>
      <c r="DD43" s="5">
        <v>5.3336360654324533E-5</v>
      </c>
      <c r="DE43" s="5">
        <v>-3.8646692413794464E-6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-7.3592126059674151E-4</v>
      </c>
      <c r="DE44" s="5">
        <v>5.3336360654324533E-5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-7.3592126059674151E-4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390B-75F4-F140-B9A6-D6D2D2052D67}">
  <dimension ref="A1:DL101"/>
  <sheetViews>
    <sheetView zoomScaleNormal="100" workbookViewId="0">
      <selection activeCell="L15" sqref="L15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146.04589999999999</v>
      </c>
      <c r="D1" s="1">
        <v>147.04920000000001</v>
      </c>
      <c r="E1" s="1">
        <v>148.05260000000001</v>
      </c>
      <c r="F1" s="1">
        <v>149.05600000000001</v>
      </c>
      <c r="G1" s="1">
        <v>150.05930000000001</v>
      </c>
      <c r="H1" s="1">
        <v>151.06270000000001</v>
      </c>
      <c r="I1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6</v>
      </c>
    </row>
    <row r="2" spans="1:116" ht="15" x14ac:dyDescent="0.2">
      <c r="A2" t="s">
        <v>22</v>
      </c>
      <c r="B2" t="s">
        <v>23</v>
      </c>
      <c r="C2">
        <v>823197999.58416903</v>
      </c>
      <c r="D2">
        <v>70839669.889151901</v>
      </c>
      <c r="E2">
        <v>8277543.6568686999</v>
      </c>
      <c r="F2">
        <v>17202899.341085501</v>
      </c>
      <c r="G2">
        <v>1598554.46954954</v>
      </c>
      <c r="H2">
        <v>47422644.622685596</v>
      </c>
      <c r="I2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Glutamate</v>
      </c>
      <c r="S2" s="5" t="str">
        <f t="shared" ref="S2:AB2" ca="1" si="0">IF(AG2=ISBLANK(TRUE),"",AG2)</f>
        <v>Glutamate m+1</v>
      </c>
      <c r="T2" s="5" t="str">
        <f t="shared" ca="1" si="0"/>
        <v>Glutamate m+2</v>
      </c>
      <c r="U2" s="5" t="str">
        <f t="shared" ca="1" si="0"/>
        <v>Glutamate m+3</v>
      </c>
      <c r="V2" s="5" t="str">
        <f t="shared" ca="1" si="0"/>
        <v>Glutamate m+4</v>
      </c>
      <c r="W2" s="5" t="str">
        <f t="shared" ca="1" si="0"/>
        <v>Glutamate m+5</v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Glutamate</v>
      </c>
      <c r="AG2" s="3" t="str">
        <f ca="1">IF(D1=ISBLANK(TRUE),"",$AF$2&amp;" m+1")</f>
        <v>Glutamate m+1</v>
      </c>
      <c r="AH2" s="3" t="str">
        <f ca="1">IF(E1=ISBLANK(TRUE),"",$AF$2&amp;" m+2")</f>
        <v>Glutamate m+2</v>
      </c>
      <c r="AI2" s="3" t="str">
        <f ca="1">IF(F1=ISBLANK(TRUE),"",$AF$2&amp;" m+3")</f>
        <v>Glutamate m+3</v>
      </c>
      <c r="AJ2" s="3" t="str">
        <f ca="1">IF(G1=ISBLANK(TRUE),"",$AF$2&amp;" m+4")</f>
        <v>Glutamate m+4</v>
      </c>
      <c r="AK2" s="3" t="str">
        <f ca="1">IF(H1=ISBLANK(TRUE),"",$AF$2&amp;" m+5")</f>
        <v>Glutamate m+5</v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Glutamate</v>
      </c>
      <c r="AU2" s="5" t="str">
        <f t="shared" ca="1" si="2"/>
        <v>Glutamate m+1</v>
      </c>
      <c r="AV2" s="5" t="str">
        <f t="shared" ca="1" si="2"/>
        <v>Glutamate m+2</v>
      </c>
      <c r="AW2" s="5" t="str">
        <f t="shared" ca="1" si="2"/>
        <v>Glutamate m+3</v>
      </c>
      <c r="AX2" s="5" t="str">
        <f t="shared" ca="1" si="2"/>
        <v>Glutamate m+4</v>
      </c>
      <c r="AY2" s="5" t="str">
        <f t="shared" ca="1" si="2"/>
        <v>Glutamate m+5</v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Glutamate</v>
      </c>
      <c r="BI2" s="5" t="str">
        <f t="shared" ca="1" si="3"/>
        <v>Glutamate m+1</v>
      </c>
      <c r="BJ2" s="5" t="str">
        <f t="shared" ca="1" si="3"/>
        <v>Glutamate m+2</v>
      </c>
      <c r="BK2" s="5" t="str">
        <f t="shared" ca="1" si="3"/>
        <v>Glutamate m+3</v>
      </c>
      <c r="BL2" s="5" t="str">
        <f t="shared" ca="1" si="3"/>
        <v>Glutamate m+4</v>
      </c>
      <c r="BM2" s="5" t="str">
        <f t="shared" ca="1" si="3"/>
        <v>Glutamate m+5</v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Glutamate</v>
      </c>
      <c r="BY2" s="3" t="str">
        <f t="shared" ca="1" si="4"/>
        <v>Glutamate m+1</v>
      </c>
      <c r="BZ2" s="3" t="str">
        <f t="shared" ca="1" si="4"/>
        <v>Glutamate m+2</v>
      </c>
      <c r="CA2" s="3" t="str">
        <f t="shared" ca="1" si="4"/>
        <v>Glutamate m+3</v>
      </c>
      <c r="CB2" s="3" t="str">
        <f t="shared" ca="1" si="4"/>
        <v>Glutamate m+4</v>
      </c>
      <c r="CC2" s="3" t="str">
        <f t="shared" ca="1" si="4"/>
        <v>Glutamate m+5</v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Glutamate</v>
      </c>
      <c r="CL2" s="5" t="str">
        <f t="shared" ca="1" si="5"/>
        <v>Glutamate m+1</v>
      </c>
      <c r="CM2" s="5" t="str">
        <f t="shared" ca="1" si="5"/>
        <v>Glutamate m+2</v>
      </c>
      <c r="CN2" s="5" t="str">
        <f t="shared" ca="1" si="5"/>
        <v>Glutamate m+3</v>
      </c>
      <c r="CO2" s="5" t="str">
        <f t="shared" ca="1" si="5"/>
        <v>Glutamate m+4</v>
      </c>
      <c r="CP2" s="5" t="str">
        <f t="shared" ca="1" si="5"/>
        <v>Glutamate m+5</v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Glutamate</v>
      </c>
      <c r="CZ2" s="5" t="str">
        <f t="shared" ca="1" si="6"/>
        <v>Glutamate m+1</v>
      </c>
      <c r="DA2" s="5" t="str">
        <f t="shared" ca="1" si="6"/>
        <v>Glutamate m+2</v>
      </c>
      <c r="DB2" s="5" t="str">
        <f t="shared" ca="1" si="6"/>
        <v>Glutamate m+3</v>
      </c>
      <c r="DC2" s="5" t="str">
        <f t="shared" ca="1" si="6"/>
        <v>Glutamate m+4</v>
      </c>
      <c r="DD2" s="5" t="str">
        <f t="shared" ca="1" si="6"/>
        <v>Glutamate m+5</v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591109562.65551198</v>
      </c>
      <c r="D3">
        <v>52938376.189688601</v>
      </c>
      <c r="E3">
        <v>7127663.07713247</v>
      </c>
      <c r="F3">
        <v>12165836.6988911</v>
      </c>
      <c r="G3">
        <v>1793282.18448648</v>
      </c>
      <c r="H3">
        <v>47164234.399807803</v>
      </c>
      <c r="I3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94.524113610887639</v>
      </c>
      <c r="S3" s="5">
        <f t="shared" ref="S3:AB17" ca="1" si="8">IFERROR(BI3/SUMIF($BH3:$BR3,"&lt;&gt;#N/A")*100,"")</f>
        <v>2.2659625117074422</v>
      </c>
      <c r="T3" s="6">
        <f t="shared" ca="1" si="8"/>
        <v>0.74644826561209798</v>
      </c>
      <c r="U3" s="6">
        <f t="shared" ca="1" si="8"/>
        <v>1.8929610237033927</v>
      </c>
      <c r="V3" s="6">
        <f t="shared" ca="1" si="8"/>
        <v>-2.9658395651059755E-2</v>
      </c>
      <c r="W3" s="6">
        <f t="shared" ca="1" si="8"/>
        <v>0.60017298374047667</v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823197999.58416903</v>
      </c>
      <c r="AG3" s="5">
        <f t="shared" si="1"/>
        <v>70839669.889151901</v>
      </c>
      <c r="AH3" s="5">
        <f t="shared" si="1"/>
        <v>8277543.6568686999</v>
      </c>
      <c r="AI3" s="5">
        <f t="shared" si="1"/>
        <v>17202899.341085501</v>
      </c>
      <c r="AJ3" s="5">
        <f t="shared" si="1"/>
        <v>1598554.46954954</v>
      </c>
      <c r="AK3" s="5">
        <f t="shared" si="1"/>
        <v>47422644.622685596</v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8.6054229875359169</v>
      </c>
      <c r="AV3" s="5">
        <f t="shared" si="10"/>
        <v>1.0055349576954786</v>
      </c>
      <c r="AW3" s="5">
        <f t="shared" si="10"/>
        <v>2.0897644734043803</v>
      </c>
      <c r="AX3" s="5">
        <f t="shared" si="10"/>
        <v>0.19418833261949558</v>
      </c>
      <c r="AY3" s="5">
        <f t="shared" si="10"/>
        <v>5.7607822961961412</v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2.397232224821879E-2</v>
      </c>
      <c r="BJ3" s="5">
        <f ca="1"/>
        <v>7.8969083876827724E-3</v>
      </c>
      <c r="BK3" s="5">
        <f ca="1"/>
        <v>2.0026223482992326E-2</v>
      </c>
      <c r="BL3" s="5">
        <f ca="1"/>
        <v>-3.1376539295729076E-4</v>
      </c>
      <c r="BM3" s="5">
        <f ca="1"/>
        <v>6.3494166812408659E-3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2352327860.4530802</v>
      </c>
      <c r="BY3" s="5">
        <f t="shared" ref="BY3:CE6" si="12">D17</f>
        <v>146586235.811151</v>
      </c>
      <c r="BZ3" s="5">
        <f t="shared" si="12"/>
        <v>1054913.44987311</v>
      </c>
      <c r="CA3" s="5">
        <f t="shared" si="12"/>
        <v>1628921.2197751401</v>
      </c>
      <c r="CB3" s="5">
        <f t="shared" si="12"/>
        <v>1973845.9229246799</v>
      </c>
      <c r="CC3" s="5">
        <f t="shared" si="12"/>
        <v>116537249.18280099</v>
      </c>
      <c r="CD3" s="5">
        <f t="shared" si="12"/>
        <v>0</v>
      </c>
      <c r="CE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6.2315393307001488</v>
      </c>
      <c r="CM3" s="5">
        <f t="shared" si="15"/>
        <v>4.4845511019451341E-2</v>
      </c>
      <c r="CN3" s="5">
        <f t="shared" si="15"/>
        <v>6.9247201768098537E-2</v>
      </c>
      <c r="CO3" s="5">
        <f t="shared" si="15"/>
        <v>8.3910323731169814E-2</v>
      </c>
      <c r="CP3" s="5">
        <f t="shared" si="15"/>
        <v>4.9541244289116584</v>
      </c>
      <c r="CQ3" s="5">
        <f t="shared" si="15"/>
        <v>0</v>
      </c>
      <c r="CR3" s="5">
        <f t="shared" si="15"/>
        <v>0</v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6.2081907627140378</v>
      </c>
      <c r="DA3" s="5">
        <f t="shared" si="16"/>
        <v>6.7019369385005134E-2</v>
      </c>
      <c r="DB3" s="5">
        <f t="shared" si="16"/>
        <v>3.6510001478966853E-2</v>
      </c>
      <c r="DC3" s="5">
        <f t="shared" si="16"/>
        <v>9.9833780935094374E-2</v>
      </c>
      <c r="DD3" s="5">
        <f t="shared" si="16"/>
        <v>5.1237648349125307</v>
      </c>
      <c r="DE3" s="5">
        <f t="shared" si="16"/>
        <v>0</v>
      </c>
      <c r="DF3" s="5">
        <f t="shared" si="16"/>
        <v>0</v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1917594917.94713</v>
      </c>
      <c r="D4">
        <v>128192018.21924999</v>
      </c>
      <c r="E4">
        <v>10718205.931910099</v>
      </c>
      <c r="F4">
        <v>18694391.372724101</v>
      </c>
      <c r="G4">
        <v>1170227.2509650199</v>
      </c>
      <c r="H4">
        <v>94243160.523539796</v>
      </c>
      <c r="I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92.079783188290023</v>
      </c>
      <c r="S4" s="5">
        <f t="shared" ca="1" si="8"/>
        <v>2.5299592892935436</v>
      </c>
      <c r="T4" s="6">
        <f t="shared" ca="1" si="8"/>
        <v>0.89153200175399605</v>
      </c>
      <c r="U4" s="6">
        <f t="shared" ca="1" si="8"/>
        <v>1.8044649531364907</v>
      </c>
      <c r="V4" s="6">
        <f t="shared" ca="1" si="8"/>
        <v>7.3875052186756079E-2</v>
      </c>
      <c r="W4" s="6">
        <f t="shared" ca="1" si="8"/>
        <v>2.6203855153391675</v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591109562.65551198</v>
      </c>
      <c r="AG4" s="5">
        <f t="shared" si="1"/>
        <v>52938376.189688601</v>
      </c>
      <c r="AH4" s="5">
        <f t="shared" si="1"/>
        <v>7127663.07713247</v>
      </c>
      <c r="AI4" s="5">
        <f t="shared" si="1"/>
        <v>12165836.6988911</v>
      </c>
      <c r="AJ4" s="5">
        <f t="shared" si="1"/>
        <v>1793282.18448648</v>
      </c>
      <c r="AK4" s="5">
        <f t="shared" si="1"/>
        <v>47164234.399807803</v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8.955763793072002</v>
      </c>
      <c r="AV4" s="5">
        <f t="shared" si="10"/>
        <v>1.2058108221277997</v>
      </c>
      <c r="AW4" s="5">
        <f t="shared" si="10"/>
        <v>2.0581356600351821</v>
      </c>
      <c r="AX4" s="5">
        <f t="shared" si="10"/>
        <v>0.30337560035914568</v>
      </c>
      <c r="AY4" s="5">
        <f t="shared" si="10"/>
        <v>7.9789327359087698</v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2.7475730303579644E-2</v>
      </c>
      <c r="BJ4" s="5">
        <f ca="1"/>
        <v>9.682168776732893E-3</v>
      </c>
      <c r="BK4" s="5">
        <f ca="1"/>
        <v>1.9596755016751257E-2</v>
      </c>
      <c r="BL4" s="5">
        <f ca="1"/>
        <v>8.0229394150170986E-4</v>
      </c>
      <c r="BM4" s="5">
        <f ca="1"/>
        <v>2.8457772429598939E-2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2070781263.9700301</v>
      </c>
      <c r="BY4" s="5">
        <f t="shared" si="12"/>
        <v>133126391.725494</v>
      </c>
      <c r="BZ4" s="5">
        <f t="shared" si="12"/>
        <v>726965.09472419997</v>
      </c>
      <c r="CA4" s="5">
        <f t="shared" si="12"/>
        <v>1022928.19819174</v>
      </c>
      <c r="CB4" s="5">
        <f t="shared" si="12"/>
        <v>2437759.3262343402</v>
      </c>
      <c r="CC4" s="5">
        <f t="shared" si="12"/>
        <v>110516206.056566</v>
      </c>
      <c r="CD4" s="5">
        <f t="shared" si="12"/>
        <v>0</v>
      </c>
      <c r="CE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6.4288002814101519</v>
      </c>
      <c r="CM4" s="5">
        <f t="shared" si="15"/>
        <v>3.51058369791548E-2</v>
      </c>
      <c r="CN4" s="5">
        <f t="shared" si="15"/>
        <v>4.9398177199585898E-2</v>
      </c>
      <c r="CO4" s="5">
        <f t="shared" si="15"/>
        <v>0.11772172023426331</v>
      </c>
      <c r="CP4" s="5">
        <f t="shared" si="15"/>
        <v>5.3369328755026579</v>
      </c>
      <c r="CQ4" s="5">
        <f t="shared" si="15"/>
        <v>0</v>
      </c>
      <c r="CR4" s="5">
        <f t="shared" si="15"/>
        <v>0</v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1654766572.52753</v>
      </c>
      <c r="D5">
        <v>128812536.05948301</v>
      </c>
      <c r="E5">
        <v>11825656.224620299</v>
      </c>
      <c r="F5">
        <v>18538190.578525901</v>
      </c>
      <c r="G5">
        <v>385187.59865995601</v>
      </c>
      <c r="H5">
        <v>40317963.406750999</v>
      </c>
      <c r="I5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98.475251764910126</v>
      </c>
      <c r="S5" s="5">
        <f t="shared" ca="1" si="8"/>
        <v>0.46958007462843243</v>
      </c>
      <c r="T5" s="6">
        <f t="shared" ca="1" si="8"/>
        <v>0.45526769875667711</v>
      </c>
      <c r="U5" s="6">
        <f t="shared" ca="1" si="8"/>
        <v>0.89549091578706186</v>
      </c>
      <c r="V5" s="6">
        <f t="shared" ca="1" si="8"/>
        <v>-9.4286622427842942E-2</v>
      </c>
      <c r="W5" s="6">
        <f t="shared" ca="1" si="8"/>
        <v>-0.20130383165447474</v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1917594917.94713</v>
      </c>
      <c r="AG5" s="5">
        <f t="shared" si="1"/>
        <v>128192018.21924999</v>
      </c>
      <c r="AH5" s="5">
        <f t="shared" si="1"/>
        <v>10718205.931910099</v>
      </c>
      <c r="AI5" s="5">
        <f t="shared" si="1"/>
        <v>18694391.372724101</v>
      </c>
      <c r="AJ5" s="5">
        <f t="shared" si="1"/>
        <v>1170227.2509650199</v>
      </c>
      <c r="AK5" s="5">
        <f t="shared" si="1"/>
        <v>94243160.523539796</v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6.6850416122548548</v>
      </c>
      <c r="AV5" s="5">
        <f t="shared" si="10"/>
        <v>0.55894004680531861</v>
      </c>
      <c r="AW5" s="5">
        <f t="shared" si="10"/>
        <v>0.97488740702010579</v>
      </c>
      <c r="AX5" s="5">
        <f t="shared" si="10"/>
        <v>6.1025779741729798E-2</v>
      </c>
      <c r="AY5" s="5">
        <f t="shared" si="10"/>
        <v>4.9146542703831972</v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4.7685084954081705E-3</v>
      </c>
      <c r="BJ5" s="5">
        <f ca="1"/>
        <v>4.6231686702719703E-3</v>
      </c>
      <c r="BK5" s="5">
        <f ca="1"/>
        <v>9.0935631007561819E-3</v>
      </c>
      <c r="BL5" s="5">
        <f ca="1"/>
        <v>-9.5746515736698284E-4</v>
      </c>
      <c r="BM5" s="5">
        <f ca="1"/>
        <v>-2.0442073317572945E-3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2516512609.1266899</v>
      </c>
      <c r="BY5" s="5">
        <f t="shared" si="12"/>
        <v>143730461.08482701</v>
      </c>
      <c r="BZ5" s="5">
        <f t="shared" si="12"/>
        <v>2630596.40547942</v>
      </c>
      <c r="CA5" s="5">
        <f t="shared" si="12"/>
        <v>166691.203663783</v>
      </c>
      <c r="CB5" s="5">
        <f t="shared" si="12"/>
        <v>1370065.9326284199</v>
      </c>
      <c r="CC5" s="5">
        <f t="shared" si="12"/>
        <v>119192160.23102</v>
      </c>
      <c r="CD5" s="5">
        <f t="shared" si="12"/>
        <v>0</v>
      </c>
      <c r="CE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5.7114937776809338</v>
      </c>
      <c r="CM5" s="5">
        <f t="shared" si="15"/>
        <v>0.10453340849312576</v>
      </c>
      <c r="CN5" s="5">
        <f t="shared" si="15"/>
        <v>6.6238970176124073E-3</v>
      </c>
      <c r="CO5" s="5">
        <f t="shared" si="15"/>
        <v>5.4443038658323138E-2</v>
      </c>
      <c r="CP5" s="5">
        <f t="shared" si="15"/>
        <v>4.736402265529815</v>
      </c>
      <c r="CQ5" s="5">
        <f t="shared" si="15"/>
        <v>0</v>
      </c>
      <c r="CR5" s="5">
        <f t="shared" si="15"/>
        <v>0</v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6.2081907627140378</v>
      </c>
      <c r="DA5" s="5">
        <f t="shared" si="21"/>
        <v>6.7019369385005134E-2</v>
      </c>
      <c r="DB5" s="5">
        <f t="shared" si="21"/>
        <v>3.6510001478966853E-2</v>
      </c>
      <c r="DC5" s="5">
        <f t="shared" si="21"/>
        <v>9.9833780935094374E-2</v>
      </c>
      <c r="DD5" s="5">
        <f t="shared" si="21"/>
        <v>5.1237648349125307</v>
      </c>
      <c r="DE5" s="5">
        <f t="shared" si="21"/>
        <v>0</v>
      </c>
      <c r="DF5" s="5">
        <f>DF3</f>
        <v>0</v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578512220.70382297</v>
      </c>
      <c r="D6">
        <v>49118420.563320801</v>
      </c>
      <c r="E6">
        <v>6166237.7661380405</v>
      </c>
      <c r="F6">
        <v>9644147.4503541496</v>
      </c>
      <c r="G6">
        <v>782702.55414487002</v>
      </c>
      <c r="H6">
        <v>24899750.354236402</v>
      </c>
      <c r="I6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99.650233431189434</v>
      </c>
      <c r="S6" s="5">
        <f t="shared" ca="1" si="8"/>
        <v>1.5706291585876251</v>
      </c>
      <c r="T6" s="6">
        <f t="shared" ca="1" si="8"/>
        <v>0.54784976638871052</v>
      </c>
      <c r="U6" s="6">
        <f t="shared" ca="1" si="8"/>
        <v>1.0449254840004296</v>
      </c>
      <c r="V6" s="6">
        <f t="shared" ca="1" si="8"/>
        <v>-0.14210012378820375</v>
      </c>
      <c r="W6" s="6">
        <f t="shared" ca="1" si="8"/>
        <v>-2.6715377163779781</v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1654766572.52753</v>
      </c>
      <c r="AG6" s="5">
        <f t="shared" si="1"/>
        <v>128812536.05948301</v>
      </c>
      <c r="AH6" s="5">
        <f t="shared" si="1"/>
        <v>11825656.224620299</v>
      </c>
      <c r="AI6" s="5">
        <f t="shared" si="1"/>
        <v>18538190.578525901</v>
      </c>
      <c r="AJ6" s="5">
        <f t="shared" si="1"/>
        <v>385187.59865995601</v>
      </c>
      <c r="AK6" s="5">
        <f t="shared" si="1"/>
        <v>40317963.406750999</v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7.7843327390117425</v>
      </c>
      <c r="AV6" s="5">
        <f t="shared" si="10"/>
        <v>0.71464195741865333</v>
      </c>
      <c r="AW6" s="5">
        <f t="shared" si="10"/>
        <v>1.1202903712401096</v>
      </c>
      <c r="AX6" s="5">
        <f t="shared" si="10"/>
        <v>2.3277458286555263E-2</v>
      </c>
      <c r="AY6" s="5">
        <f t="shared" si="10"/>
        <v>2.4364743690204222</v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1.5761419762977048E-2</v>
      </c>
      <c r="BJ6" s="5">
        <f ca="1"/>
        <v>5.4977268745387562E-3</v>
      </c>
      <c r="BK6" s="5">
        <f ca="1"/>
        <v>1.0485931121495793E-2</v>
      </c>
      <c r="BL6" s="5">
        <f ca="1"/>
        <v>-1.4259888702250444E-3</v>
      </c>
      <c r="BM6" s="5">
        <f ca="1"/>
        <v>-2.6809146595955853E-2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2120779453.9630001</v>
      </c>
      <c r="BY6" s="5">
        <f t="shared" si="12"/>
        <v>137022068.78686601</v>
      </c>
      <c r="BZ6" s="5">
        <f t="shared" si="12"/>
        <v>1772817.2530007099</v>
      </c>
      <c r="CA6" s="5">
        <f t="shared" si="12"/>
        <v>440501.37280568399</v>
      </c>
      <c r="CB6" s="5">
        <f t="shared" si="12"/>
        <v>3038229.5177402501</v>
      </c>
      <c r="CC6" s="5">
        <f t="shared" si="12"/>
        <v>115955732.54085299</v>
      </c>
      <c r="CD6" s="5">
        <f t="shared" si="12"/>
        <v>0</v>
      </c>
      <c r="CE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6.460929661064915</v>
      </c>
      <c r="CM6" s="5">
        <f t="shared" si="15"/>
        <v>8.359272104828866E-2</v>
      </c>
      <c r="CN6" s="5">
        <f t="shared" si="15"/>
        <v>2.077072993057057E-2</v>
      </c>
      <c r="CO6" s="5">
        <f t="shared" si="15"/>
        <v>0.14326004111662127</v>
      </c>
      <c r="CP6" s="5">
        <f t="shared" si="15"/>
        <v>5.4675997697059922</v>
      </c>
      <c r="CQ6" s="5">
        <f t="shared" si="15"/>
        <v>0</v>
      </c>
      <c r="CR6" s="5">
        <f t="shared" si="15"/>
        <v>0</v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6.2081907627140378</v>
      </c>
      <c r="DB6" s="5">
        <f t="shared" si="22"/>
        <v>6.7019369385005134E-2</v>
      </c>
      <c r="DC6" s="5">
        <f t="shared" si="22"/>
        <v>3.6510001478966853E-2</v>
      </c>
      <c r="DD6" s="5">
        <f t="shared" si="22"/>
        <v>9.9833780935094374E-2</v>
      </c>
      <c r="DE6" s="5">
        <f t="shared" si="22"/>
        <v>5.1237648349125307</v>
      </c>
      <c r="DF6" s="5">
        <f t="shared" si="22"/>
        <v>0</v>
      </c>
      <c r="DG6" s="5">
        <f t="shared" si="22"/>
        <v>0</v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1279027742.26387</v>
      </c>
      <c r="D7">
        <v>103717713.394603</v>
      </c>
      <c r="E7">
        <v>11575570.0399855</v>
      </c>
      <c r="F7">
        <v>13457277.4844428</v>
      </c>
      <c r="G7">
        <v>109380.09713080899</v>
      </c>
      <c r="H7">
        <v>29514344.907549702</v>
      </c>
      <c r="I7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96.309300950599663</v>
      </c>
      <c r="S7" s="5">
        <f t="shared" ca="1" si="8"/>
        <v>2.1980495128746389</v>
      </c>
      <c r="T7" s="6">
        <f t="shared" ca="1" si="8"/>
        <v>0.82553520358265953</v>
      </c>
      <c r="U7" s="6">
        <f t="shared" ca="1" si="8"/>
        <v>1.5176476563926229</v>
      </c>
      <c r="V7" s="6">
        <f t="shared" ca="1" si="8"/>
        <v>-6.1421045805242186E-2</v>
      </c>
      <c r="W7" s="6">
        <f t="shared" ca="1" si="8"/>
        <v>-0.78911227764434677</v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578512220.70382297</v>
      </c>
      <c r="AG7" s="5">
        <f t="shared" si="1"/>
        <v>49118420.563320801</v>
      </c>
      <c r="AH7" s="5">
        <f t="shared" si="1"/>
        <v>6166237.7661380405</v>
      </c>
      <c r="AI7" s="5">
        <f t="shared" si="1"/>
        <v>9644147.4503541496</v>
      </c>
      <c r="AJ7" s="5">
        <f t="shared" si="1"/>
        <v>782702.55414487002</v>
      </c>
      <c r="AK7" s="5">
        <f t="shared" si="1"/>
        <v>24899750.354236402</v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8.4904724231344506</v>
      </c>
      <c r="AV7" s="5">
        <f t="shared" si="10"/>
        <v>1.065878566685444</v>
      </c>
      <c r="AW7" s="5">
        <f t="shared" si="10"/>
        <v>1.6670602807008981</v>
      </c>
      <c r="AX7" s="5">
        <f t="shared" si="10"/>
        <v>0.13529576837506169</v>
      </c>
      <c r="AY7" s="5">
        <f t="shared" si="10"/>
        <v>4.3041010134484541</v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2.2822816604204134E-2</v>
      </c>
      <c r="BJ7" s="5">
        <f ca="1"/>
        <v>8.5717079807910226E-3</v>
      </c>
      <c r="BK7" s="5">
        <f ca="1"/>
        <v>1.5758059101384989E-2</v>
      </c>
      <c r="BL7" s="5">
        <f ca="1"/>
        <v>-6.3774781042951552E-4</v>
      </c>
      <c r="BM7" s="5">
        <f ca="1"/>
        <v>-8.1935209772637588E-3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6.2081907627140378</v>
      </c>
      <c r="DC7" s="5">
        <f t="shared" si="23"/>
        <v>6.7019369385005134E-2</v>
      </c>
      <c r="DD7" s="5">
        <f t="shared" si="23"/>
        <v>3.6510001478966853E-2</v>
      </c>
      <c r="DE7" s="5">
        <f t="shared" si="23"/>
        <v>9.9833780935094374E-2</v>
      </c>
      <c r="DF7" s="5">
        <f t="shared" si="23"/>
        <v>5.1237648349125307</v>
      </c>
      <c r="DG7" s="5">
        <f t="shared" si="23"/>
        <v>0</v>
      </c>
      <c r="DH7" s="5">
        <f t="shared" si="23"/>
        <v>0</v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1567694935.4133899</v>
      </c>
      <c r="D8">
        <v>128936167.947183</v>
      </c>
      <c r="E8">
        <v>16625645.5247362</v>
      </c>
      <c r="F8">
        <v>23514313.510498401</v>
      </c>
      <c r="G8">
        <v>1385164.15711278</v>
      </c>
      <c r="H8">
        <v>52593148.1086298</v>
      </c>
      <c r="I8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99.37554002534381</v>
      </c>
      <c r="S8" s="5">
        <f t="shared" ca="1" si="8"/>
        <v>1.8890446274746115</v>
      </c>
      <c r="T8" s="6">
        <f t="shared" ca="1" si="8"/>
        <v>0.71550095066003017</v>
      </c>
      <c r="U8" s="6">
        <f t="shared" ca="1" si="8"/>
        <v>0.96361104079091642</v>
      </c>
      <c r="V8" s="6">
        <f t="shared" ca="1" si="8"/>
        <v>-0.15170397182294512</v>
      </c>
      <c r="W8" s="6">
        <f t="shared" ca="1" si="8"/>
        <v>-2.7919926724464328</v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1279027742.26387</v>
      </c>
      <c r="AG8" s="5">
        <f t="shared" si="1"/>
        <v>103717713.394603</v>
      </c>
      <c r="AH8" s="5">
        <f t="shared" si="1"/>
        <v>11575570.0399855</v>
      </c>
      <c r="AI8" s="5">
        <f t="shared" si="1"/>
        <v>13457277.4844428</v>
      </c>
      <c r="AJ8" s="5">
        <f t="shared" si="1"/>
        <v>109380.09713080899</v>
      </c>
      <c r="AK8" s="5">
        <f t="shared" si="1"/>
        <v>29514344.907549702</v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8.109105844023631</v>
      </c>
      <c r="AV8" s="5">
        <f t="shared" si="10"/>
        <v>0.90502884788853954</v>
      </c>
      <c r="AW8" s="5">
        <f t="shared" si="10"/>
        <v>1.0521489909689929</v>
      </c>
      <c r="AX8" s="5">
        <f t="shared" si="10"/>
        <v>8.5518158454645412E-3</v>
      </c>
      <c r="AY8" s="5">
        <f t="shared" si="10"/>
        <v>2.30756096465191</v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1.9009150813095933E-2</v>
      </c>
      <c r="BJ8" s="5">
        <f ca="1"/>
        <v>7.1999704401863414E-3</v>
      </c>
      <c r="BK8" s="5">
        <f ca="1"/>
        <v>9.6966621821140894E-3</v>
      </c>
      <c r="BL8" s="5">
        <f ca="1"/>
        <v>-1.5265725528058106E-3</v>
      </c>
      <c r="BM8" s="5">
        <f ca="1"/>
        <v>-2.8095371071537208E-2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6.2081907627140378</v>
      </c>
      <c r="DD8" s="5">
        <f t="shared" si="24"/>
        <v>6.7019369385005134E-2</v>
      </c>
      <c r="DE8" s="5">
        <f t="shared" si="24"/>
        <v>3.6510001478966853E-2</v>
      </c>
      <c r="DF8" s="5">
        <f t="shared" si="24"/>
        <v>9.9833780935094374E-2</v>
      </c>
      <c r="DG8" s="5">
        <f t="shared" si="24"/>
        <v>5.1237648349125307</v>
      </c>
      <c r="DH8" s="5">
        <f t="shared" si="24"/>
        <v>0</v>
      </c>
      <c r="DI8" s="5">
        <f t="shared" si="24"/>
        <v>0</v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1170246009.3092401</v>
      </c>
      <c r="D9">
        <v>107699803.41644099</v>
      </c>
      <c r="E9">
        <v>24863742.784511801</v>
      </c>
      <c r="F9">
        <v>60845649.345471904</v>
      </c>
      <c r="G9">
        <v>6437749.3550803596</v>
      </c>
      <c r="H9">
        <v>125490299.257596</v>
      </c>
      <c r="I9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97.630860459933189</v>
      </c>
      <c r="S9" s="5">
        <f t="shared" ca="1" si="8"/>
        <v>1.9686084367176355</v>
      </c>
      <c r="T9" s="6">
        <f t="shared" ca="1" si="8"/>
        <v>0.84774371321011521</v>
      </c>
      <c r="U9" s="6">
        <f t="shared" ca="1" si="8"/>
        <v>1.3747998228863341</v>
      </c>
      <c r="V9" s="6">
        <f t="shared" ca="1" si="8"/>
        <v>-9.7842219704940572E-2</v>
      </c>
      <c r="W9" s="6">
        <f t="shared" ca="1" si="8"/>
        <v>-1.7241702130423273</v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1567694935.4133899</v>
      </c>
      <c r="AG9" s="5">
        <f t="shared" si="1"/>
        <v>128936167.947183</v>
      </c>
      <c r="AH9" s="5">
        <f t="shared" si="1"/>
        <v>16625645.5247362</v>
      </c>
      <c r="AI9" s="5">
        <f t="shared" si="1"/>
        <v>23514313.510498401</v>
      </c>
      <c r="AJ9" s="5">
        <f t="shared" si="1"/>
        <v>1385164.15711278</v>
      </c>
      <c r="AK9" s="5">
        <f t="shared" si="1"/>
        <v>52593148.1086298</v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8.2245700381231028</v>
      </c>
      <c r="AV9" s="5">
        <f t="shared" si="10"/>
        <v>1.0605153559644649</v>
      </c>
      <c r="AW9" s="5">
        <f t="shared" si="10"/>
        <v>1.4999291621936539</v>
      </c>
      <c r="AX9" s="5">
        <f t="shared" si="10"/>
        <v>8.8356741214292572E-2</v>
      </c>
      <c r="AY9" s="5">
        <f t="shared" si="10"/>
        <v>3.3548075534709412</v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2.0163792754090644E-2</v>
      </c>
      <c r="BJ9" s="5">
        <f ca="1"/>
        <v>8.6831531466223383E-3</v>
      </c>
      <c r="BK9" s="5">
        <f ca="1"/>
        <v>1.4081611248838059E-2</v>
      </c>
      <c r="BL9" s="5">
        <f ca="1"/>
        <v>-1.0021648815140181E-3</v>
      </c>
      <c r="BM9" s="5">
        <f ca="1"/>
        <v>-1.7660094409901378E-2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6.2081907627140378</v>
      </c>
      <c r="DE9" s="5">
        <f t="shared" si="26"/>
        <v>6.7019369385005134E-2</v>
      </c>
      <c r="DF9" s="5">
        <f t="shared" si="26"/>
        <v>3.6510001478966853E-2</v>
      </c>
      <c r="DG9" s="5">
        <f t="shared" si="26"/>
        <v>9.9833780935094374E-2</v>
      </c>
      <c r="DH9" s="5">
        <f t="shared" si="26"/>
        <v>5.1237648349125307</v>
      </c>
      <c r="DI9" s="5">
        <f t="shared" si="26"/>
        <v>0</v>
      </c>
      <c r="DJ9" s="5">
        <f t="shared" si="26"/>
        <v>0</v>
      </c>
    </row>
    <row r="10" spans="1:116" ht="14.25" customHeight="1" x14ac:dyDescent="0.2">
      <c r="A10" t="s">
        <v>34</v>
      </c>
      <c r="B10" t="s">
        <v>33</v>
      </c>
      <c r="C10">
        <v>475721796.589867</v>
      </c>
      <c r="D10">
        <v>57710341.354729898</v>
      </c>
      <c r="E10">
        <v>19787526.536237899</v>
      </c>
      <c r="F10">
        <v>53164766.489680201</v>
      </c>
      <c r="G10">
        <v>8137983.0374013502</v>
      </c>
      <c r="H10">
        <v>162731472.243931</v>
      </c>
      <c r="I10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86.482487769839963</v>
      </c>
      <c r="S10" s="5">
        <f t="shared" ca="1" si="8"/>
        <v>2.5901380036520423</v>
      </c>
      <c r="T10" s="6">
        <f t="shared" ca="1" si="8"/>
        <v>1.6186976493465317</v>
      </c>
      <c r="U10" s="6">
        <f t="shared" ca="1" si="8"/>
        <v>4.3627589884433968</v>
      </c>
      <c r="V10" s="6">
        <f t="shared" ca="1" si="8"/>
        <v>0.11653923286344242</v>
      </c>
      <c r="W10" s="6">
        <f t="shared" ca="1" si="8"/>
        <v>4.8293783558546135</v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1170246009.3092401</v>
      </c>
      <c r="AG10" s="5">
        <f t="shared" si="1"/>
        <v>107699803.41644099</v>
      </c>
      <c r="AH10" s="5">
        <f t="shared" si="1"/>
        <v>24863742.784511801</v>
      </c>
      <c r="AI10" s="5">
        <f t="shared" si="1"/>
        <v>60845649.345471904</v>
      </c>
      <c r="AJ10" s="5">
        <f t="shared" si="1"/>
        <v>6437749.3550803596</v>
      </c>
      <c r="AK10" s="5">
        <f t="shared" si="1"/>
        <v>125490299.257596</v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9.2031763030760381</v>
      </c>
      <c r="AV10" s="5">
        <f t="shared" si="10"/>
        <v>2.1246594807179129</v>
      </c>
      <c r="AW10" s="5">
        <f t="shared" si="10"/>
        <v>5.1993896036771963</v>
      </c>
      <c r="AX10" s="5">
        <f t="shared" si="10"/>
        <v>0.55011931712378692</v>
      </c>
      <c r="AY10" s="5">
        <f t="shared" si="10"/>
        <v>10.723411851809605</v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2.9949855403620003E-2</v>
      </c>
      <c r="BJ10" s="5">
        <f ca="1"/>
        <v>1.8717056956715331E-2</v>
      </c>
      <c r="BK10" s="5">
        <f ca="1"/>
        <v>5.0446733216720344E-2</v>
      </c>
      <c r="BL10" s="5">
        <f ca="1"/>
        <v>1.3475471840448663E-3</v>
      </c>
      <c r="BM10" s="5">
        <f ca="1"/>
        <v>5.5842269115884732E-2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6.2081907627140378</v>
      </c>
      <c r="DF10" s="5">
        <f t="shared" si="27"/>
        <v>6.7019369385005134E-2</v>
      </c>
      <c r="DG10" s="5">
        <f t="shared" si="27"/>
        <v>3.6510001478966853E-2</v>
      </c>
      <c r="DH10" s="5">
        <f t="shared" si="27"/>
        <v>9.9833780935094374E-2</v>
      </c>
      <c r="DI10" s="5">
        <f t="shared" si="27"/>
        <v>5.1237648349125307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1415013213.6996601</v>
      </c>
      <c r="D11">
        <v>153670103.007247</v>
      </c>
      <c r="E11">
        <v>52566248.559425302</v>
      </c>
      <c r="F11">
        <v>154031933.86730099</v>
      </c>
      <c r="G11">
        <v>24545963.386051401</v>
      </c>
      <c r="H11">
        <v>493133968.67058903</v>
      </c>
      <c r="I11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66.448702780226313</v>
      </c>
      <c r="S11" s="5">
        <f t="shared" ca="1" si="8"/>
        <v>3.9357039659831887</v>
      </c>
      <c r="T11" s="6">
        <f t="shared" ca="1" si="8"/>
        <v>2.4750472964431189</v>
      </c>
      <c r="U11" s="6">
        <f t="shared" ca="1" si="8"/>
        <v>7.245487658082193</v>
      </c>
      <c r="V11" s="6">
        <f t="shared" ca="1" si="8"/>
        <v>0.61746382152677448</v>
      </c>
      <c r="W11" s="6">
        <f t="shared" ca="1" si="8"/>
        <v>19.277594477738411</v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475721796.589867</v>
      </c>
      <c r="AG11" s="5">
        <f t="shared" si="1"/>
        <v>57710341.354729898</v>
      </c>
      <c r="AH11" s="5">
        <f t="shared" si="1"/>
        <v>19787526.536237899</v>
      </c>
      <c r="AI11" s="5">
        <f t="shared" si="1"/>
        <v>53164766.489680201</v>
      </c>
      <c r="AJ11" s="5">
        <f t="shared" si="1"/>
        <v>8137983.0374013502</v>
      </c>
      <c r="AK11" s="5">
        <f t="shared" si="1"/>
        <v>162731472.243931</v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12.131111453882697</v>
      </c>
      <c r="AV11" s="5">
        <f t="shared" si="10"/>
        <v>4.1594744403307793</v>
      </c>
      <c r="AW11" s="5">
        <f t="shared" si="10"/>
        <v>11.175600292184011</v>
      </c>
      <c r="AX11" s="5">
        <f t="shared" si="10"/>
        <v>1.7106601160041721</v>
      </c>
      <c r="AY11" s="5">
        <f t="shared" si="10"/>
        <v>34.207276902266123</v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5.9229206911686601E-2</v>
      </c>
      <c r="BJ11" s="5">
        <f ca="1"/>
        <v>3.724748855713763E-2</v>
      </c>
      <c r="BK11" s="5">
        <f ca="1"/>
        <v>0.10903881272213931</v>
      </c>
      <c r="BL11" s="5">
        <f ca="1"/>
        <v>9.2923382352396843E-3</v>
      </c>
      <c r="BM11" s="5">
        <f ca="1"/>
        <v>0.29011242764960349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6.2081907627140378</v>
      </c>
      <c r="DG11" s="5">
        <f t="shared" si="28"/>
        <v>6.7019369385005134E-2</v>
      </c>
      <c r="DH11" s="5">
        <f t="shared" si="28"/>
        <v>3.6510001478966853E-2</v>
      </c>
      <c r="DI11" s="5">
        <f t="shared" si="28"/>
        <v>9.9833780935094374E-2</v>
      </c>
      <c r="DJ11" s="5">
        <f t="shared" si="28"/>
        <v>5.1237648349125307</v>
      </c>
    </row>
    <row r="12" spans="1:116" ht="14.25" customHeight="1" x14ac:dyDescent="0.2">
      <c r="A12" t="s">
        <v>36</v>
      </c>
      <c r="B12" t="s">
        <v>33</v>
      </c>
      <c r="C12">
        <v>1196557085.29391</v>
      </c>
      <c r="D12">
        <v>121418522.419617</v>
      </c>
      <c r="E12">
        <v>29947297.291244399</v>
      </c>
      <c r="F12">
        <v>69655558.899435401</v>
      </c>
      <c r="G12">
        <v>6166111.7263739798</v>
      </c>
      <c r="H12">
        <v>128387509.825913</v>
      </c>
      <c r="I12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66.991856070602935</v>
      </c>
      <c r="S12" s="5">
        <f t="shared" ca="1" si="8"/>
        <v>3.116317630812484</v>
      </c>
      <c r="T12" s="6">
        <f t="shared" ca="1" si="8"/>
        <v>2.2503123379619359</v>
      </c>
      <c r="U12" s="6">
        <f t="shared" ca="1" si="8"/>
        <v>7.1261792892303584</v>
      </c>
      <c r="V12" s="6">
        <f t="shared" ca="1" si="8"/>
        <v>0.65016168513453765</v>
      </c>
      <c r="W12" s="6">
        <f t="shared" ca="1" si="8"/>
        <v>19.865172986257768</v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1415013213.6996601</v>
      </c>
      <c r="AG12" s="5">
        <f t="shared" si="1"/>
        <v>153670103.007247</v>
      </c>
      <c r="AH12" s="5">
        <f t="shared" si="1"/>
        <v>52566248.559425302</v>
      </c>
      <c r="AI12" s="5">
        <f t="shared" si="1"/>
        <v>154031933.86730099</v>
      </c>
      <c r="AJ12" s="5">
        <f t="shared" si="1"/>
        <v>24545963.386051401</v>
      </c>
      <c r="AK12" s="5">
        <f t="shared" si="1"/>
        <v>493133968.67058903</v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10.859976537283691</v>
      </c>
      <c r="AV12" s="5">
        <f t="shared" si="10"/>
        <v>3.7148945360013159</v>
      </c>
      <c r="AW12" s="5">
        <f t="shared" si="10"/>
        <v>10.885547384011542</v>
      </c>
      <c r="AX12" s="5">
        <f t="shared" si="10"/>
        <v>1.7346808601083028</v>
      </c>
      <c r="AY12" s="5">
        <f t="shared" si="10"/>
        <v>34.850131708752926</v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4.6517857745696535E-2</v>
      </c>
      <c r="BJ12" s="5">
        <f ca="1"/>
        <v>3.359083431858232E-2</v>
      </c>
      <c r="BK12" s="5">
        <f ca="1"/>
        <v>0.10637381477712836</v>
      </c>
      <c r="BL12" s="5">
        <f ca="1"/>
        <v>9.7050854129094484E-3</v>
      </c>
      <c r="BM12" s="5">
        <f ca="1"/>
        <v>0.29653116291212772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6.2081907627140378</v>
      </c>
      <c r="DH12" s="5">
        <f t="shared" si="29"/>
        <v>6.7019369385005134E-2</v>
      </c>
      <c r="DI12" s="5">
        <f t="shared" si="29"/>
        <v>3.6510001478966853E-2</v>
      </c>
      <c r="DJ12" s="5">
        <f t="shared" si="29"/>
        <v>9.9833780935094374E-2</v>
      </c>
    </row>
    <row r="13" spans="1:116" ht="14.25" customHeight="1" x14ac:dyDescent="0.2">
      <c r="A13" t="s">
        <v>37</v>
      </c>
      <c r="B13" t="s">
        <v>38</v>
      </c>
      <c r="C13">
        <v>1307727498.9939599</v>
      </c>
      <c r="D13">
        <v>147398170.72067201</v>
      </c>
      <c r="E13">
        <v>33113704.908737302</v>
      </c>
      <c r="F13">
        <v>64137277.802196503</v>
      </c>
      <c r="G13">
        <v>4786584.2326327497</v>
      </c>
      <c r="H13">
        <v>121227398.75047401</v>
      </c>
      <c r="I13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85.155543292345456</v>
      </c>
      <c r="S13" s="5">
        <f t="shared" ca="1" si="8"/>
        <v>3.3543901761296695</v>
      </c>
      <c r="T13" s="6">
        <f t="shared" ca="1" si="8"/>
        <v>1.8659457918433275</v>
      </c>
      <c r="U13" s="6">
        <f t="shared" ca="1" si="8"/>
        <v>4.8080069216799286</v>
      </c>
      <c r="V13" s="6">
        <f t="shared" ca="1" si="8"/>
        <v>5.2845051425431118E-2</v>
      </c>
      <c r="W13" s="6">
        <f t="shared" ca="1" si="8"/>
        <v>4.7632687665762043</v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1196557085.29391</v>
      </c>
      <c r="AG13" s="5">
        <f t="shared" si="1"/>
        <v>121418522.419617</v>
      </c>
      <c r="AH13" s="5">
        <f t="shared" si="1"/>
        <v>29947297.291244399</v>
      </c>
      <c r="AI13" s="5">
        <f t="shared" si="1"/>
        <v>69655558.899435401</v>
      </c>
      <c r="AJ13" s="5">
        <f t="shared" si="1"/>
        <v>6166111.7263739798</v>
      </c>
      <c r="AK13" s="5">
        <f t="shared" si="1"/>
        <v>128387509.825913</v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10.147323843708886</v>
      </c>
      <c r="AV13" s="5">
        <f t="shared" si="10"/>
        <v>2.5027888480463472</v>
      </c>
      <c r="AW13" s="5">
        <f t="shared" si="10"/>
        <v>5.8213318658612865</v>
      </c>
      <c r="AX13" s="5">
        <f t="shared" si="10"/>
        <v>0.5153211495011456</v>
      </c>
      <c r="AY13" s="5">
        <f t="shared" si="10"/>
        <v>10.729743812797466</v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3.9391330809948479E-2</v>
      </c>
      <c r="BJ13" s="5">
        <f ca="1"/>
        <v>2.1912205825960072E-2</v>
      </c>
      <c r="BK13" s="5">
        <f ca="1"/>
        <v>5.6461467284327868E-2</v>
      </c>
      <c r="BL13" s="5">
        <f ca="1"/>
        <v>6.2057089159786149E-4</v>
      </c>
      <c r="BM13" s="5">
        <f ca="1"/>
        <v>5.5936097433182244E-2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6.2081907627140378</v>
      </c>
      <c r="DI13" s="5">
        <f t="shared" si="30"/>
        <v>6.7019369385005134E-2</v>
      </c>
      <c r="DJ13" s="5">
        <f t="shared" si="30"/>
        <v>3.6510001478966853E-2</v>
      </c>
    </row>
    <row r="14" spans="1:116" ht="14.25" customHeight="1" x14ac:dyDescent="0.2">
      <c r="A14" t="s">
        <v>39</v>
      </c>
      <c r="B14" t="s">
        <v>38</v>
      </c>
      <c r="C14">
        <v>2656495234.8166399</v>
      </c>
      <c r="D14">
        <v>183089405.82799</v>
      </c>
      <c r="E14">
        <v>17870797.173130602</v>
      </c>
      <c r="F14">
        <v>24762604.2782619</v>
      </c>
      <c r="G14">
        <v>1255388.74312221</v>
      </c>
      <c r="H14">
        <v>64698732.878076501</v>
      </c>
      <c r="I1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86.167231687674544</v>
      </c>
      <c r="S14" s="5">
        <f t="shared" ca="1" si="8"/>
        <v>4.3627595907509971</v>
      </c>
      <c r="T14" s="6">
        <f t="shared" ca="1" si="8"/>
        <v>1.8532918557419231</v>
      </c>
      <c r="U14" s="6">
        <f t="shared" ca="1" si="8"/>
        <v>4.0766181090602513</v>
      </c>
      <c r="V14" s="6">
        <f t="shared" ca="1" si="8"/>
        <v>-2.6551202559209359E-2</v>
      </c>
      <c r="W14" s="6">
        <f t="shared" ca="1" si="8"/>
        <v>3.5666499593314955</v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1307727498.9939599</v>
      </c>
      <c r="AG14" s="5">
        <f t="shared" si="1"/>
        <v>147398170.72067201</v>
      </c>
      <c r="AH14" s="5">
        <f t="shared" si="1"/>
        <v>33113704.908737302</v>
      </c>
      <c r="AI14" s="5">
        <f t="shared" si="1"/>
        <v>64137277.802196503</v>
      </c>
      <c r="AJ14" s="5">
        <f t="shared" si="1"/>
        <v>4786584.2326327497</v>
      </c>
      <c r="AK14" s="5">
        <f t="shared" si="1"/>
        <v>121227398.75047401</v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11.271321497335341</v>
      </c>
      <c r="AV14" s="5">
        <f t="shared" si="10"/>
        <v>2.5321563501732443</v>
      </c>
      <c r="AW14" s="5">
        <f t="shared" si="10"/>
        <v>4.9044833768149383</v>
      </c>
      <c r="AX14" s="5">
        <f t="shared" si="10"/>
        <v>0.36602306186228312</v>
      </c>
      <c r="AY14" s="5">
        <f t="shared" si="10"/>
        <v>9.2700810255756458</v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5.0631307346213038E-2</v>
      </c>
      <c r="BJ14" s="5">
        <f ca="1"/>
        <v>2.1508081662173439E-2</v>
      </c>
      <c r="BK14" s="5">
        <f ca="1"/>
        <v>4.7310538231476858E-2</v>
      </c>
      <c r="BL14" s="5">
        <f ca="1"/>
        <v>-3.0813572676267453E-4</v>
      </c>
      <c r="BM14" s="5">
        <f ca="1"/>
        <v>4.1392184586587721E-2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6.2081907627140378</v>
      </c>
      <c r="DJ14" s="5">
        <f t="shared" si="31"/>
        <v>6.7019369385005134E-2</v>
      </c>
    </row>
    <row r="15" spans="1:116" ht="15" customHeight="1" x14ac:dyDescent="0.2">
      <c r="A15" t="s">
        <v>40</v>
      </c>
      <c r="B15" t="s">
        <v>38</v>
      </c>
      <c r="C15">
        <v>1228009270.2299299</v>
      </c>
      <c r="D15">
        <v>132359709.286098</v>
      </c>
      <c r="E15">
        <v>22545562.451489199</v>
      </c>
      <c r="F15">
        <v>43281689.922515102</v>
      </c>
      <c r="G15">
        <v>4040843.2382020298</v>
      </c>
      <c r="H15">
        <v>97291158.449551105</v>
      </c>
      <c r="I15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100.68700559665835</v>
      </c>
      <c r="S15" s="5">
        <f t="shared" ca="1" si="8"/>
        <v>0.68864933912827442</v>
      </c>
      <c r="T15" s="6">
        <f t="shared" ca="1" si="8"/>
        <v>0.56711001331333122</v>
      </c>
      <c r="U15" s="6">
        <f t="shared" ca="1" si="8"/>
        <v>0.86612747730412321</v>
      </c>
      <c r="V15" s="6">
        <f t="shared" ca="1" si="8"/>
        <v>-0.10733999868002907</v>
      </c>
      <c r="W15" s="6">
        <f t="shared" ca="1" si="8"/>
        <v>-2.7015524277240384</v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2656495234.8166399</v>
      </c>
      <c r="AG15" s="5">
        <f t="shared" si="1"/>
        <v>183089405.82799</v>
      </c>
      <c r="AH15" s="5">
        <f t="shared" si="1"/>
        <v>17870797.173130602</v>
      </c>
      <c r="AI15" s="5">
        <f t="shared" si="1"/>
        <v>24762604.2782619</v>
      </c>
      <c r="AJ15" s="5">
        <f t="shared" si="1"/>
        <v>1255388.74312221</v>
      </c>
      <c r="AK15" s="5">
        <f t="shared" si="1"/>
        <v>64698732.878076501</v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6.8921413232133064</v>
      </c>
      <c r="AV15" s="5">
        <f t="shared" si="10"/>
        <v>0.67272084432570434</v>
      </c>
      <c r="AW15" s="5">
        <f t="shared" si="10"/>
        <v>0.93215316006283366</v>
      </c>
      <c r="AX15" s="5">
        <f t="shared" si="10"/>
        <v>4.7257330887283192E-2</v>
      </c>
      <c r="AY15" s="5">
        <f t="shared" si="10"/>
        <v>2.4354921488327919</v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6.8395056049926836E-3</v>
      </c>
      <c r="BJ15" s="5">
        <f ca="1"/>
        <v>5.632405194222527E-3</v>
      </c>
      <c r="BK15" s="5">
        <f ca="1"/>
        <v>8.602177333326801E-3</v>
      </c>
      <c r="BL15" s="5">
        <f ca="1"/>
        <v>-1.0660759851179001E-3</v>
      </c>
      <c r="BM15" s="5">
        <f ca="1"/>
        <v>-2.6831192483230414E-2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6.2081907627140378</v>
      </c>
    </row>
    <row r="16" spans="1:116" ht="15" customHeight="1" thickBot="1" x14ac:dyDescent="0.25">
      <c r="A16" t="s">
        <v>41</v>
      </c>
      <c r="B16" t="s">
        <v>38</v>
      </c>
      <c r="C16">
        <v>1291544748.9340701</v>
      </c>
      <c r="D16">
        <v>129601561.63810199</v>
      </c>
      <c r="E16">
        <v>21085557.436346602</v>
      </c>
      <c r="F16">
        <v>34148352.578067601</v>
      </c>
      <c r="G16">
        <v>1309558.12594505</v>
      </c>
      <c r="H16">
        <v>55675802.154159702</v>
      </c>
      <c r="I16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89.083179338238537</v>
      </c>
      <c r="S16" s="5">
        <f t="shared" ca="1" si="8"/>
        <v>4.071284651706347</v>
      </c>
      <c r="T16" s="6">
        <f t="shared" ca="1" si="8"/>
        <v>1.3230611786815121</v>
      </c>
      <c r="U16" s="6">
        <f t="shared" ca="1" si="8"/>
        <v>3.0223821775298991</v>
      </c>
      <c r="V16" s="6">
        <f t="shared" ca="1" si="8"/>
        <v>1.4190422616051059E-2</v>
      </c>
      <c r="W16" s="6">
        <f t="shared" ca="1" si="8"/>
        <v>2.4859022312276675</v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1228009270.2299299</v>
      </c>
      <c r="AG16" s="5">
        <f t="shared" si="1"/>
        <v>132359709.286098</v>
      </c>
      <c r="AH16" s="5">
        <f t="shared" si="1"/>
        <v>22545562.451489199</v>
      </c>
      <c r="AI16" s="5">
        <f t="shared" si="1"/>
        <v>43281689.922515102</v>
      </c>
      <c r="AJ16" s="5">
        <f t="shared" si="1"/>
        <v>4040843.2382020298</v>
      </c>
      <c r="AK16" s="5">
        <f t="shared" si="1"/>
        <v>97291158.449551105</v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10.778396588269668</v>
      </c>
      <c r="AV16" s="5">
        <f t="shared" si="10"/>
        <v>1.8359439947279725</v>
      </c>
      <c r="AW16" s="5">
        <f t="shared" si="10"/>
        <v>3.5245409763406044</v>
      </c>
      <c r="AX16" s="5">
        <f t="shared" si="10"/>
        <v>0.32905641155668397</v>
      </c>
      <c r="AY16" s="5">
        <f t="shared" si="10"/>
        <v>7.9226729641327962</v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4.5702058255556309E-2</v>
      </c>
      <c r="BJ16" s="5">
        <f ca="1"/>
        <v>1.485197529443804E-2</v>
      </c>
      <c r="BK16" s="5">
        <f ca="1"/>
        <v>3.3927641559067662E-2</v>
      </c>
      <c r="BL16" s="5">
        <f ca="1"/>
        <v>1.5929407461055768E-4</v>
      </c>
      <c r="BM16" s="5">
        <f ca="1"/>
        <v>2.7905405371635696E-2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2352327860.4530802</v>
      </c>
      <c r="D17">
        <v>146586235.811151</v>
      </c>
      <c r="E17">
        <v>1054913.44987311</v>
      </c>
      <c r="F17">
        <v>1628921.2197751401</v>
      </c>
      <c r="G17">
        <v>1973845.9229246799</v>
      </c>
      <c r="H17">
        <v>116537249.18280099</v>
      </c>
      <c r="I17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93.711592207423919</v>
      </c>
      <c r="S17" s="5">
        <f t="shared" ca="1" si="8"/>
        <v>3.5858044218559426</v>
      </c>
      <c r="T17" s="6">
        <f t="shared" ca="1" si="8"/>
        <v>1.2445022909092036</v>
      </c>
      <c r="U17" s="6">
        <f t="shared" ca="1" si="8"/>
        <v>2.3638495619326823</v>
      </c>
      <c r="V17" s="6">
        <f t="shared" ca="1" si="8"/>
        <v>-0.14743274818885455</v>
      </c>
      <c r="W17" s="6">
        <f t="shared" ca="1" si="8"/>
        <v>-0.75831573393289309</v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1291544748.9340701</v>
      </c>
      <c r="AG17" s="5">
        <f t="shared" si="1"/>
        <v>129601561.63810199</v>
      </c>
      <c r="AH17" s="5">
        <f t="shared" si="1"/>
        <v>21085557.436346602</v>
      </c>
      <c r="AI17" s="5">
        <f t="shared" si="1"/>
        <v>34148352.578067601</v>
      </c>
      <c r="AJ17" s="5">
        <f t="shared" si="1"/>
        <v>1309558.12594505</v>
      </c>
      <c r="AK17" s="5">
        <f t="shared" si="1"/>
        <v>55675802.154159702</v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10.034616434704564</v>
      </c>
      <c r="AV17" s="5">
        <f t="shared" si="10"/>
        <v>1.6325843493807557</v>
      </c>
      <c r="AW17" s="5">
        <f t="shared" si="10"/>
        <v>2.6439929864025782</v>
      </c>
      <c r="AX17" s="5">
        <f t="shared" si="10"/>
        <v>0.1013947156709705</v>
      </c>
      <c r="AY17" s="5">
        <f t="shared" si="10"/>
        <v>4.3107915695611565</v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3.8264256719905264E-2</v>
      </c>
      <c r="BJ17" s="5">
        <f ca="1"/>
        <v>1.3280131748851162E-2</v>
      </c>
      <c r="BK17" s="5">
        <f ca="1"/>
        <v>2.522472947317414E-2</v>
      </c>
      <c r="BL17" s="5">
        <f ca="1"/>
        <v>-1.5732605189603724E-3</v>
      </c>
      <c r="BM17" s="5">
        <f ca="1"/>
        <v>-8.0920163244523197E-3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2070781263.9700301</v>
      </c>
      <c r="D18">
        <v>133126391.725494</v>
      </c>
      <c r="E18">
        <v>726965.09472419997</v>
      </c>
      <c r="F18">
        <v>1022928.19819174</v>
      </c>
      <c r="G18">
        <v>2437759.3262343402</v>
      </c>
      <c r="H18">
        <v>110516206.056566</v>
      </c>
      <c r="I18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-6.2081907627140379E-4</v>
      </c>
      <c r="DA18" s="5">
        <v>3.1839695607747392E-5</v>
      </c>
    </row>
    <row r="19" spans="1:107" ht="15" customHeight="1" x14ac:dyDescent="0.2">
      <c r="A19" t="s">
        <v>45</v>
      </c>
      <c r="B19" t="s">
        <v>43</v>
      </c>
      <c r="C19">
        <v>2516512609.1266899</v>
      </c>
      <c r="D19">
        <v>143730461.08482701</v>
      </c>
      <c r="E19">
        <v>2630596.40547942</v>
      </c>
      <c r="F19">
        <v>166691.203663783</v>
      </c>
      <c r="G19">
        <v>1370065.9326284199</v>
      </c>
      <c r="H19">
        <v>119192160.23102</v>
      </c>
      <c r="I19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-6.2081907627140379E-4</v>
      </c>
    </row>
    <row r="20" spans="1:107" ht="15" customHeight="1" thickBot="1" x14ac:dyDescent="0.25">
      <c r="A20" t="s">
        <v>46</v>
      </c>
      <c r="B20" t="s">
        <v>43</v>
      </c>
      <c r="C20">
        <v>2120779453.9630001</v>
      </c>
      <c r="D20">
        <v>137022068.78686601</v>
      </c>
      <c r="E20">
        <v>1772817.2530007099</v>
      </c>
      <c r="F20">
        <v>440501.37280568399</v>
      </c>
      <c r="G20">
        <v>3038229.5177402501</v>
      </c>
      <c r="H20">
        <v>115955732.54085299</v>
      </c>
      <c r="I20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-6.2081907627140379E-4</v>
      </c>
      <c r="DA22" s="5">
        <v>3.1839695607747392E-5</v>
      </c>
      <c r="DB22" s="5">
        <v>-5.2116001595542175E-6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-6.2081907627140379E-4</v>
      </c>
      <c r="DB23" s="5">
        <v>3.1839695607747392E-5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-6.2081907627140379E-4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95.026382854695939</v>
      </c>
      <c r="S25" s="5">
        <f t="shared" ref="S25:V25" ca="1" si="42">AVERAGE(S3:S5)</f>
        <v>1.7551672918764727</v>
      </c>
      <c r="T25" s="5">
        <f t="shared" ca="1" si="42"/>
        <v>0.69774932204092366</v>
      </c>
      <c r="U25" s="5">
        <f t="shared" ca="1" si="42"/>
        <v>1.5309722975423152</v>
      </c>
      <c r="V25" s="5">
        <f t="shared" ca="1" si="42"/>
        <v>-1.6689988630715538E-2</v>
      </c>
      <c r="W25" s="5">
        <f t="shared" ref="W25" ca="1" si="43">AVERAGE(W3:W5)</f>
        <v>1.0064182224750564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98.24148371676651</v>
      </c>
      <c r="S26" s="5">
        <f t="shared" ref="S26:V26" ca="1" si="44">AVERAGE(S6:S9)</f>
        <v>1.906582933913628</v>
      </c>
      <c r="T26" s="5">
        <f t="shared" ca="1" si="44"/>
        <v>0.73415740846037891</v>
      </c>
      <c r="U26" s="5">
        <f t="shared" ca="1" si="44"/>
        <v>1.2252460010175756</v>
      </c>
      <c r="V26" s="5">
        <f t="shared" ca="1" si="44"/>
        <v>-0.1132668402803329</v>
      </c>
      <c r="W26" s="5">
        <f t="shared" ref="W26" ca="1" si="45">AVERAGE(W6:W9)</f>
        <v>-1.9942032198777713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76.26964747825366</v>
      </c>
      <c r="S27" s="5">
        <f t="shared" ref="S27:V27" ca="1" si="46">AVERAGE(S10:S13)</f>
        <v>3.2491374441443459</v>
      </c>
      <c r="T27" s="5">
        <f t="shared" ca="1" si="46"/>
        <v>2.0525007688987285</v>
      </c>
      <c r="U27" s="5">
        <f t="shared" ca="1" si="46"/>
        <v>5.8856082143589692</v>
      </c>
      <c r="V27" s="5">
        <f t="shared" ca="1" si="46"/>
        <v>0.35925244773754639</v>
      </c>
      <c r="W27" s="5">
        <f t="shared" ref="W27" ca="1" si="47">AVERAGE(W10:W13)</f>
        <v>12.18385364660675</v>
      </c>
      <c r="CW27" s="27"/>
      <c r="CX27" s="23" t="s">
        <v>14</v>
      </c>
      <c r="CY27" s="5">
        <f t="array" ref="CY27:DC31">MINVERSE(CY5:DC9)</f>
        <v>0.01</v>
      </c>
      <c r="CZ27" s="5">
        <v>-6.2081907627140379E-4</v>
      </c>
      <c r="DA27" s="5">
        <v>3.1839695607747392E-5</v>
      </c>
      <c r="DB27" s="5">
        <v>-5.2116001595542175E-6</v>
      </c>
      <c r="DC27" s="5">
        <v>-9.4545097230964217E-6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92.412252207498838</v>
      </c>
      <c r="S28" s="5">
        <f t="shared" ref="S28:V28" ca="1" si="48">AVERAGE(S14:S17)</f>
        <v>3.1771245008603906</v>
      </c>
      <c r="T28" s="5">
        <f t="shared" ca="1" si="48"/>
        <v>1.2469913346614927</v>
      </c>
      <c r="U28" s="5">
        <f t="shared" ca="1" si="48"/>
        <v>2.5822443314567387</v>
      </c>
      <c r="V28" s="5">
        <f t="shared" ca="1" si="48"/>
        <v>-6.6783381703010486E-2</v>
      </c>
      <c r="W28" s="5">
        <f t="shared" ref="W28" ca="1" si="49">AVERAGE(W14:W17)</f>
        <v>0.64817100722555787</v>
      </c>
      <c r="CW28" s="27"/>
      <c r="CX28" s="24"/>
      <c r="CY28" s="5">
        <v>0</v>
      </c>
      <c r="CZ28" s="5">
        <v>0.01</v>
      </c>
      <c r="DA28" s="5">
        <v>-6.2081907627140379E-4</v>
      </c>
      <c r="DB28" s="5">
        <v>3.1839695607747392E-5</v>
      </c>
      <c r="DC28" s="5">
        <v>-5.2116001595542175E-6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-6.2081907627140379E-4</v>
      </c>
      <c r="DC29" s="5">
        <v>3.1839695607747392E-5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-6.2081907627140379E-4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0">IFERROR(BH48/SUMIF($AV48:$BF48,"&lt;&gt;#N/A")*100,"")</f>
        <v/>
      </c>
      <c r="S33" s="5" t="str">
        <f t="shared" si="50"/>
        <v/>
      </c>
      <c r="T33" s="5" t="str">
        <f t="shared" si="50"/>
        <v/>
      </c>
      <c r="U33" s="5" t="str">
        <f t="shared" si="50"/>
        <v/>
      </c>
      <c r="V33" s="5" t="str">
        <f t="shared" si="50"/>
        <v/>
      </c>
      <c r="W33" s="5" t="str">
        <f t="shared" si="50"/>
        <v/>
      </c>
      <c r="X33" s="5" t="str">
        <f t="shared" si="50"/>
        <v/>
      </c>
      <c r="CW33" s="27"/>
      <c r="CX33" s="23" t="s">
        <v>15</v>
      </c>
      <c r="CY33" s="5">
        <f t="array" ref="CY33:DD38">MINVERSE(CY5:DD10)</f>
        <v>0.01</v>
      </c>
      <c r="CZ33" s="5">
        <v>-6.2081907627140379E-4</v>
      </c>
      <c r="DA33" s="5">
        <v>3.1839695607747392E-5</v>
      </c>
      <c r="DB33" s="5">
        <v>-5.2116001595542175E-6</v>
      </c>
      <c r="DC33" s="5">
        <v>-9.4545097230964217E-6</v>
      </c>
      <c r="DD33" s="5">
        <v>-5.1117787422713136E-4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-6.2081907627140379E-4</v>
      </c>
      <c r="DB34" s="5">
        <v>3.1839695607747392E-5</v>
      </c>
      <c r="DC34" s="5">
        <v>-5.2116001595542175E-6</v>
      </c>
      <c r="DD34" s="5">
        <v>-9.4545097230964217E-6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-6.2081907627140379E-4</v>
      </c>
      <c r="DC35" s="5">
        <v>3.1839695607747392E-5</v>
      </c>
      <c r="DD35" s="5">
        <v>-5.2116001595542175E-6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-6.2081907627140379E-4</v>
      </c>
      <c r="DD36" s="5">
        <v>3.1839695607747392E-5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-6.2081907627140379E-4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1">IF(B38=ISBLANK(TRUE),"",B38)</f>
        <v/>
      </c>
      <c r="AF39" s="5" t="str">
        <f t="shared" si="51"/>
        <v/>
      </c>
      <c r="AG39" s="5" t="str">
        <f t="shared" si="51"/>
        <v/>
      </c>
      <c r="AH39" s="5" t="str">
        <f t="shared" si="51"/>
        <v/>
      </c>
      <c r="AI39" s="5" t="str">
        <f t="shared" si="51"/>
        <v/>
      </c>
      <c r="AJ39" s="5" t="str">
        <f t="shared" si="51"/>
        <v/>
      </c>
      <c r="AK39" s="5" t="str">
        <f t="shared" si="51"/>
        <v/>
      </c>
      <c r="AL39" s="5" t="str">
        <f t="shared" si="51"/>
        <v/>
      </c>
      <c r="AM39" s="5" t="str">
        <f t="shared" si="51"/>
        <v/>
      </c>
      <c r="AN39" s="5" t="str">
        <f t="shared" si="51"/>
        <v/>
      </c>
      <c r="AO39" s="5" t="str">
        <f t="shared" si="51"/>
        <v/>
      </c>
      <c r="AP39" s="5" t="str">
        <f t="shared" si="5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1"/>
        <v/>
      </c>
      <c r="AF40" s="5" t="str">
        <f t="shared" si="51"/>
        <v/>
      </c>
      <c r="AG40" s="5" t="str">
        <f t="shared" si="51"/>
        <v/>
      </c>
      <c r="AH40" s="5" t="str">
        <f t="shared" si="51"/>
        <v/>
      </c>
      <c r="AI40" s="5" t="str">
        <f t="shared" si="51"/>
        <v/>
      </c>
      <c r="AJ40" s="5" t="str">
        <f t="shared" si="51"/>
        <v/>
      </c>
      <c r="AK40" s="5" t="str">
        <f t="shared" si="51"/>
        <v/>
      </c>
      <c r="AL40" s="5" t="str">
        <f t="shared" si="51"/>
        <v/>
      </c>
      <c r="AM40" s="5" t="str">
        <f t="shared" si="51"/>
        <v/>
      </c>
      <c r="AN40" s="5" t="str">
        <f t="shared" si="51"/>
        <v/>
      </c>
      <c r="AO40" s="5" t="str">
        <f t="shared" si="51"/>
        <v/>
      </c>
      <c r="AP40" s="5" t="str">
        <f t="shared" si="51"/>
        <v/>
      </c>
      <c r="CW40" s="27"/>
      <c r="CX40" s="23" t="s">
        <v>16</v>
      </c>
      <c r="CY40" s="5">
        <f t="array" ref="CY40:DE46">MINVERSE(CY5:DE11)</f>
        <v>0.01</v>
      </c>
      <c r="CZ40" s="5">
        <v>-6.2081907627140379E-4</v>
      </c>
      <c r="DA40" s="5">
        <v>3.1839695607747392E-5</v>
      </c>
      <c r="DB40" s="5">
        <v>-5.2116001595542175E-6</v>
      </c>
      <c r="DC40" s="5">
        <v>-9.4545097230964217E-6</v>
      </c>
      <c r="DD40" s="5">
        <v>-5.1117787422713136E-4</v>
      </c>
      <c r="DE40" s="5">
        <v>6.3520659423356497E-5</v>
      </c>
    </row>
    <row r="41" spans="2:110" ht="14.25" customHeight="1" x14ac:dyDescent="0.15">
      <c r="AD41" s="5" t="str">
        <f>IF(A40=ISBLANK(TRUE),"",A40)</f>
        <v/>
      </c>
      <c r="AE41" s="5" t="str">
        <f t="shared" si="51"/>
        <v/>
      </c>
      <c r="AF41" s="5" t="str">
        <f t="shared" si="51"/>
        <v/>
      </c>
      <c r="AG41" s="5" t="str">
        <f t="shared" si="51"/>
        <v/>
      </c>
      <c r="AH41" s="5" t="str">
        <f t="shared" si="51"/>
        <v/>
      </c>
      <c r="AI41" s="5" t="str">
        <f t="shared" si="51"/>
        <v/>
      </c>
      <c r="AJ41" s="5" t="str">
        <f t="shared" si="51"/>
        <v/>
      </c>
      <c r="AK41" s="5" t="str">
        <f t="shared" si="51"/>
        <v/>
      </c>
      <c r="AL41" s="5" t="str">
        <f t="shared" si="51"/>
        <v/>
      </c>
      <c r="AM41" s="5" t="str">
        <f t="shared" si="51"/>
        <v/>
      </c>
      <c r="AN41" s="5" t="str">
        <f t="shared" si="51"/>
        <v/>
      </c>
      <c r="AO41" s="5" t="str">
        <f t="shared" si="51"/>
        <v/>
      </c>
      <c r="AP41" s="5" t="str">
        <f t="shared" si="51"/>
        <v/>
      </c>
      <c r="CW41" s="27"/>
      <c r="CX41" s="24"/>
      <c r="CY41" s="5">
        <v>0</v>
      </c>
      <c r="CZ41" s="5">
        <v>0.01</v>
      </c>
      <c r="DA41" s="5">
        <v>-6.2081907627140379E-4</v>
      </c>
      <c r="DB41" s="5">
        <v>3.1839695607747392E-5</v>
      </c>
      <c r="DC41" s="5">
        <v>-5.2116001595542175E-6</v>
      </c>
      <c r="DD41" s="5">
        <v>-9.4545097230964217E-6</v>
      </c>
      <c r="DE41" s="5">
        <v>-5.1117787422713136E-4</v>
      </c>
    </row>
    <row r="42" spans="2:110" ht="14.25" customHeight="1" x14ac:dyDescent="0.15">
      <c r="AD42" s="5" t="str">
        <f>IF(A41=ISBLANK(TRUE),"",A41)</f>
        <v/>
      </c>
      <c r="AE42" s="5" t="str">
        <f t="shared" si="51"/>
        <v/>
      </c>
      <c r="AF42" s="5" t="str">
        <f t="shared" si="51"/>
        <v/>
      </c>
      <c r="AG42" s="5" t="str">
        <f t="shared" si="51"/>
        <v/>
      </c>
      <c r="AH42" s="5" t="str">
        <f t="shared" si="51"/>
        <v/>
      </c>
      <c r="AI42" s="5" t="str">
        <f t="shared" si="51"/>
        <v/>
      </c>
      <c r="AJ42" s="5" t="str">
        <f t="shared" si="51"/>
        <v/>
      </c>
      <c r="AK42" s="5" t="str">
        <f t="shared" si="51"/>
        <v/>
      </c>
      <c r="AL42" s="5" t="str">
        <f t="shared" si="51"/>
        <v/>
      </c>
      <c r="AM42" s="5" t="str">
        <f t="shared" si="51"/>
        <v/>
      </c>
      <c r="AN42" s="5" t="str">
        <f t="shared" si="51"/>
        <v/>
      </c>
      <c r="AO42" s="5" t="str">
        <f t="shared" si="51"/>
        <v/>
      </c>
      <c r="AP42" s="5" t="str">
        <f t="shared" si="5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-6.2081907627140379E-4</v>
      </c>
      <c r="DC42" s="5">
        <v>3.1839695607747392E-5</v>
      </c>
      <c r="DD42" s="5">
        <v>-5.2116001595542175E-6</v>
      </c>
      <c r="DE42" s="5">
        <v>-9.4545097230964217E-6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-6.2081907627140379E-4</v>
      </c>
      <c r="DD43" s="5">
        <v>3.1839695607747392E-5</v>
      </c>
      <c r="DE43" s="5">
        <v>-5.2116001595542175E-6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-6.2081907627140379E-4</v>
      </c>
      <c r="DE44" s="5">
        <v>3.1839695607747392E-5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-6.2081907627140379E-4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-6.2081907627140379E-4</v>
      </c>
      <c r="DA48" s="5">
        <v>3.1839695607747392E-5</v>
      </c>
      <c r="DB48" s="5">
        <v>-5.2116001595542175E-6</v>
      </c>
      <c r="DC48" s="5">
        <v>-9.4545097230964217E-6</v>
      </c>
      <c r="DD48" s="5">
        <v>-5.1117787422713136E-4</v>
      </c>
      <c r="DE48" s="5">
        <v>6.3520659423356497E-5</v>
      </c>
      <c r="DF48" s="5">
        <v>-5.2236318709598806E-6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-6.2081907627140379E-4</v>
      </c>
      <c r="DB49" s="5">
        <v>3.1839695607747392E-5</v>
      </c>
      <c r="DC49" s="5">
        <v>-5.2116001595542175E-6</v>
      </c>
      <c r="DD49" s="5">
        <v>-9.4545097230964217E-6</v>
      </c>
      <c r="DE49" s="5">
        <v>-5.1117787422713136E-4</v>
      </c>
      <c r="DF49" s="5">
        <v>6.3520659423356497E-5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-6.2081907627140379E-4</v>
      </c>
      <c r="DC50" s="5">
        <v>3.1839695607747392E-5</v>
      </c>
      <c r="DD50" s="5">
        <v>-5.2116001595542175E-6</v>
      </c>
      <c r="DE50" s="5">
        <v>-9.4545097230964217E-6</v>
      </c>
      <c r="DF50" s="5">
        <v>-5.1117787422713136E-4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-6.2081907627140379E-4</v>
      </c>
      <c r="DD51" s="5">
        <v>3.1839695607747392E-5</v>
      </c>
      <c r="DE51" s="5">
        <v>-5.2116001595542175E-6</v>
      </c>
      <c r="DF51" s="5">
        <v>-9.4545097230964217E-6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-6.2081907627140379E-4</v>
      </c>
      <c r="DE52" s="5">
        <v>3.1839695607747392E-5</v>
      </c>
      <c r="DF52" s="5">
        <v>-5.2116001595542175E-6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-6.2081907627140379E-4</v>
      </c>
      <c r="DF53" s="5">
        <v>3.1839695607747392E-5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-6.2081907627140379E-4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08582-CF5B-AD41-8A62-3843B34BE377}">
  <dimension ref="A1:DL101"/>
  <sheetViews>
    <sheetView zoomScaleNormal="100" workbookViewId="0">
      <selection activeCell="S38" sqref="S38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145.06190000000001</v>
      </c>
      <c r="D1" s="1">
        <v>146.0652</v>
      </c>
      <c r="E1" s="1">
        <v>147.0686</v>
      </c>
      <c r="F1" s="1">
        <v>148.0719</v>
      </c>
      <c r="G1" s="1">
        <v>149.0753</v>
      </c>
      <c r="H1" s="1">
        <v>150.07859999999999</v>
      </c>
      <c r="I1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6</v>
      </c>
    </row>
    <row r="2" spans="1:116" ht="15" x14ac:dyDescent="0.2">
      <c r="A2" t="s">
        <v>22</v>
      </c>
      <c r="B2" t="s">
        <v>23</v>
      </c>
      <c r="C2">
        <v>482978116.68741697</v>
      </c>
      <c r="D2">
        <v>31214035.547052499</v>
      </c>
      <c r="E2">
        <v>3927644.6626132699</v>
      </c>
      <c r="F2">
        <v>5219429.4051497104</v>
      </c>
      <c r="G2">
        <v>14327159.4024095</v>
      </c>
      <c r="H2">
        <v>336233471.51207203</v>
      </c>
      <c r="I2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Glutamine</v>
      </c>
      <c r="S2" s="5" t="str">
        <f t="shared" ref="S2:AB2" ca="1" si="0">IF(AG2=ISBLANK(TRUE),"",AG2)</f>
        <v>Glutamine m+1</v>
      </c>
      <c r="T2" s="5" t="str">
        <f t="shared" ca="1" si="0"/>
        <v>Glutamine m+2</v>
      </c>
      <c r="U2" s="5" t="str">
        <f t="shared" ca="1" si="0"/>
        <v>Glutamine m+3</v>
      </c>
      <c r="V2" s="5" t="str">
        <f t="shared" ca="1" si="0"/>
        <v>Glutamine m+4</v>
      </c>
      <c r="W2" s="5" t="str">
        <f t="shared" ca="1" si="0"/>
        <v>Glutamine m+5</v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Glutamine</v>
      </c>
      <c r="AG2" s="3" t="str">
        <f ca="1">IF(D1=ISBLANK(TRUE),"",$AF$2&amp;" m+1")</f>
        <v>Glutamine m+1</v>
      </c>
      <c r="AH2" s="3" t="str">
        <f ca="1">IF(E1=ISBLANK(TRUE),"",$AF$2&amp;" m+2")</f>
        <v>Glutamine m+2</v>
      </c>
      <c r="AI2" s="3" t="str">
        <f ca="1">IF(F1=ISBLANK(TRUE),"",$AF$2&amp;" m+3")</f>
        <v>Glutamine m+3</v>
      </c>
      <c r="AJ2" s="3" t="str">
        <f ca="1">IF(G1=ISBLANK(TRUE),"",$AF$2&amp;" m+4")</f>
        <v>Glutamine m+4</v>
      </c>
      <c r="AK2" s="3" t="str">
        <f ca="1">IF(H1=ISBLANK(TRUE),"",$AF$2&amp;" m+5")</f>
        <v>Glutamine m+5</v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Glutamine</v>
      </c>
      <c r="AU2" s="5" t="str">
        <f t="shared" ca="1" si="2"/>
        <v>Glutamine m+1</v>
      </c>
      <c r="AV2" s="5" t="str">
        <f t="shared" ca="1" si="2"/>
        <v>Glutamine m+2</v>
      </c>
      <c r="AW2" s="5" t="str">
        <f t="shared" ca="1" si="2"/>
        <v>Glutamine m+3</v>
      </c>
      <c r="AX2" s="5" t="str">
        <f t="shared" ca="1" si="2"/>
        <v>Glutamine m+4</v>
      </c>
      <c r="AY2" s="5" t="str">
        <f t="shared" ca="1" si="2"/>
        <v>Glutamine m+5</v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Glutamine</v>
      </c>
      <c r="BI2" s="5" t="str">
        <f t="shared" ca="1" si="3"/>
        <v>Glutamine m+1</v>
      </c>
      <c r="BJ2" s="5" t="str">
        <f t="shared" ca="1" si="3"/>
        <v>Glutamine m+2</v>
      </c>
      <c r="BK2" s="5" t="str">
        <f t="shared" ca="1" si="3"/>
        <v>Glutamine m+3</v>
      </c>
      <c r="BL2" s="5" t="str">
        <f t="shared" ca="1" si="3"/>
        <v>Glutamine m+4</v>
      </c>
      <c r="BM2" s="5" t="str">
        <f t="shared" ca="1" si="3"/>
        <v>Glutamine m+5</v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Glutamine</v>
      </c>
      <c r="BY2" s="3" t="str">
        <f t="shared" ca="1" si="4"/>
        <v>Glutamine m+1</v>
      </c>
      <c r="BZ2" s="3" t="str">
        <f t="shared" ca="1" si="4"/>
        <v>Glutamine m+2</v>
      </c>
      <c r="CA2" s="3" t="str">
        <f t="shared" ca="1" si="4"/>
        <v>Glutamine m+3</v>
      </c>
      <c r="CB2" s="3" t="str">
        <f t="shared" ca="1" si="4"/>
        <v>Glutamine m+4</v>
      </c>
      <c r="CC2" s="3" t="str">
        <f t="shared" ca="1" si="4"/>
        <v>Glutamine m+5</v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Glutamine</v>
      </c>
      <c r="CL2" s="5" t="str">
        <f t="shared" ca="1" si="5"/>
        <v>Glutamine m+1</v>
      </c>
      <c r="CM2" s="5" t="str">
        <f t="shared" ca="1" si="5"/>
        <v>Glutamine m+2</v>
      </c>
      <c r="CN2" s="5" t="str">
        <f t="shared" ca="1" si="5"/>
        <v>Glutamine m+3</v>
      </c>
      <c r="CO2" s="5" t="str">
        <f t="shared" ca="1" si="5"/>
        <v>Glutamine m+4</v>
      </c>
      <c r="CP2" s="5" t="str">
        <f t="shared" ca="1" si="5"/>
        <v>Glutamine m+5</v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Glutamine</v>
      </c>
      <c r="CZ2" s="5" t="str">
        <f t="shared" ca="1" si="6"/>
        <v>Glutamine m+1</v>
      </c>
      <c r="DA2" s="5" t="str">
        <f t="shared" ca="1" si="6"/>
        <v>Glutamine m+2</v>
      </c>
      <c r="DB2" s="5" t="str">
        <f t="shared" ca="1" si="6"/>
        <v>Glutamine m+3</v>
      </c>
      <c r="DC2" s="5" t="str">
        <f t="shared" ca="1" si="6"/>
        <v>Glutamine m+4</v>
      </c>
      <c r="DD2" s="5" t="str">
        <f t="shared" ca="1" si="6"/>
        <v>Glutamine m+5</v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342409377.19829398</v>
      </c>
      <c r="D3">
        <v>21313377.2219375</v>
      </c>
      <c r="E3">
        <v>3353167.6299787699</v>
      </c>
      <c r="F3">
        <v>4570410.8707057796</v>
      </c>
      <c r="G3">
        <v>8889441.6036186796</v>
      </c>
      <c r="H3">
        <v>214344407.22304401</v>
      </c>
      <c r="I3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57.306787792755522</v>
      </c>
      <c r="S3" s="5">
        <f t="shared" ref="S3:AB17" ca="1" si="8">IFERROR(BI3/SUMIF($BH3:$BR3,"&lt;&gt;#N/A")*100,"")</f>
        <v>0.58780790863672017</v>
      </c>
      <c r="T3" s="6">
        <f t="shared" ca="1" si="8"/>
        <v>0.41601337206404637</v>
      </c>
      <c r="U3" s="6">
        <f t="shared" ca="1" si="8"/>
        <v>0.59649653592975627</v>
      </c>
      <c r="V3" s="6">
        <f t="shared" ca="1" si="8"/>
        <v>1.6673590752532268</v>
      </c>
      <c r="W3" s="6">
        <f t="shared" ca="1" si="8"/>
        <v>39.425535315360733</v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482978116.68741697</v>
      </c>
      <c r="AG3" s="5">
        <f t="shared" si="1"/>
        <v>31214035.547052499</v>
      </c>
      <c r="AH3" s="5">
        <f t="shared" si="1"/>
        <v>3927644.6626132699</v>
      </c>
      <c r="AI3" s="5">
        <f t="shared" si="1"/>
        <v>5219429.4051497104</v>
      </c>
      <c r="AJ3" s="5">
        <f t="shared" si="1"/>
        <v>14327159.4024095</v>
      </c>
      <c r="AK3" s="5">
        <f t="shared" si="1"/>
        <v>336233471.51207203</v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6.4628260512378857</v>
      </c>
      <c r="AV3" s="5">
        <f t="shared" si="10"/>
        <v>0.81321379311171538</v>
      </c>
      <c r="AW3" s="5">
        <f t="shared" si="10"/>
        <v>1.0806761683009587</v>
      </c>
      <c r="AX3" s="5">
        <f t="shared" si="10"/>
        <v>2.9664199903454476</v>
      </c>
      <c r="AY3" s="5">
        <f t="shared" si="10"/>
        <v>69.6167093072836</v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1.0257212649267149E-2</v>
      </c>
      <c r="BJ3" s="5">
        <f ca="1"/>
        <v>7.2594083194563045E-3</v>
      </c>
      <c r="BK3" s="5">
        <f ca="1"/>
        <v>1.0408828672912686E-2</v>
      </c>
      <c r="BL3" s="5">
        <f ca="1"/>
        <v>2.9095315572093664E-2</v>
      </c>
      <c r="BM3" s="5">
        <f ca="1"/>
        <v>0.68797321982064996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1048730008.9362299</v>
      </c>
      <c r="BY3" s="5">
        <f t="shared" ref="BY3:CE6" si="12">D17</f>
        <v>60438558.6430654</v>
      </c>
      <c r="BZ3" s="5">
        <f t="shared" si="12"/>
        <v>99424.800600122704</v>
      </c>
      <c r="CA3" s="5">
        <f t="shared" si="12"/>
        <v>0</v>
      </c>
      <c r="CB3" s="5">
        <f t="shared" si="12"/>
        <v>1073.28417759381</v>
      </c>
      <c r="CC3" s="5">
        <f t="shared" si="12"/>
        <v>6841595.0037529096</v>
      </c>
      <c r="CD3" s="5">
        <f t="shared" si="12"/>
        <v>0</v>
      </c>
      <c r="CE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5.7630236693971142</v>
      </c>
      <c r="CM3" s="5">
        <f t="shared" si="15"/>
        <v>9.480495432849621E-3</v>
      </c>
      <c r="CN3" s="5">
        <f t="shared" si="15"/>
        <v>0</v>
      </c>
      <c r="CO3" s="5">
        <f t="shared" si="15"/>
        <v>1.0234132412044605E-4</v>
      </c>
      <c r="CP3" s="5">
        <f t="shared" si="15"/>
        <v>0.65236952747186294</v>
      </c>
      <c r="CQ3" s="5">
        <f t="shared" si="15"/>
        <v>0</v>
      </c>
      <c r="CR3" s="5">
        <f t="shared" si="15"/>
        <v>0</v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5.4371047863111706</v>
      </c>
      <c r="DA3" s="5">
        <f t="shared" si="16"/>
        <v>3.1503421176543006E-2</v>
      </c>
      <c r="DB3" s="5">
        <f t="shared" si="16"/>
        <v>0</v>
      </c>
      <c r="DC3" s="5">
        <f t="shared" si="16"/>
        <v>6.5844740914490325E-5</v>
      </c>
      <c r="DD3" s="5">
        <f t="shared" si="16"/>
        <v>0.66086445656518822</v>
      </c>
      <c r="DE3" s="5">
        <f t="shared" si="16"/>
        <v>0</v>
      </c>
      <c r="DF3" s="5">
        <f t="shared" si="16"/>
        <v>0</v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807754018.87916601</v>
      </c>
      <c r="D4">
        <v>47601655.941972204</v>
      </c>
      <c r="E4">
        <v>3633086.9986568</v>
      </c>
      <c r="F4">
        <v>5709924.2411323404</v>
      </c>
      <c r="G4">
        <v>18813304.989934999</v>
      </c>
      <c r="H4">
        <v>435594992.17262799</v>
      </c>
      <c r="I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59.771470652943805</v>
      </c>
      <c r="S4" s="5">
        <f t="shared" ca="1" si="8"/>
        <v>0.47065612197703571</v>
      </c>
      <c r="T4" s="6">
        <f t="shared" ca="1" si="8"/>
        <v>0.54091361305287267</v>
      </c>
      <c r="U4" s="6">
        <f t="shared" ca="1" si="8"/>
        <v>0.7682591462049001</v>
      </c>
      <c r="V4" s="6">
        <f t="shared" ca="1" si="8"/>
        <v>1.5097728239699089</v>
      </c>
      <c r="W4" s="6">
        <f t="shared" ca="1" si="8"/>
        <v>36.938927641851485</v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342409377.19829398</v>
      </c>
      <c r="AG4" s="5">
        <f t="shared" si="1"/>
        <v>21313377.2219375</v>
      </c>
      <c r="AH4" s="5">
        <f t="shared" si="1"/>
        <v>3353167.6299787699</v>
      </c>
      <c r="AI4" s="5">
        <f t="shared" si="1"/>
        <v>4570410.8707057796</v>
      </c>
      <c r="AJ4" s="5">
        <f t="shared" si="1"/>
        <v>8889441.6036186796</v>
      </c>
      <c r="AK4" s="5">
        <f t="shared" si="1"/>
        <v>214344407.22304401</v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6.2245308222369831</v>
      </c>
      <c r="AV4" s="5">
        <f t="shared" si="10"/>
        <v>0.9792861566512836</v>
      </c>
      <c r="AW4" s="5">
        <f t="shared" si="10"/>
        <v>1.3347797037868481</v>
      </c>
      <c r="AX4" s="5">
        <f t="shared" si="10"/>
        <v>2.5961443218509408</v>
      </c>
      <c r="AY4" s="5">
        <f t="shared" si="10"/>
        <v>62.598871846583279</v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7.8742603592581242E-3</v>
      </c>
      <c r="BJ4" s="5">
        <f ca="1"/>
        <v>9.0496955678675793E-3</v>
      </c>
      <c r="BK4" s="5">
        <f ca="1"/>
        <v>1.2853274945595848E-2</v>
      </c>
      <c r="BL4" s="5">
        <f ca="1"/>
        <v>2.5259087780125599E-2</v>
      </c>
      <c r="BM4" s="5">
        <f ca="1"/>
        <v>0.61800265642338181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1001562216.5615</v>
      </c>
      <c r="BY4" s="5">
        <f t="shared" si="12"/>
        <v>55572580.819173798</v>
      </c>
      <c r="BZ4" s="5">
        <f t="shared" si="12"/>
        <v>445466.00206776598</v>
      </c>
      <c r="CA4" s="5">
        <f t="shared" si="12"/>
        <v>0</v>
      </c>
      <c r="CB4" s="5">
        <f t="shared" si="12"/>
        <v>0</v>
      </c>
      <c r="CC4" s="5">
        <f t="shared" si="12"/>
        <v>7657241.6298265001</v>
      </c>
      <c r="CD4" s="5">
        <f t="shared" si="12"/>
        <v>0</v>
      </c>
      <c r="CE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5.5485899827533496</v>
      </c>
      <c r="CM4" s="5">
        <f t="shared" si="15"/>
        <v>4.4477117317495429E-2</v>
      </c>
      <c r="CN4" s="5">
        <f t="shared" si="15"/>
        <v>0</v>
      </c>
      <c r="CO4" s="5">
        <f t="shared" si="15"/>
        <v>0</v>
      </c>
      <c r="CP4" s="5">
        <f t="shared" si="15"/>
        <v>0.7645298018644171</v>
      </c>
      <c r="CQ4" s="5">
        <f t="shared" si="15"/>
        <v>0</v>
      </c>
      <c r="CR4" s="5">
        <f t="shared" si="15"/>
        <v>0</v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1027969929.20289</v>
      </c>
      <c r="D5">
        <v>65770420.300914697</v>
      </c>
      <c r="E5">
        <v>2124673.5503601301</v>
      </c>
      <c r="F5">
        <v>10002825.6648043</v>
      </c>
      <c r="G5">
        <v>13233853.8856316</v>
      </c>
      <c r="H5">
        <v>330262692.101134</v>
      </c>
      <c r="I5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63.707471706856587</v>
      </c>
      <c r="S5" s="5">
        <f t="shared" ca="1" si="8"/>
        <v>0.29049543883159662</v>
      </c>
      <c r="T5" s="6">
        <f t="shared" ca="1" si="8"/>
        <v>0.25067660230918143</v>
      </c>
      <c r="U5" s="6">
        <f t="shared" ca="1" si="8"/>
        <v>0.43662003897326962</v>
      </c>
      <c r="V5" s="6">
        <f t="shared" ca="1" si="8"/>
        <v>1.4599429117357792</v>
      </c>
      <c r="W5" s="6">
        <f t="shared" ca="1" si="8"/>
        <v>33.854793301293597</v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807754018.87916601</v>
      </c>
      <c r="AG5" s="5">
        <f t="shared" si="1"/>
        <v>47601655.941972204</v>
      </c>
      <c r="AH5" s="5">
        <f t="shared" si="1"/>
        <v>3633086.9986568</v>
      </c>
      <c r="AI5" s="5">
        <f t="shared" si="1"/>
        <v>5709924.2411323404</v>
      </c>
      <c r="AJ5" s="5">
        <f t="shared" si="1"/>
        <v>18813304.989934999</v>
      </c>
      <c r="AK5" s="5">
        <f t="shared" si="1"/>
        <v>435594992.17262799</v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5.8930880972927797</v>
      </c>
      <c r="AV5" s="5">
        <f t="shared" si="10"/>
        <v>0.4497764063988251</v>
      </c>
      <c r="AW5" s="5">
        <f t="shared" si="10"/>
        <v>0.7068889919056538</v>
      </c>
      <c r="AX5" s="5">
        <f t="shared" si="10"/>
        <v>2.329088379657982</v>
      </c>
      <c r="AY5" s="5">
        <f t="shared" si="10"/>
        <v>53.926688322400004</v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4.559833109816093E-3</v>
      </c>
      <c r="BJ5" s="5">
        <f ca="1"/>
        <v>3.9348069479612086E-3</v>
      </c>
      <c r="BK5" s="5">
        <f ca="1"/>
        <v>6.8535138387273023E-3</v>
      </c>
      <c r="BL5" s="5">
        <f ca="1"/>
        <v>2.2916353021409437E-2</v>
      </c>
      <c r="BM5" s="5">
        <f ca="1"/>
        <v>0.53141009043763288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1053957147.1480401</v>
      </c>
      <c r="BY5" s="5">
        <f t="shared" si="12"/>
        <v>54659344.863696203</v>
      </c>
      <c r="BZ5" s="5">
        <f t="shared" si="12"/>
        <v>488298.14644137002</v>
      </c>
      <c r="CA5" s="5">
        <f t="shared" si="12"/>
        <v>0</v>
      </c>
      <c r="CB5" s="5">
        <f t="shared" si="12"/>
        <v>1697.2677115041399</v>
      </c>
      <c r="CC5" s="5">
        <f t="shared" si="12"/>
        <v>6404911.6139178602</v>
      </c>
      <c r="CD5" s="5">
        <f t="shared" si="12"/>
        <v>0</v>
      </c>
      <c r="CE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5.1861069505151987</v>
      </c>
      <c r="CM5" s="5">
        <f t="shared" si="15"/>
        <v>4.6329981039806269E-2</v>
      </c>
      <c r="CN5" s="5">
        <f t="shared" si="15"/>
        <v>0</v>
      </c>
      <c r="CO5" s="5">
        <f t="shared" si="15"/>
        <v>1.6103763953751525E-4</v>
      </c>
      <c r="CP5" s="5">
        <f t="shared" si="15"/>
        <v>0.60770133124000902</v>
      </c>
      <c r="CQ5" s="5">
        <f t="shared" si="15"/>
        <v>0</v>
      </c>
      <c r="CR5" s="5">
        <f t="shared" si="15"/>
        <v>0</v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5.4371047863111706</v>
      </c>
      <c r="DA5" s="5">
        <f t="shared" si="21"/>
        <v>3.1503421176543006E-2</v>
      </c>
      <c r="DB5" s="5">
        <f t="shared" si="21"/>
        <v>0</v>
      </c>
      <c r="DC5" s="5">
        <f t="shared" si="21"/>
        <v>6.5844740914490325E-5</v>
      </c>
      <c r="DD5" s="5">
        <f t="shared" si="21"/>
        <v>0.66086445656518822</v>
      </c>
      <c r="DE5" s="5">
        <f t="shared" si="21"/>
        <v>0</v>
      </c>
      <c r="DF5" s="5">
        <f>DF3</f>
        <v>0</v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427851210.31590199</v>
      </c>
      <c r="D6">
        <v>27887240.7119096</v>
      </c>
      <c r="E6">
        <v>3983999.4926803201</v>
      </c>
      <c r="F6">
        <v>4989015.8780632103</v>
      </c>
      <c r="G6">
        <v>8139941.8097216403</v>
      </c>
      <c r="H6">
        <v>198476562.00196701</v>
      </c>
      <c r="I6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74.247814610246394</v>
      </c>
      <c r="S6" s="5">
        <f t="shared" ca="1" si="8"/>
        <v>0.71350900727036726</v>
      </c>
      <c r="T6" s="6">
        <f t="shared" ca="1" si="8"/>
        <v>9.127526561288217E-2</v>
      </c>
      <c r="U6" s="6">
        <f t="shared" ca="1" si="8"/>
        <v>0.71729271321778765</v>
      </c>
      <c r="V6" s="6">
        <f t="shared" ca="1" si="8"/>
        <v>0.91677208239206065</v>
      </c>
      <c r="W6" s="6">
        <f t="shared" ca="1" si="8"/>
        <v>23.313336321260515</v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1027969929.20289</v>
      </c>
      <c r="AG6" s="5">
        <f t="shared" si="1"/>
        <v>65770420.300914697</v>
      </c>
      <c r="AH6" s="5">
        <f t="shared" si="1"/>
        <v>2124673.5503601301</v>
      </c>
      <c r="AI6" s="5">
        <f t="shared" si="1"/>
        <v>10002825.6648043</v>
      </c>
      <c r="AJ6" s="5">
        <f t="shared" si="1"/>
        <v>13233853.8856316</v>
      </c>
      <c r="AK6" s="5">
        <f t="shared" si="1"/>
        <v>330262692.101134</v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6.3980879627397753</v>
      </c>
      <c r="AV6" s="5">
        <f t="shared" si="10"/>
        <v>0.20668635239239416</v>
      </c>
      <c r="AW6" s="5">
        <f t="shared" si="10"/>
        <v>0.97306597991253552</v>
      </c>
      <c r="AX6" s="5">
        <f t="shared" si="10"/>
        <v>1.2873775301864536</v>
      </c>
      <c r="AY6" s="5">
        <f t="shared" si="10"/>
        <v>32.127660811754168</v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9.6098317642860434E-3</v>
      </c>
      <c r="BJ6" s="5">
        <f ca="1"/>
        <v>1.2293326893460638E-3</v>
      </c>
      <c r="BK6" s="5">
        <f ca="1"/>
        <v>9.6607922668581724E-3</v>
      </c>
      <c r="BL6" s="5">
        <f ca="1"/>
        <v>1.2347462173863682E-2</v>
      </c>
      <c r="BM6" s="5">
        <f ca="1"/>
        <v>0.31399356928740108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1034050964.03722</v>
      </c>
      <c r="BY6" s="5">
        <f t="shared" si="12"/>
        <v>54294898.898226596</v>
      </c>
      <c r="BZ6" s="5">
        <f t="shared" si="12"/>
        <v>266020.89112620399</v>
      </c>
      <c r="CA6" s="5">
        <f t="shared" si="12"/>
        <v>0</v>
      </c>
      <c r="CB6" s="5">
        <f t="shared" si="12"/>
        <v>0</v>
      </c>
      <c r="CC6" s="5">
        <f t="shared" si="12"/>
        <v>6399298.4877736103</v>
      </c>
      <c r="CD6" s="5">
        <f t="shared" si="12"/>
        <v>0</v>
      </c>
      <c r="CE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5.250698542579018</v>
      </c>
      <c r="CM6" s="5">
        <f t="shared" si="15"/>
        <v>2.5726090916020725E-2</v>
      </c>
      <c r="CN6" s="5">
        <f t="shared" si="15"/>
        <v>0</v>
      </c>
      <c r="CO6" s="5">
        <f t="shared" si="15"/>
        <v>0</v>
      </c>
      <c r="CP6" s="5">
        <f t="shared" si="15"/>
        <v>0.61885716568446347</v>
      </c>
      <c r="CQ6" s="5">
        <f t="shared" si="15"/>
        <v>0</v>
      </c>
      <c r="CR6" s="5">
        <f t="shared" si="15"/>
        <v>0</v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5.4371047863111706</v>
      </c>
      <c r="DB6" s="5">
        <f t="shared" si="22"/>
        <v>3.1503421176543006E-2</v>
      </c>
      <c r="DC6" s="5">
        <f t="shared" si="22"/>
        <v>0</v>
      </c>
      <c r="DD6" s="5">
        <f t="shared" si="22"/>
        <v>6.5844740914490325E-5</v>
      </c>
      <c r="DE6" s="5">
        <f t="shared" si="22"/>
        <v>0.66086445656518822</v>
      </c>
      <c r="DF6" s="5">
        <f t="shared" si="22"/>
        <v>0</v>
      </c>
      <c r="DG6" s="5">
        <f t="shared" si="22"/>
        <v>0</v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678234104.57817805</v>
      </c>
      <c r="D7">
        <v>38080405.626072899</v>
      </c>
      <c r="E7">
        <v>4316419.10762899</v>
      </c>
      <c r="F7">
        <v>4643161.9722994901</v>
      </c>
      <c r="G7">
        <v>8861535.4794105906</v>
      </c>
      <c r="H7">
        <v>192433543.90692401</v>
      </c>
      <c r="I7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66.440378683025529</v>
      </c>
      <c r="S7" s="5">
        <f t="shared" ca="1" si="8"/>
        <v>0.71813516159618174</v>
      </c>
      <c r="T7" s="6">
        <f t="shared" ca="1" si="8"/>
        <v>0.55869260760987927</v>
      </c>
      <c r="U7" s="6">
        <f t="shared" ca="1" si="8"/>
        <v>0.74413392260597833</v>
      </c>
      <c r="V7" s="6">
        <f t="shared" ca="1" si="8"/>
        <v>1.2233603721549933</v>
      </c>
      <c r="W7" s="6">
        <f t="shared" ca="1" si="8"/>
        <v>30.315299253007446</v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427851210.31590199</v>
      </c>
      <c r="AG7" s="5">
        <f t="shared" si="1"/>
        <v>27887240.7119096</v>
      </c>
      <c r="AH7" s="5">
        <f t="shared" si="1"/>
        <v>3983999.4926803201</v>
      </c>
      <c r="AI7" s="5">
        <f t="shared" si="1"/>
        <v>4989015.8780632103</v>
      </c>
      <c r="AJ7" s="5">
        <f t="shared" si="1"/>
        <v>8139941.8097216403</v>
      </c>
      <c r="AK7" s="5">
        <f t="shared" si="1"/>
        <v>198476562.00196701</v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6.5179763524144718</v>
      </c>
      <c r="AV7" s="5">
        <f t="shared" si="10"/>
        <v>0.93116471255012978</v>
      </c>
      <c r="AW7" s="5">
        <f t="shared" si="10"/>
        <v>1.1660632850330359</v>
      </c>
      <c r="AX7" s="5">
        <f t="shared" si="10"/>
        <v>1.9025169529639876</v>
      </c>
      <c r="AY7" s="5">
        <f t="shared" si="10"/>
        <v>46.389155205479668</v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1.080871566103301E-2</v>
      </c>
      <c r="BJ7" s="5">
        <f ca="1"/>
        <v>8.4089317171910771E-3</v>
      </c>
      <c r="BK7" s="5">
        <f ca="1"/>
        <v>1.1200025306238854E-2</v>
      </c>
      <c r="BL7" s="5">
        <f ca="1"/>
        <v>1.8412904869061841E-2</v>
      </c>
      <c r="BM7" s="5">
        <f ca="1"/>
        <v>0.4562782430490952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5.4371047863111706</v>
      </c>
      <c r="DC7" s="5">
        <f t="shared" si="23"/>
        <v>3.1503421176543006E-2</v>
      </c>
      <c r="DD7" s="5">
        <f t="shared" si="23"/>
        <v>0</v>
      </c>
      <c r="DE7" s="5">
        <f t="shared" si="23"/>
        <v>6.5844740914490325E-5</v>
      </c>
      <c r="DF7" s="5">
        <f t="shared" si="23"/>
        <v>0.66086445656518822</v>
      </c>
      <c r="DG7" s="5">
        <f t="shared" si="23"/>
        <v>0</v>
      </c>
      <c r="DH7" s="5">
        <f t="shared" si="23"/>
        <v>0</v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548041569.91196299</v>
      </c>
      <c r="D8">
        <v>37081482.591850102</v>
      </c>
      <c r="E8">
        <v>3604710.1650392301</v>
      </c>
      <c r="F8">
        <v>4940864.8799441801</v>
      </c>
      <c r="G8">
        <v>4911586.7434020704</v>
      </c>
      <c r="H8">
        <v>117613822.266242</v>
      </c>
      <c r="I8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76.723368342061335</v>
      </c>
      <c r="S8" s="5">
        <f t="shared" ca="1" si="8"/>
        <v>0.13621125575279877</v>
      </c>
      <c r="T8" s="6">
        <f t="shared" ca="1" si="8"/>
        <v>0.45670660940264185</v>
      </c>
      <c r="U8" s="6">
        <f t="shared" ca="1" si="8"/>
        <v>0.50037040407177824</v>
      </c>
      <c r="V8" s="6">
        <f t="shared" ca="1" si="8"/>
        <v>0.97503677748422657</v>
      </c>
      <c r="W8" s="6">
        <f t="shared" ca="1" si="8"/>
        <v>21.208306611227208</v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678234104.57817805</v>
      </c>
      <c r="AG8" s="5">
        <f t="shared" si="1"/>
        <v>38080405.626072899</v>
      </c>
      <c r="AH8" s="5">
        <f t="shared" si="1"/>
        <v>4316419.10762899</v>
      </c>
      <c r="AI8" s="5">
        <f t="shared" si="1"/>
        <v>4643161.9722994901</v>
      </c>
      <c r="AJ8" s="5">
        <f t="shared" si="1"/>
        <v>8861535.4794105906</v>
      </c>
      <c r="AK8" s="5">
        <f t="shared" si="1"/>
        <v>192433543.90692401</v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5.6146403386418742</v>
      </c>
      <c r="AV8" s="5">
        <f t="shared" si="10"/>
        <v>0.63642023874832276</v>
      </c>
      <c r="AW8" s="5">
        <f t="shared" si="10"/>
        <v>0.68459576729590521</v>
      </c>
      <c r="AX8" s="5">
        <f t="shared" si="10"/>
        <v>1.3065599944906852</v>
      </c>
      <c r="AY8" s="5">
        <f t="shared" si="10"/>
        <v>28.372731864701262</v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1.7753555233070359E-3</v>
      </c>
      <c r="BJ8" s="5">
        <f ca="1"/>
        <v>5.9526402355860319E-3</v>
      </c>
      <c r="BK8" s="5">
        <f ca="1"/>
        <v>6.5217470880702313E-3</v>
      </c>
      <c r="BL8" s="5">
        <f ca="1"/>
        <v>1.270847198909659E-2</v>
      </c>
      <c r="BM8" s="5">
        <f ca="1"/>
        <v>0.27642564540014308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5.4371047863111706</v>
      </c>
      <c r="DD8" s="5">
        <f t="shared" si="24"/>
        <v>3.1503421176543006E-2</v>
      </c>
      <c r="DE8" s="5">
        <f t="shared" si="24"/>
        <v>0</v>
      </c>
      <c r="DF8" s="5">
        <f t="shared" si="24"/>
        <v>6.5844740914490325E-5</v>
      </c>
      <c r="DG8" s="5">
        <f t="shared" si="24"/>
        <v>0.66086445656518822</v>
      </c>
      <c r="DH8" s="5">
        <f t="shared" si="24"/>
        <v>0</v>
      </c>
      <c r="DI8" s="5">
        <f t="shared" si="24"/>
        <v>0</v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665118880.39583802</v>
      </c>
      <c r="D9">
        <v>44830021.548844703</v>
      </c>
      <c r="E9">
        <v>9024588.8772627208</v>
      </c>
      <c r="F9">
        <v>20996926.211465299</v>
      </c>
      <c r="G9">
        <v>38464659.988297902</v>
      </c>
      <c r="H9">
        <v>902806644.20830095</v>
      </c>
      <c r="I9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80.41420318908861</v>
      </c>
      <c r="S9" s="5">
        <f t="shared" ca="1" si="8"/>
        <v>1.0687657559546087</v>
      </c>
      <c r="T9" s="6">
        <f t="shared" ca="1" si="8"/>
        <v>0.44547640188963522</v>
      </c>
      <c r="U9" s="6">
        <f t="shared" ca="1" si="8"/>
        <v>0.7004159609967533</v>
      </c>
      <c r="V9" s="6">
        <f t="shared" ca="1" si="8"/>
        <v>0.68240205459849324</v>
      </c>
      <c r="W9" s="6">
        <f t="shared" ca="1" si="8"/>
        <v>16.688736637471923</v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548041569.91196299</v>
      </c>
      <c r="AG9" s="5">
        <f t="shared" si="1"/>
        <v>37081482.591850102</v>
      </c>
      <c r="AH9" s="5">
        <f t="shared" si="1"/>
        <v>3604710.1650392301</v>
      </c>
      <c r="AI9" s="5">
        <f t="shared" si="1"/>
        <v>4940864.8799441801</v>
      </c>
      <c r="AJ9" s="5">
        <f t="shared" si="1"/>
        <v>4911586.7434020704</v>
      </c>
      <c r="AK9" s="5">
        <f t="shared" si="1"/>
        <v>117613822.266242</v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6.7661806380502938</v>
      </c>
      <c r="AV9" s="5">
        <f t="shared" si="10"/>
        <v>0.65774393092448957</v>
      </c>
      <c r="AW9" s="5">
        <f t="shared" si="10"/>
        <v>0.90154928954346969</v>
      </c>
      <c r="AX9" s="5">
        <f t="shared" si="10"/>
        <v>0.89620696915218756</v>
      </c>
      <c r="AY9" s="5">
        <f t="shared" si="10"/>
        <v>21.460748367160431</v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1.3290758517391234E-2</v>
      </c>
      <c r="BJ9" s="5">
        <f ca="1"/>
        <v>5.5397726299933284E-3</v>
      </c>
      <c r="BK9" s="5">
        <f ca="1"/>
        <v>8.7101026089852832E-3</v>
      </c>
      <c r="BL9" s="5">
        <f ca="1"/>
        <v>8.4860886203631282E-3</v>
      </c>
      <c r="BM9" s="5">
        <f ca="1"/>
        <v>0.20753468884382872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5.4371047863111706</v>
      </c>
      <c r="DE9" s="5">
        <f t="shared" si="26"/>
        <v>3.1503421176543006E-2</v>
      </c>
      <c r="DF9" s="5">
        <f t="shared" si="26"/>
        <v>0</v>
      </c>
      <c r="DG9" s="5">
        <f t="shared" si="26"/>
        <v>6.5844740914490325E-5</v>
      </c>
      <c r="DH9" s="5">
        <f t="shared" si="26"/>
        <v>0.66086445656518822</v>
      </c>
      <c r="DI9" s="5">
        <f t="shared" si="26"/>
        <v>0</v>
      </c>
      <c r="DJ9" s="5">
        <f t="shared" si="26"/>
        <v>0</v>
      </c>
    </row>
    <row r="10" spans="1:116" ht="14.25" customHeight="1" x14ac:dyDescent="0.2">
      <c r="A10" t="s">
        <v>34</v>
      </c>
      <c r="B10" t="s">
        <v>33</v>
      </c>
      <c r="C10">
        <v>330373410.912552</v>
      </c>
      <c r="D10">
        <v>27417228.910063501</v>
      </c>
      <c r="E10">
        <v>7603401.08318114</v>
      </c>
      <c r="F10">
        <v>16852869.317373801</v>
      </c>
      <c r="G10">
        <v>65015970.053627901</v>
      </c>
      <c r="H10">
        <v>1520070243.154</v>
      </c>
      <c r="I10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40.645523894892207</v>
      </c>
      <c r="S10" s="5">
        <f t="shared" ca="1" si="8"/>
        <v>0.52963024618202659</v>
      </c>
      <c r="T10" s="6">
        <f t="shared" ca="1" si="8"/>
        <v>0.50989282474200182</v>
      </c>
      <c r="U10" s="6">
        <f t="shared" ca="1" si="8"/>
        <v>1.2552353465384625</v>
      </c>
      <c r="V10" s="6">
        <f t="shared" ca="1" si="8"/>
        <v>2.2821458243487327</v>
      </c>
      <c r="W10" s="6">
        <f t="shared" ca="1" si="8"/>
        <v>54.777571863296558</v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665118880.39583802</v>
      </c>
      <c r="AG10" s="5">
        <f t="shared" si="1"/>
        <v>44830021.548844703</v>
      </c>
      <c r="AH10" s="5">
        <f t="shared" si="1"/>
        <v>9024588.8772627208</v>
      </c>
      <c r="AI10" s="5">
        <f t="shared" si="1"/>
        <v>20996926.211465299</v>
      </c>
      <c r="AJ10" s="5">
        <f t="shared" si="1"/>
        <v>38464659.988297902</v>
      </c>
      <c r="AK10" s="5">
        <f t="shared" si="1"/>
        <v>902806644.20830095</v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6.7401517037322138</v>
      </c>
      <c r="AV10" s="5">
        <f t="shared" si="10"/>
        <v>1.3568384755356573</v>
      </c>
      <c r="AW10" s="5">
        <f t="shared" si="10"/>
        <v>3.1568681675325792</v>
      </c>
      <c r="AX10" s="5">
        <f t="shared" si="10"/>
        <v>5.7831255617651527</v>
      </c>
      <c r="AY10" s="5">
        <f t="shared" si="10"/>
        <v>135.7361324145551</v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1.3030469174210434E-2</v>
      </c>
      <c r="BJ10" s="5">
        <f ca="1"/>
        <v>1.2544870280441347E-2</v>
      </c>
      <c r="BK10" s="5">
        <f ca="1"/>
        <v>3.0882498889286153E-2</v>
      </c>
      <c r="BL10" s="5">
        <f ca="1"/>
        <v>5.6147531281680013E-2</v>
      </c>
      <c r="BM10" s="5">
        <f ca="1"/>
        <v>1.3476901418456138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5.4371047863111706</v>
      </c>
      <c r="DF10" s="5">
        <f t="shared" si="27"/>
        <v>3.1503421176543006E-2</v>
      </c>
      <c r="DG10" s="5">
        <f t="shared" si="27"/>
        <v>0</v>
      </c>
      <c r="DH10" s="5">
        <f t="shared" si="27"/>
        <v>6.5844740914490325E-5</v>
      </c>
      <c r="DI10" s="5">
        <f t="shared" si="27"/>
        <v>0.66086445656518822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520096987.67796397</v>
      </c>
      <c r="D11">
        <v>34768177.9164396</v>
      </c>
      <c r="E11">
        <v>11523996.3822446</v>
      </c>
      <c r="F11">
        <v>30131239.011871699</v>
      </c>
      <c r="G11">
        <v>58641213.3975861</v>
      </c>
      <c r="H11">
        <v>1455399176.0290899</v>
      </c>
      <c r="I11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17.013798668331003</v>
      </c>
      <c r="S11" s="5">
        <f t="shared" ca="1" si="8"/>
        <v>0.48689337658690146</v>
      </c>
      <c r="T11" s="6">
        <f t="shared" ca="1" si="8"/>
        <v>0.35973238190131218</v>
      </c>
      <c r="U11" s="6">
        <f t="shared" ca="1" si="8"/>
        <v>0.84818831854042809</v>
      </c>
      <c r="V11" s="6">
        <f t="shared" ca="1" si="8"/>
        <v>3.3019960250290525</v>
      </c>
      <c r="W11" s="6">
        <f t="shared" ca="1" si="8"/>
        <v>77.9893912296113</v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330373410.912552</v>
      </c>
      <c r="AG11" s="5">
        <f t="shared" si="1"/>
        <v>27417228.910063501</v>
      </c>
      <c r="AH11" s="5">
        <f t="shared" si="1"/>
        <v>7603401.08318114</v>
      </c>
      <c r="AI11" s="5">
        <f t="shared" si="1"/>
        <v>16852869.317373801</v>
      </c>
      <c r="AJ11" s="5">
        <f t="shared" si="1"/>
        <v>65015970.053627901</v>
      </c>
      <c r="AK11" s="5">
        <f t="shared" si="1"/>
        <v>1520070243.154</v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8.2988606239019305</v>
      </c>
      <c r="AV11" s="5">
        <f t="shared" si="10"/>
        <v>2.3014567250370273</v>
      </c>
      <c r="AW11" s="5">
        <f t="shared" si="10"/>
        <v>5.1011578900442025</v>
      </c>
      <c r="AX11" s="5">
        <f t="shared" si="10"/>
        <v>19.679540757847871</v>
      </c>
      <c r="AY11" s="5">
        <f t="shared" si="10"/>
        <v>460.10671347772421</v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2.8617558375907605E-2</v>
      </c>
      <c r="BJ11" s="5">
        <f ca="1"/>
        <v>2.1143566402422979E-2</v>
      </c>
      <c r="BK11" s="5">
        <f ca="1"/>
        <v>4.9852965529633406E-2</v>
      </c>
      <c r="BL11" s="5">
        <f ca="1"/>
        <v>0.19407753020936433</v>
      </c>
      <c r="BM11" s="5">
        <f ca="1"/>
        <v>4.5838905672945653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5.4371047863111706</v>
      </c>
      <c r="DG11" s="5">
        <f t="shared" si="28"/>
        <v>3.1503421176543006E-2</v>
      </c>
      <c r="DH11" s="5">
        <f t="shared" si="28"/>
        <v>0</v>
      </c>
      <c r="DI11" s="5">
        <f t="shared" si="28"/>
        <v>6.5844740914490325E-5</v>
      </c>
      <c r="DJ11" s="5">
        <f t="shared" si="28"/>
        <v>0.66086445656518822</v>
      </c>
    </row>
    <row r="12" spans="1:116" ht="14.25" customHeight="1" x14ac:dyDescent="0.2">
      <c r="A12" t="s">
        <v>36</v>
      </c>
      <c r="B12" t="s">
        <v>33</v>
      </c>
      <c r="C12">
        <v>651828042.21172202</v>
      </c>
      <c r="D12">
        <v>43854800.654332101</v>
      </c>
      <c r="E12">
        <v>5794279.5280596204</v>
      </c>
      <c r="F12">
        <v>14553157.466301201</v>
      </c>
      <c r="G12">
        <v>33737031.091602303</v>
      </c>
      <c r="H12">
        <v>767905645.01099002</v>
      </c>
      <c r="I12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25.088993391113963</v>
      </c>
      <c r="S12" s="5">
        <f t="shared" ca="1" si="8"/>
        <v>0.31306960053336119</v>
      </c>
      <c r="T12" s="6">
        <f t="shared" ca="1" si="8"/>
        <v>0.53098101912429663</v>
      </c>
      <c r="U12" s="6">
        <f t="shared" ca="1" si="8"/>
        <v>1.4245342328986297</v>
      </c>
      <c r="V12" s="6">
        <f t="shared" ca="1" si="8"/>
        <v>2.7511602011594225</v>
      </c>
      <c r="W12" s="6">
        <f t="shared" ca="1" si="8"/>
        <v>69.891261555170331</v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520096987.67796397</v>
      </c>
      <c r="AG12" s="5">
        <f t="shared" si="1"/>
        <v>34768177.9164396</v>
      </c>
      <c r="AH12" s="5">
        <f t="shared" si="1"/>
        <v>11523996.3822446</v>
      </c>
      <c r="AI12" s="5">
        <f t="shared" si="1"/>
        <v>30131239.011871699</v>
      </c>
      <c r="AJ12" s="5">
        <f t="shared" si="1"/>
        <v>58641213.3975861</v>
      </c>
      <c r="AK12" s="5">
        <f t="shared" si="1"/>
        <v>1455399176.0290899</v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6.6849412206108596</v>
      </c>
      <c r="AV12" s="5">
        <f t="shared" si="10"/>
        <v>2.2157398822275205</v>
      </c>
      <c r="AW12" s="5">
        <f t="shared" si="10"/>
        <v>5.7933884882502911</v>
      </c>
      <c r="AX12" s="5">
        <f t="shared" si="10"/>
        <v>11.275053458662951</v>
      </c>
      <c r="AY12" s="5">
        <f t="shared" si="10"/>
        <v>279.83226407960865</v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1.2478364342996894E-2</v>
      </c>
      <c r="BJ12" s="5">
        <f ca="1"/>
        <v>2.1163902865563345E-2</v>
      </c>
      <c r="BK12" s="5">
        <f ca="1"/>
        <v>5.6779250195154202E-2</v>
      </c>
      <c r="BL12" s="5">
        <f ca="1"/>
        <v>0.10965606145577091</v>
      </c>
      <c r="BM12" s="5">
        <f ca="1"/>
        <v>2.7857339856418664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5.4371047863111706</v>
      </c>
      <c r="DH12" s="5">
        <f t="shared" si="29"/>
        <v>3.1503421176543006E-2</v>
      </c>
      <c r="DI12" s="5">
        <f t="shared" si="29"/>
        <v>0</v>
      </c>
      <c r="DJ12" s="5">
        <f t="shared" si="29"/>
        <v>6.5844740914490325E-5</v>
      </c>
    </row>
    <row r="13" spans="1:116" ht="14.25" customHeight="1" x14ac:dyDescent="0.2">
      <c r="A13" t="s">
        <v>37</v>
      </c>
      <c r="B13" t="s">
        <v>38</v>
      </c>
      <c r="C13">
        <v>847052904.72479701</v>
      </c>
      <c r="D13">
        <v>55257207.0103589</v>
      </c>
      <c r="E13">
        <v>9543492.5693445504</v>
      </c>
      <c r="F13">
        <v>16848843.514136799</v>
      </c>
      <c r="G13">
        <v>29692633.298774201</v>
      </c>
      <c r="H13">
        <v>689450593.20540905</v>
      </c>
      <c r="I13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44.209545261527779</v>
      </c>
      <c r="S13" s="5">
        <f t="shared" ca="1" si="8"/>
        <v>0.57068601548506737</v>
      </c>
      <c r="T13" s="6">
        <f t="shared" ca="1" si="8"/>
        <v>0.34803454435837183</v>
      </c>
      <c r="U13" s="6">
        <f t="shared" ca="1" si="8"/>
        <v>0.96794967326441406</v>
      </c>
      <c r="V13" s="6">
        <f t="shared" ca="1" si="8"/>
        <v>2.2354111425417122</v>
      </c>
      <c r="W13" s="6">
        <f t="shared" ca="1" si="8"/>
        <v>51.66837336282267</v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651828042.21172202</v>
      </c>
      <c r="AG13" s="5">
        <f t="shared" si="1"/>
        <v>43854800.654332101</v>
      </c>
      <c r="AH13" s="5">
        <f t="shared" si="1"/>
        <v>5794279.5280596204</v>
      </c>
      <c r="AI13" s="5">
        <f t="shared" si="1"/>
        <v>14553157.466301201</v>
      </c>
      <c r="AJ13" s="5">
        <f t="shared" si="1"/>
        <v>33737031.091602303</v>
      </c>
      <c r="AK13" s="5">
        <f t="shared" si="1"/>
        <v>767905645.01099002</v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6.7279708472694866</v>
      </c>
      <c r="AV13" s="5">
        <f t="shared" si="10"/>
        <v>0.88892762397871261</v>
      </c>
      <c r="AW13" s="5">
        <f t="shared" si="10"/>
        <v>2.2326682075414839</v>
      </c>
      <c r="AX13" s="5">
        <f t="shared" si="10"/>
        <v>5.1757563201989534</v>
      </c>
      <c r="AY13" s="5">
        <f t="shared" si="10"/>
        <v>117.80800997842995</v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1.2908660609583157E-2</v>
      </c>
      <c r="BJ13" s="5">
        <f ca="1"/>
        <v>7.8723846241693859E-3</v>
      </c>
      <c r="BK13" s="5">
        <f ca="1"/>
        <v>2.1894585604497214E-2</v>
      </c>
      <c r="BL13" s="5">
        <f ca="1"/>
        <v>5.0563993122250489E-2</v>
      </c>
      <c r="BM13" s="5">
        <f ca="1"/>
        <v>1.1687153318852557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5.4371047863111706</v>
      </c>
      <c r="DI13" s="5">
        <f t="shared" si="30"/>
        <v>3.1503421176543006E-2</v>
      </c>
      <c r="DJ13" s="5">
        <f t="shared" si="30"/>
        <v>0</v>
      </c>
    </row>
    <row r="14" spans="1:116" ht="14.25" customHeight="1" x14ac:dyDescent="0.2">
      <c r="A14" t="s">
        <v>39</v>
      </c>
      <c r="B14" t="s">
        <v>38</v>
      </c>
      <c r="C14">
        <v>678648426.48448896</v>
      </c>
      <c r="D14">
        <v>40746097.489704199</v>
      </c>
      <c r="E14">
        <v>3544613.3796680002</v>
      </c>
      <c r="F14">
        <v>3207250.0350159202</v>
      </c>
      <c r="G14">
        <v>3240031.06540182</v>
      </c>
      <c r="H14">
        <v>84577093.209994495</v>
      </c>
      <c r="I1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53.190767430083277</v>
      </c>
      <c r="S14" s="5">
        <f t="shared" ca="1" si="8"/>
        <v>0.57784378929950619</v>
      </c>
      <c r="T14" s="6">
        <f t="shared" ca="1" si="8"/>
        <v>0.55110963654310274</v>
      </c>
      <c r="U14" s="6">
        <f t="shared" ca="1" si="8"/>
        <v>1.0278782762995524</v>
      </c>
      <c r="V14" s="6">
        <f t="shared" ca="1" si="8"/>
        <v>1.8084562613904491</v>
      </c>
      <c r="W14" s="6">
        <f t="shared" ca="1" si="8"/>
        <v>42.843944606384127</v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847052904.72479701</v>
      </c>
      <c r="AG14" s="5">
        <f t="shared" si="1"/>
        <v>55257207.0103589</v>
      </c>
      <c r="AH14" s="5">
        <f t="shared" si="1"/>
        <v>9543492.5693445504</v>
      </c>
      <c r="AI14" s="5">
        <f t="shared" si="1"/>
        <v>16848843.514136799</v>
      </c>
      <c r="AJ14" s="5">
        <f t="shared" si="1"/>
        <v>29692633.298774201</v>
      </c>
      <c r="AK14" s="5">
        <f t="shared" si="1"/>
        <v>689450593.20540905</v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6.5234658546282507</v>
      </c>
      <c r="AV14" s="5">
        <f t="shared" si="10"/>
        <v>1.1266701897970801</v>
      </c>
      <c r="AW14" s="5">
        <f t="shared" si="10"/>
        <v>1.9891134804160666</v>
      </c>
      <c r="AX14" s="5">
        <f t="shared" si="10"/>
        <v>3.5054048139320386</v>
      </c>
      <c r="AY14" s="5">
        <f t="shared" si="10"/>
        <v>81.3940415480197</v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1.08636106831708E-2</v>
      </c>
      <c r="BJ14" s="5">
        <f ca="1"/>
        <v>1.0361001789784479E-2</v>
      </c>
      <c r="BK14" s="5">
        <f ca="1"/>
        <v>1.932437387091001E-2</v>
      </c>
      <c r="BL14" s="5">
        <f ca="1"/>
        <v>3.3999439165219386E-2</v>
      </c>
      <c r="BM14" s="5">
        <f ca="1"/>
        <v>0.80547709078836749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5.4371047863111706</v>
      </c>
      <c r="DJ14" s="5">
        <f t="shared" si="31"/>
        <v>3.1503421176543006E-2</v>
      </c>
    </row>
    <row r="15" spans="1:116" ht="15" customHeight="1" x14ac:dyDescent="0.2">
      <c r="A15" t="s">
        <v>40</v>
      </c>
      <c r="B15" t="s">
        <v>38</v>
      </c>
      <c r="C15">
        <v>798673884.75652599</v>
      </c>
      <c r="D15">
        <v>56060883.132306203</v>
      </c>
      <c r="E15">
        <v>8504425.8893588204</v>
      </c>
      <c r="F15">
        <v>11935380.807284299</v>
      </c>
      <c r="G15">
        <v>19793013.976688098</v>
      </c>
      <c r="H15">
        <v>492444549.271703</v>
      </c>
      <c r="I15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87.947559038990008</v>
      </c>
      <c r="S15" s="5">
        <f t="shared" ca="1" si="8"/>
        <v>0.49857645927017075</v>
      </c>
      <c r="T15" s="6">
        <f t="shared" ca="1" si="8"/>
        <v>0.40453971733671956</v>
      </c>
      <c r="U15" s="6">
        <f t="shared" ca="1" si="8"/>
        <v>0.39348234863243642</v>
      </c>
      <c r="V15" s="6">
        <f t="shared" ca="1" si="8"/>
        <v>0.39830343194330581</v>
      </c>
      <c r="W15" s="6">
        <f t="shared" ca="1" si="8"/>
        <v>10.357539003827355</v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678648426.48448896</v>
      </c>
      <c r="AG15" s="5">
        <f t="shared" si="1"/>
        <v>40746097.489704199</v>
      </c>
      <c r="AH15" s="5">
        <f t="shared" si="1"/>
        <v>3544613.3796680002</v>
      </c>
      <c r="AI15" s="5">
        <f t="shared" si="1"/>
        <v>3207250.0350159202</v>
      </c>
      <c r="AJ15" s="5">
        <f t="shared" si="1"/>
        <v>3240031.06540182</v>
      </c>
      <c r="AK15" s="5">
        <f t="shared" si="1"/>
        <v>84577093.209994495</v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6.0040067728110298</v>
      </c>
      <c r="AV15" s="5">
        <f t="shared" si="10"/>
        <v>0.52230481075889079</v>
      </c>
      <c r="AW15" s="5">
        <f t="shared" si="10"/>
        <v>0.47259374808102123</v>
      </c>
      <c r="AX15" s="5">
        <f t="shared" si="10"/>
        <v>0.47742408866778291</v>
      </c>
      <c r="AY15" s="5">
        <f t="shared" si="10"/>
        <v>12.462578547204156</v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5.669019864998591E-3</v>
      </c>
      <c r="BJ15" s="5">
        <f ca="1"/>
        <v>4.599783345406709E-3</v>
      </c>
      <c r="BK15" s="5">
        <f ca="1"/>
        <v>4.4740565051725077E-3</v>
      </c>
      <c r="BL15" s="5">
        <f ca="1"/>
        <v>4.5288742097631717E-3</v>
      </c>
      <c r="BM15" s="5">
        <f ca="1"/>
        <v>0.1177694880563487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5.4371047863111706</v>
      </c>
    </row>
    <row r="16" spans="1:116" ht="15" customHeight="1" thickBot="1" x14ac:dyDescent="0.25">
      <c r="A16" t="s">
        <v>41</v>
      </c>
      <c r="B16" t="s">
        <v>38</v>
      </c>
      <c r="C16">
        <v>652027459.965662</v>
      </c>
      <c r="D16">
        <v>39396898.022778504</v>
      </c>
      <c r="E16">
        <v>5211707.5585728502</v>
      </c>
      <c r="F16">
        <v>6302609.6920772903</v>
      </c>
      <c r="G16">
        <v>7258221.5104299895</v>
      </c>
      <c r="H16">
        <v>162807896.95041001</v>
      </c>
      <c r="I16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59.795283574535418</v>
      </c>
      <c r="S16" s="5">
        <f t="shared" ca="1" si="8"/>
        <v>0.94604570724428749</v>
      </c>
      <c r="T16" s="6">
        <f t="shared" ca="1" si="8"/>
        <v>0.56643608109006371</v>
      </c>
      <c r="U16" s="6">
        <f t="shared" ca="1" si="8"/>
        <v>0.86248482843658725</v>
      </c>
      <c r="V16" s="6">
        <f t="shared" ca="1" si="8"/>
        <v>1.4347554906042281</v>
      </c>
      <c r="W16" s="6">
        <f t="shared" ca="1" si="8"/>
        <v>36.39499431808941</v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798673884.75652599</v>
      </c>
      <c r="AG16" s="5">
        <f t="shared" si="1"/>
        <v>56060883.132306203</v>
      </c>
      <c r="AH16" s="5">
        <f t="shared" si="1"/>
        <v>8504425.8893588204</v>
      </c>
      <c r="AI16" s="5">
        <f t="shared" si="1"/>
        <v>11935380.807284299</v>
      </c>
      <c r="AJ16" s="5">
        <f t="shared" si="1"/>
        <v>19793013.976688098</v>
      </c>
      <c r="AK16" s="5">
        <f t="shared" si="1"/>
        <v>492444549.271703</v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7.019245802608939</v>
      </c>
      <c r="AV16" s="5">
        <f t="shared" si="10"/>
        <v>1.0648183259367967</v>
      </c>
      <c r="AW16" s="5">
        <f t="shared" si="10"/>
        <v>1.4943997838270089</v>
      </c>
      <c r="AX16" s="5">
        <f t="shared" si="10"/>
        <v>2.4782347782314122</v>
      </c>
      <c r="AY16" s="5">
        <f t="shared" si="10"/>
        <v>61.657775303598875</v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1.5821410162977688E-2</v>
      </c>
      <c r="BJ16" s="5">
        <f ca="1"/>
        <v>9.4729223983693548E-3</v>
      </c>
      <c r="BK16" s="5">
        <f ca="1"/>
        <v>1.4423960835665096E-2</v>
      </c>
      <c r="BL16" s="5">
        <f ca="1"/>
        <v>2.3994459175292498E-2</v>
      </c>
      <c r="BM16" s="5">
        <f ca="1"/>
        <v>0.6086599501233686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1048730008.9362299</v>
      </c>
      <c r="D17">
        <v>60438558.6430654</v>
      </c>
      <c r="E17">
        <v>99424.800600122704</v>
      </c>
      <c r="F17">
        <v>0</v>
      </c>
      <c r="G17">
        <v>1073.28417759381</v>
      </c>
      <c r="H17">
        <v>6841595.0037529096</v>
      </c>
      <c r="I17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78.382469173773032</v>
      </c>
      <c r="S17" s="5">
        <f t="shared" ca="1" si="8"/>
        <v>0.47429996999232976</v>
      </c>
      <c r="T17" s="6">
        <f t="shared" ca="1" si="8"/>
        <v>0.5760359899861992</v>
      </c>
      <c r="U17" s="6">
        <f t="shared" ca="1" si="8"/>
        <v>0.72618934158253312</v>
      </c>
      <c r="V17" s="6">
        <f t="shared" ca="1" si="8"/>
        <v>0.83281907711941239</v>
      </c>
      <c r="W17" s="6">
        <f t="shared" ca="1" si="8"/>
        <v>19.008186447546482</v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652027459.965662</v>
      </c>
      <c r="AG17" s="5">
        <f t="shared" si="1"/>
        <v>39396898.022778504</v>
      </c>
      <c r="AH17" s="5">
        <f t="shared" si="1"/>
        <v>5211707.5585728502</v>
      </c>
      <c r="AI17" s="5">
        <f t="shared" si="1"/>
        <v>6302609.6920772903</v>
      </c>
      <c r="AJ17" s="5">
        <f t="shared" si="1"/>
        <v>7258221.5104299895</v>
      </c>
      <c r="AK17" s="5">
        <f t="shared" si="1"/>
        <v>162807896.95041001</v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6.0422145448986582</v>
      </c>
      <c r="AV17" s="5">
        <f t="shared" si="10"/>
        <v>0.79930798602367392</v>
      </c>
      <c r="AW17" s="5">
        <f t="shared" si="10"/>
        <v>0.96661721768730535</v>
      </c>
      <c r="AX17" s="5">
        <f t="shared" si="10"/>
        <v>1.1131772748976299</v>
      </c>
      <c r="AY17" s="5">
        <f t="shared" si="10"/>
        <v>24.969484714491017</v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6.0510975858748747E-3</v>
      </c>
      <c r="BJ17" s="5">
        <f ca="1"/>
        <v>7.3490411320053474E-3</v>
      </c>
      <c r="BK17" s="5">
        <f ca="1"/>
        <v>9.2646908069785316E-3</v>
      </c>
      <c r="BL17" s="5">
        <f ca="1"/>
        <v>1.0625068154883741E-2</v>
      </c>
      <c r="BM17" s="5">
        <f ca="1"/>
        <v>0.24250558381116513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1001562216.5615</v>
      </c>
      <c r="D18">
        <v>55572580.819173798</v>
      </c>
      <c r="E18">
        <v>445466.00206776598</v>
      </c>
      <c r="F18">
        <v>0</v>
      </c>
      <c r="G18">
        <v>0</v>
      </c>
      <c r="H18">
        <v>7657241.6298265001</v>
      </c>
      <c r="I18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-5.4371047863111704E-4</v>
      </c>
      <c r="DA18" s="5">
        <v>2.6411766339673541E-5</v>
      </c>
    </row>
    <row r="19" spans="1:107" ht="15" customHeight="1" x14ac:dyDescent="0.2">
      <c r="A19" t="s">
        <v>45</v>
      </c>
      <c r="B19" t="s">
        <v>43</v>
      </c>
      <c r="C19">
        <v>1053957147.1480401</v>
      </c>
      <c r="D19">
        <v>54659344.863696203</v>
      </c>
      <c r="E19">
        <v>488298.14644137002</v>
      </c>
      <c r="F19">
        <v>0</v>
      </c>
      <c r="G19">
        <v>1697.2677115041399</v>
      </c>
      <c r="H19">
        <v>6404911.6139178602</v>
      </c>
      <c r="I19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-5.4371047863111704E-4</v>
      </c>
    </row>
    <row r="20" spans="1:107" ht="15" customHeight="1" thickBot="1" x14ac:dyDescent="0.25">
      <c r="A20" t="s">
        <v>46</v>
      </c>
      <c r="B20" t="s">
        <v>43</v>
      </c>
      <c r="C20">
        <v>1034050964.03722</v>
      </c>
      <c r="D20">
        <v>54294898.898226596</v>
      </c>
      <c r="E20">
        <v>266020.89112620399</v>
      </c>
      <c r="F20">
        <v>0</v>
      </c>
      <c r="G20">
        <v>0</v>
      </c>
      <c r="H20">
        <v>6399298.4877736103</v>
      </c>
      <c r="I20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-5.4371047863111704E-4</v>
      </c>
      <c r="DA22" s="5">
        <v>2.6411766339673541E-5</v>
      </c>
      <c r="DB22" s="5">
        <v>-1.2647480097395541E-6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-5.4371047863111704E-4</v>
      </c>
      <c r="DB23" s="5">
        <v>2.6411766339673541E-5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-5.4371047863111704E-4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60.261910050851974</v>
      </c>
      <c r="S25" s="5">
        <f t="shared" ref="S25:W25" ca="1" si="42">AVERAGE(S3:S5)</f>
        <v>0.44965315648178411</v>
      </c>
      <c r="T25" s="5">
        <f t="shared" ca="1" si="42"/>
        <v>0.40253452914203347</v>
      </c>
      <c r="U25" s="5">
        <f t="shared" ca="1" si="42"/>
        <v>0.600458573702642</v>
      </c>
      <c r="V25" s="5">
        <f t="shared" ca="1" si="42"/>
        <v>1.5456916036529715</v>
      </c>
      <c r="W25" s="5">
        <f t="shared" ca="1" si="42"/>
        <v>36.739752086168608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74.456441206105467</v>
      </c>
      <c r="S26" s="5">
        <f t="shared" ref="S26:W26" ca="1" si="43">AVERAGE(S6:S9)</f>
        <v>0.65915529514348914</v>
      </c>
      <c r="T26" s="5">
        <f t="shared" ca="1" si="43"/>
        <v>0.38803772112875956</v>
      </c>
      <c r="U26" s="5">
        <f t="shared" ca="1" si="43"/>
        <v>0.66555325022307432</v>
      </c>
      <c r="V26" s="5">
        <f t="shared" ca="1" si="43"/>
        <v>0.94939282165744343</v>
      </c>
      <c r="W26" s="5">
        <f t="shared" ca="1" si="43"/>
        <v>22.88141970574177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31.739465303966238</v>
      </c>
      <c r="S27" s="5">
        <f t="shared" ref="S27:W27" ca="1" si="44">AVERAGE(S10:S13)</f>
        <v>0.4750698096968391</v>
      </c>
      <c r="T27" s="5">
        <f t="shared" ca="1" si="44"/>
        <v>0.43716019253149563</v>
      </c>
      <c r="U27" s="5">
        <f t="shared" ca="1" si="44"/>
        <v>1.1239768928104836</v>
      </c>
      <c r="V27" s="5">
        <f t="shared" ca="1" si="44"/>
        <v>2.6426782982697299</v>
      </c>
      <c r="W27" s="5">
        <f t="shared" ca="1" si="44"/>
        <v>63.58164950272522</v>
      </c>
      <c r="CW27" s="27"/>
      <c r="CX27" s="23" t="s">
        <v>14</v>
      </c>
      <c r="CY27" s="5">
        <f t="array" ref="CY27:DC31">MINVERSE(CY5:DC9)</f>
        <v>0.01</v>
      </c>
      <c r="CZ27" s="5">
        <v>-5.4371047863111704E-4</v>
      </c>
      <c r="DA27" s="5">
        <v>2.6411766339673541E-5</v>
      </c>
      <c r="DB27" s="5">
        <v>-1.2647480097395541E-6</v>
      </c>
      <c r="DC27" s="5">
        <v>5.3860590490723764E-8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69.829019804345435</v>
      </c>
      <c r="S28" s="5">
        <f t="shared" ref="S28:W28" ca="1" si="45">AVERAGE(S14:S17)</f>
        <v>0.62419148145157355</v>
      </c>
      <c r="T28" s="5">
        <f t="shared" ca="1" si="45"/>
        <v>0.52453035623902133</v>
      </c>
      <c r="U28" s="5">
        <f t="shared" ca="1" si="45"/>
        <v>0.75250869873777726</v>
      </c>
      <c r="V28" s="5">
        <f t="shared" ca="1" si="45"/>
        <v>1.1185835652643488</v>
      </c>
      <c r="W28" s="5">
        <f t="shared" ca="1" si="45"/>
        <v>27.151166093961841</v>
      </c>
      <c r="CW28" s="27"/>
      <c r="CX28" s="24"/>
      <c r="CY28" s="5">
        <v>0</v>
      </c>
      <c r="CZ28" s="5">
        <v>0.01</v>
      </c>
      <c r="DA28" s="5">
        <v>-5.4371047863111704E-4</v>
      </c>
      <c r="DB28" s="5">
        <v>2.6411766339673541E-5</v>
      </c>
      <c r="DC28" s="5">
        <v>-1.2647480097395541E-6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-5.4371047863111704E-4</v>
      </c>
      <c r="DC29" s="5">
        <v>2.6411766339673541E-5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-5.4371047863111704E-4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6">IFERROR(BH48/SUMIF($AV48:$BF48,"&lt;&gt;#N/A")*100,"")</f>
        <v/>
      </c>
      <c r="S33" s="5" t="str">
        <f t="shared" si="46"/>
        <v/>
      </c>
      <c r="T33" s="5" t="str">
        <f t="shared" si="46"/>
        <v/>
      </c>
      <c r="U33" s="5" t="str">
        <f t="shared" si="46"/>
        <v/>
      </c>
      <c r="V33" s="5" t="str">
        <f t="shared" si="46"/>
        <v/>
      </c>
      <c r="W33" s="5" t="str">
        <f t="shared" si="46"/>
        <v/>
      </c>
      <c r="X33" s="5" t="str">
        <f t="shared" si="46"/>
        <v/>
      </c>
      <c r="CW33" s="27"/>
      <c r="CX33" s="23" t="s">
        <v>15</v>
      </c>
      <c r="CY33" s="5">
        <f t="array" ref="CY33:DD38">MINVERSE(CY5:DD10)</f>
        <v>0.01</v>
      </c>
      <c r="CZ33" s="5">
        <v>-5.4371047863111704E-4</v>
      </c>
      <c r="DA33" s="5">
        <v>2.6411766339673541E-5</v>
      </c>
      <c r="DB33" s="5">
        <v>-1.2647480097395541E-6</v>
      </c>
      <c r="DC33" s="5">
        <v>5.3860590490723764E-8</v>
      </c>
      <c r="DD33" s="5">
        <v>-6.6088617669614018E-5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-5.4371047863111704E-4</v>
      </c>
      <c r="DB34" s="5">
        <v>2.6411766339673541E-5</v>
      </c>
      <c r="DC34" s="5">
        <v>-1.2647480097395541E-6</v>
      </c>
      <c r="DD34" s="5">
        <v>5.3860590490723764E-8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-5.4371047863111704E-4</v>
      </c>
      <c r="DC35" s="5">
        <v>2.6411766339673541E-5</v>
      </c>
      <c r="DD35" s="5">
        <v>-1.2647480097395541E-6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-5.4371047863111704E-4</v>
      </c>
      <c r="DD36" s="5">
        <v>2.6411766339673541E-5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-5.4371047863111704E-4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7">IF(B38=ISBLANK(TRUE),"",B38)</f>
        <v/>
      </c>
      <c r="AF39" s="5" t="str">
        <f t="shared" si="47"/>
        <v/>
      </c>
      <c r="AG39" s="5" t="str">
        <f t="shared" si="47"/>
        <v/>
      </c>
      <c r="AH39" s="5" t="str">
        <f t="shared" si="47"/>
        <v/>
      </c>
      <c r="AI39" s="5" t="str">
        <f t="shared" si="47"/>
        <v/>
      </c>
      <c r="AJ39" s="5" t="str">
        <f t="shared" si="47"/>
        <v/>
      </c>
      <c r="AK39" s="5" t="str">
        <f t="shared" si="47"/>
        <v/>
      </c>
      <c r="AL39" s="5" t="str">
        <f t="shared" si="47"/>
        <v/>
      </c>
      <c r="AM39" s="5" t="str">
        <f t="shared" si="47"/>
        <v/>
      </c>
      <c r="AN39" s="5" t="str">
        <f t="shared" si="47"/>
        <v/>
      </c>
      <c r="AO39" s="5" t="str">
        <f t="shared" si="47"/>
        <v/>
      </c>
      <c r="AP39" s="5" t="str">
        <f t="shared" si="47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7"/>
        <v/>
      </c>
      <c r="AF40" s="5" t="str">
        <f t="shared" si="47"/>
        <v/>
      </c>
      <c r="AG40" s="5" t="str">
        <f t="shared" si="47"/>
        <v/>
      </c>
      <c r="AH40" s="5" t="str">
        <f t="shared" si="47"/>
        <v/>
      </c>
      <c r="AI40" s="5" t="str">
        <f t="shared" si="47"/>
        <v/>
      </c>
      <c r="AJ40" s="5" t="str">
        <f t="shared" si="47"/>
        <v/>
      </c>
      <c r="AK40" s="5" t="str">
        <f t="shared" si="47"/>
        <v/>
      </c>
      <c r="AL40" s="5" t="str">
        <f t="shared" si="47"/>
        <v/>
      </c>
      <c r="AM40" s="5" t="str">
        <f t="shared" si="47"/>
        <v/>
      </c>
      <c r="AN40" s="5" t="str">
        <f t="shared" si="47"/>
        <v/>
      </c>
      <c r="AO40" s="5" t="str">
        <f t="shared" si="47"/>
        <v/>
      </c>
      <c r="AP40" s="5" t="str">
        <f t="shared" si="47"/>
        <v/>
      </c>
      <c r="CW40" s="27"/>
      <c r="CX40" s="23" t="s">
        <v>16</v>
      </c>
      <c r="CY40" s="5">
        <f t="array" ref="CY40:DE46">MINVERSE(CY5:DE11)</f>
        <v>0.01</v>
      </c>
      <c r="CZ40" s="5">
        <v>-5.4371047863111704E-4</v>
      </c>
      <c r="DA40" s="5">
        <v>2.6411766339673541E-5</v>
      </c>
      <c r="DB40" s="5">
        <v>-1.2647480097395541E-6</v>
      </c>
      <c r="DC40" s="5">
        <v>5.3860590490723764E-8</v>
      </c>
      <c r="DD40" s="5">
        <v>-6.6088617669614018E-5</v>
      </c>
      <c r="DE40" s="5">
        <v>7.1864623357272015E-6</v>
      </c>
    </row>
    <row r="41" spans="2:110" ht="14.25" customHeight="1" x14ac:dyDescent="0.15">
      <c r="AD41" s="5" t="str">
        <f>IF(A40=ISBLANK(TRUE),"",A40)</f>
        <v/>
      </c>
      <c r="AE41" s="5" t="str">
        <f t="shared" si="47"/>
        <v/>
      </c>
      <c r="AF41" s="5" t="str">
        <f t="shared" si="47"/>
        <v/>
      </c>
      <c r="AG41" s="5" t="str">
        <f t="shared" si="47"/>
        <v/>
      </c>
      <c r="AH41" s="5" t="str">
        <f t="shared" si="47"/>
        <v/>
      </c>
      <c r="AI41" s="5" t="str">
        <f t="shared" si="47"/>
        <v/>
      </c>
      <c r="AJ41" s="5" t="str">
        <f t="shared" si="47"/>
        <v/>
      </c>
      <c r="AK41" s="5" t="str">
        <f t="shared" si="47"/>
        <v/>
      </c>
      <c r="AL41" s="5" t="str">
        <f t="shared" si="47"/>
        <v/>
      </c>
      <c r="AM41" s="5" t="str">
        <f t="shared" si="47"/>
        <v/>
      </c>
      <c r="AN41" s="5" t="str">
        <f t="shared" si="47"/>
        <v/>
      </c>
      <c r="AO41" s="5" t="str">
        <f t="shared" si="47"/>
        <v/>
      </c>
      <c r="AP41" s="5" t="str">
        <f t="shared" si="47"/>
        <v/>
      </c>
      <c r="CW41" s="27"/>
      <c r="CX41" s="24"/>
      <c r="CY41" s="5">
        <v>0</v>
      </c>
      <c r="CZ41" s="5">
        <v>0.01</v>
      </c>
      <c r="DA41" s="5">
        <v>-5.4371047863111704E-4</v>
      </c>
      <c r="DB41" s="5">
        <v>2.6411766339673541E-5</v>
      </c>
      <c r="DC41" s="5">
        <v>-1.2647480097395541E-6</v>
      </c>
      <c r="DD41" s="5">
        <v>5.3860590490723764E-8</v>
      </c>
      <c r="DE41" s="5">
        <v>-6.6088617669614018E-5</v>
      </c>
    </row>
    <row r="42" spans="2:110" ht="14.25" customHeight="1" x14ac:dyDescent="0.15">
      <c r="AD42" s="5" t="str">
        <f>IF(A41=ISBLANK(TRUE),"",A41)</f>
        <v/>
      </c>
      <c r="AE42" s="5" t="str">
        <f t="shared" si="47"/>
        <v/>
      </c>
      <c r="AF42" s="5" t="str">
        <f t="shared" si="47"/>
        <v/>
      </c>
      <c r="AG42" s="5" t="str">
        <f t="shared" si="47"/>
        <v/>
      </c>
      <c r="AH42" s="5" t="str">
        <f t="shared" si="47"/>
        <v/>
      </c>
      <c r="AI42" s="5" t="str">
        <f t="shared" si="47"/>
        <v/>
      </c>
      <c r="AJ42" s="5" t="str">
        <f t="shared" si="47"/>
        <v/>
      </c>
      <c r="AK42" s="5" t="str">
        <f t="shared" si="47"/>
        <v/>
      </c>
      <c r="AL42" s="5" t="str">
        <f t="shared" si="47"/>
        <v/>
      </c>
      <c r="AM42" s="5" t="str">
        <f t="shared" si="47"/>
        <v/>
      </c>
      <c r="AN42" s="5" t="str">
        <f t="shared" si="47"/>
        <v/>
      </c>
      <c r="AO42" s="5" t="str">
        <f t="shared" si="47"/>
        <v/>
      </c>
      <c r="AP42" s="5" t="str">
        <f t="shared" si="47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-5.4371047863111704E-4</v>
      </c>
      <c r="DC42" s="5">
        <v>2.6411766339673541E-5</v>
      </c>
      <c r="DD42" s="5">
        <v>-1.2647480097395541E-6</v>
      </c>
      <c r="DE42" s="5">
        <v>5.3860590490723764E-8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-5.4371047863111704E-4</v>
      </c>
      <c r="DD43" s="5">
        <v>2.6411766339673541E-5</v>
      </c>
      <c r="DE43" s="5">
        <v>-1.2647480097395541E-6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-5.4371047863111704E-4</v>
      </c>
      <c r="DE44" s="5">
        <v>2.6411766339673541E-5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-5.4371047863111704E-4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-5.4371047863111704E-4</v>
      </c>
      <c r="DA48" s="5">
        <v>2.6411766339673541E-5</v>
      </c>
      <c r="DB48" s="5">
        <v>-1.2647480097395541E-6</v>
      </c>
      <c r="DC48" s="5">
        <v>5.3860590490723764E-8</v>
      </c>
      <c r="DD48" s="5">
        <v>-6.6088617669614018E-5</v>
      </c>
      <c r="DE48" s="5">
        <v>7.1864623357272015E-6</v>
      </c>
      <c r="DF48" s="5">
        <v>-5.4446045536796006E-7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-5.4371047863111704E-4</v>
      </c>
      <c r="DB49" s="5">
        <v>2.6411766339673541E-5</v>
      </c>
      <c r="DC49" s="5">
        <v>-1.2647480097395541E-6</v>
      </c>
      <c r="DD49" s="5">
        <v>5.3860590490723764E-8</v>
      </c>
      <c r="DE49" s="5">
        <v>-6.6088617669614018E-5</v>
      </c>
      <c r="DF49" s="5">
        <v>7.1864623357272015E-6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-5.4371047863111704E-4</v>
      </c>
      <c r="DC50" s="5">
        <v>2.6411766339673541E-5</v>
      </c>
      <c r="DD50" s="5">
        <v>-1.2647480097395541E-6</v>
      </c>
      <c r="DE50" s="5">
        <v>5.3860590490723764E-8</v>
      </c>
      <c r="DF50" s="5">
        <v>-6.6088617669614018E-5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-5.4371047863111704E-4</v>
      </c>
      <c r="DD51" s="5">
        <v>2.6411766339673541E-5</v>
      </c>
      <c r="DE51" s="5">
        <v>-1.2647480097395541E-6</v>
      </c>
      <c r="DF51" s="5">
        <v>5.3860590490723764E-8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-5.4371047863111704E-4</v>
      </c>
      <c r="DE52" s="5">
        <v>2.6411766339673541E-5</v>
      </c>
      <c r="DF52" s="5">
        <v>-1.2647480097395541E-6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-5.4371047863111704E-4</v>
      </c>
      <c r="DF53" s="5">
        <v>2.6411766339673541E-5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-5.4371047863111704E-4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BFBD5-CF82-0841-8CF3-3F59339836EF}">
  <dimension ref="A1:DL101"/>
  <sheetViews>
    <sheetView zoomScaleNormal="100" workbookViewId="0">
      <selection sqref="A1:K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3" width="14.1640625" style="5" bestFit="1" customWidth="1"/>
    <col min="24" max="24" width="20.33203125" style="5" bestFit="1" customWidth="1"/>
    <col min="25" max="25" width="10.83203125" style="5" bestFit="1" customWidth="1"/>
    <col min="26" max="26" width="20.33203125" style="5" bestFit="1" customWidth="1"/>
    <col min="27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7" width="14.5" style="5" bestFit="1" customWidth="1"/>
    <col min="38" max="40" width="22" style="5" bestFit="1" customWidth="1"/>
    <col min="41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0" width="14.1640625" style="5" bestFit="1" customWidth="1"/>
    <col min="51" max="53" width="20.33203125" style="5" bestFit="1" customWidth="1"/>
    <col min="54" max="54" width="4.6640625" style="5" bestFit="1" customWidth="1"/>
    <col min="55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4" width="22" style="5" bestFit="1" customWidth="1"/>
    <col min="85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306.07650000000001</v>
      </c>
      <c r="D1" s="1">
        <v>307.07990000000001</v>
      </c>
      <c r="E1" s="1">
        <v>308.08319999999998</v>
      </c>
      <c r="F1" s="1">
        <v>309.08659999999998</v>
      </c>
      <c r="G1" s="1">
        <v>310.08999999999997</v>
      </c>
      <c r="H1" s="1">
        <v>311.0933</v>
      </c>
      <c r="I1" s="1">
        <v>312.0967</v>
      </c>
      <c r="J1" s="1">
        <v>313.10000000000002</v>
      </c>
      <c r="K1" s="1">
        <v>314.10340000000002</v>
      </c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9</v>
      </c>
    </row>
    <row r="2" spans="1:116" ht="15" x14ac:dyDescent="0.2">
      <c r="A2" t="s">
        <v>22</v>
      </c>
      <c r="B2" t="s">
        <v>23</v>
      </c>
      <c r="C2">
        <v>53330344.726592697</v>
      </c>
      <c r="D2">
        <v>1280754.93403962</v>
      </c>
      <c r="E2">
        <v>28151.800802458099</v>
      </c>
      <c r="F2">
        <v>0</v>
      </c>
      <c r="G2">
        <v>0</v>
      </c>
      <c r="H2">
        <v>0</v>
      </c>
      <c r="I2">
        <v>0</v>
      </c>
      <c r="J2">
        <v>59101.072391501897</v>
      </c>
      <c r="K2">
        <v>5999.7928993114901</v>
      </c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Glutathione (GSH)</v>
      </c>
      <c r="S2" s="5" t="str">
        <f t="shared" ref="S2:AB2" ca="1" si="0">IF(AG2=ISBLANK(TRUE),"",AG2)</f>
        <v>Glutathione (GSH) m+1</v>
      </c>
      <c r="T2" s="5" t="str">
        <f t="shared" ca="1" si="0"/>
        <v>Glutathione (GSH) m+2</v>
      </c>
      <c r="U2" s="5" t="str">
        <f t="shared" ca="1" si="0"/>
        <v>Glutathione (GSH) m+3</v>
      </c>
      <c r="V2" s="5" t="str">
        <f t="shared" ca="1" si="0"/>
        <v>Glutathione (GSH) m+4</v>
      </c>
      <c r="W2" s="5" t="str">
        <f t="shared" ca="1" si="0"/>
        <v>Glutathione (GSH) m+5</v>
      </c>
      <c r="X2" s="5" t="str">
        <f t="shared" ca="1" si="0"/>
        <v>Glutathione (GSH) m+6</v>
      </c>
      <c r="Y2" s="5" t="str">
        <f t="shared" ca="1" si="0"/>
        <v>Glutathione (GSH) m+7</v>
      </c>
      <c r="Z2" s="5" t="str">
        <f t="shared" ca="1" si="0"/>
        <v>Glutathione (GSH) m+8</v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Glutathione (GSH)</v>
      </c>
      <c r="AG2" s="3" t="str">
        <f ca="1">IF(D1=ISBLANK(TRUE),"",$AF$2&amp;" m+1")</f>
        <v>Glutathione (GSH) m+1</v>
      </c>
      <c r="AH2" s="3" t="str">
        <f ca="1">IF(E1=ISBLANK(TRUE),"",$AF$2&amp;" m+2")</f>
        <v>Glutathione (GSH) m+2</v>
      </c>
      <c r="AI2" s="3" t="str">
        <f ca="1">IF(F1=ISBLANK(TRUE),"",$AF$2&amp;" m+3")</f>
        <v>Glutathione (GSH) m+3</v>
      </c>
      <c r="AJ2" s="3" t="str">
        <f ca="1">IF(G1=ISBLANK(TRUE),"",$AF$2&amp;" m+4")</f>
        <v>Glutathione (GSH) m+4</v>
      </c>
      <c r="AK2" s="3" t="str">
        <f ca="1">IF(H1=ISBLANK(TRUE),"",$AF$2&amp;" m+5")</f>
        <v>Glutathione (GSH) m+5</v>
      </c>
      <c r="AL2" s="3" t="str">
        <f ca="1">IF(I1=ISBLANK(TRUE),"",$AF$2&amp;" m+6")</f>
        <v>Glutathione (GSH) m+6</v>
      </c>
      <c r="AM2" s="3" t="str">
        <f ca="1">IF(J1=ISBLANK(TRUE),"",$AF$2&amp;" m+7")</f>
        <v>Glutathione (GSH) m+7</v>
      </c>
      <c r="AN2" s="3" t="str">
        <f ca="1">IF(K1=ISBLANK(TRUE),"",$AF$2&amp;" m+8")</f>
        <v>Glutathione (GSH) m+8</v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Glutathione (GSH)</v>
      </c>
      <c r="AU2" s="5" t="str">
        <f t="shared" ca="1" si="2"/>
        <v>Glutathione (GSH) m+1</v>
      </c>
      <c r="AV2" s="5" t="str">
        <f t="shared" ca="1" si="2"/>
        <v>Glutathione (GSH) m+2</v>
      </c>
      <c r="AW2" s="5" t="str">
        <f t="shared" ca="1" si="2"/>
        <v>Glutathione (GSH) m+3</v>
      </c>
      <c r="AX2" s="5" t="str">
        <f t="shared" ca="1" si="2"/>
        <v>Glutathione (GSH) m+4</v>
      </c>
      <c r="AY2" s="5" t="str">
        <f t="shared" ca="1" si="2"/>
        <v>Glutathione (GSH) m+5</v>
      </c>
      <c r="AZ2" s="5" t="str">
        <f t="shared" ca="1" si="2"/>
        <v>Glutathione (GSH) m+6</v>
      </c>
      <c r="BA2" s="5" t="str">
        <f t="shared" ca="1" si="2"/>
        <v>Glutathione (GSH) m+7</v>
      </c>
      <c r="BB2" s="5" t="str">
        <f t="shared" ca="1" si="2"/>
        <v>Glutathione (GSH) m+8</v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Glutathione (GSH)</v>
      </c>
      <c r="BI2" s="5" t="str">
        <f t="shared" ca="1" si="3"/>
        <v>Glutathione (GSH) m+1</v>
      </c>
      <c r="BJ2" s="5" t="str">
        <f t="shared" ca="1" si="3"/>
        <v>Glutathione (GSH) m+2</v>
      </c>
      <c r="BK2" s="5" t="str">
        <f t="shared" ca="1" si="3"/>
        <v>Glutathione (GSH) m+3</v>
      </c>
      <c r="BL2" s="5" t="str">
        <f t="shared" ca="1" si="3"/>
        <v>Glutathione (GSH) m+4</v>
      </c>
      <c r="BM2" s="5" t="str">
        <f t="shared" ca="1" si="3"/>
        <v>Glutathione (GSH) m+5</v>
      </c>
      <c r="BN2" s="5" t="str">
        <f t="shared" ca="1" si="3"/>
        <v>Glutathione (GSH) m+6</v>
      </c>
      <c r="BO2" s="5" t="str">
        <f t="shared" ca="1" si="3"/>
        <v>Glutathione (GSH) m+7</v>
      </c>
      <c r="BP2" s="5" t="str">
        <f t="shared" ca="1" si="3"/>
        <v>Glutathione (GSH) m+8</v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Glutathione (GSH)</v>
      </c>
      <c r="BY2" s="3" t="str">
        <f t="shared" ca="1" si="4"/>
        <v>Glutathione (GSH) m+1</v>
      </c>
      <c r="BZ2" s="3" t="str">
        <f t="shared" ca="1" si="4"/>
        <v>Glutathione (GSH) m+2</v>
      </c>
      <c r="CA2" s="3" t="str">
        <f t="shared" ca="1" si="4"/>
        <v>Glutathione (GSH) m+3</v>
      </c>
      <c r="CB2" s="3" t="str">
        <f t="shared" ca="1" si="4"/>
        <v>Glutathione (GSH) m+4</v>
      </c>
      <c r="CC2" s="3" t="str">
        <f t="shared" ca="1" si="4"/>
        <v>Glutathione (GSH) m+5</v>
      </c>
      <c r="CD2" s="3" t="str">
        <f t="shared" ca="1" si="4"/>
        <v>Glutathione (GSH) m+6</v>
      </c>
      <c r="CE2" s="3" t="str">
        <f t="shared" ca="1" si="4"/>
        <v>Glutathione (GSH) m+7</v>
      </c>
      <c r="CF2" s="3" t="str">
        <f t="shared" ca="1" si="4"/>
        <v>Glutathione (GSH) m+8</v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Glutathione (GSH)</v>
      </c>
      <c r="CL2" s="5" t="str">
        <f t="shared" ca="1" si="5"/>
        <v>Glutathione (GSH) m+1</v>
      </c>
      <c r="CM2" s="5" t="str">
        <f t="shared" ca="1" si="5"/>
        <v>Glutathione (GSH) m+2</v>
      </c>
      <c r="CN2" s="5" t="str">
        <f t="shared" ca="1" si="5"/>
        <v>Glutathione (GSH) m+3</v>
      </c>
      <c r="CO2" s="5" t="str">
        <f t="shared" ca="1" si="5"/>
        <v>Glutathione (GSH) m+4</v>
      </c>
      <c r="CP2" s="5" t="str">
        <f t="shared" ca="1" si="5"/>
        <v>Glutathione (GSH) m+5</v>
      </c>
      <c r="CQ2" s="5" t="str">
        <f t="shared" ca="1" si="5"/>
        <v>Glutathione (GSH) m+6</v>
      </c>
      <c r="CR2" s="5" t="str">
        <f t="shared" ca="1" si="5"/>
        <v>Glutathione (GSH) m+7</v>
      </c>
      <c r="CS2" s="5" t="str">
        <f t="shared" ca="1" si="5"/>
        <v>Glutathione (GSH) m+8</v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Glutathione (GSH)</v>
      </c>
      <c r="CZ2" s="5" t="str">
        <f t="shared" ca="1" si="6"/>
        <v>Glutathione (GSH) m+1</v>
      </c>
      <c r="DA2" s="5" t="str">
        <f t="shared" ca="1" si="6"/>
        <v>Glutathione (GSH) m+2</v>
      </c>
      <c r="DB2" s="5" t="str">
        <f t="shared" ca="1" si="6"/>
        <v>Glutathione (GSH) m+3</v>
      </c>
      <c r="DC2" s="5" t="str">
        <f t="shared" ca="1" si="6"/>
        <v>Glutathione (GSH) m+4</v>
      </c>
      <c r="DD2" s="5" t="str">
        <f t="shared" ca="1" si="6"/>
        <v>Glutathione (GSH) m+5</v>
      </c>
      <c r="DE2" s="5" t="str">
        <f t="shared" ca="1" si="6"/>
        <v>Glutathione (GSH) m+6</v>
      </c>
      <c r="DF2" s="5" t="str">
        <f t="shared" ca="1" si="6"/>
        <v>Glutathione (GSH) m+7</v>
      </c>
      <c r="DG2" s="5" t="str">
        <f t="shared" ca="1" si="6"/>
        <v>Glutathione (GSH) m+8</v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34843711.734378897</v>
      </c>
      <c r="D3">
        <v>826038.47593600897</v>
      </c>
      <c r="E3">
        <v>38549.221970920298</v>
      </c>
      <c r="F3">
        <v>0</v>
      </c>
      <c r="G3">
        <v>0</v>
      </c>
      <c r="H3">
        <v>0</v>
      </c>
      <c r="I3">
        <v>0</v>
      </c>
      <c r="J3">
        <v>40278.557762102399</v>
      </c>
      <c r="K3">
        <v>0</v>
      </c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100.32086809619058</v>
      </c>
      <c r="S3" s="5">
        <f t="shared" ref="S3:AB17" ca="1" si="8">IFERROR(BI3/SUMIF($BH3:$BR3,"&lt;&gt;#N/A")*100,"")</f>
        <v>-0.44167632609652308</v>
      </c>
      <c r="T3" s="6">
        <f t="shared" ca="1" si="8"/>
        <v>1.1386995736710131E-2</v>
      </c>
      <c r="U3" s="6">
        <f t="shared" ca="1" si="8"/>
        <v>-8.5319534149932348E-5</v>
      </c>
      <c r="V3" s="6">
        <f t="shared" ca="1" si="8"/>
        <v>-3.718489143786843E-6</v>
      </c>
      <c r="W3" s="6">
        <f t="shared" ca="1" si="8"/>
        <v>1.5170112907653007E-7</v>
      </c>
      <c r="X3" s="6">
        <f ca="1">IFERROR(BN3/SUMIF($BH3:$BR3,"&lt;&gt;#N/A")*100,"")</f>
        <v>-2.3049950644422169E-9</v>
      </c>
      <c r="Y3" s="5">
        <f t="shared" ca="1" si="8"/>
        <v>0.10105088150131514</v>
      </c>
      <c r="Z3" s="5">
        <f t="shared" ca="1" si="8"/>
        <v>8.4592412950607338E-3</v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53330344.726592697</v>
      </c>
      <c r="AG3" s="5">
        <f t="shared" si="1"/>
        <v>1280754.93403962</v>
      </c>
      <c r="AH3" s="5">
        <f t="shared" si="1"/>
        <v>28151.800802458099</v>
      </c>
      <c r="AI3" s="5">
        <f t="shared" si="1"/>
        <v>0</v>
      </c>
      <c r="AJ3" s="5">
        <f t="shared" si="1"/>
        <v>0</v>
      </c>
      <c r="AK3" s="5">
        <f t="shared" si="1"/>
        <v>0</v>
      </c>
      <c r="AL3" s="5">
        <f t="shared" si="1"/>
        <v>0</v>
      </c>
      <c r="AM3" s="5">
        <f t="shared" si="1"/>
        <v>59101.072391501897</v>
      </c>
      <c r="AN3" s="5">
        <f t="shared" si="1"/>
        <v>5999.7928993114901</v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2.4015500754882293</v>
      </c>
      <c r="AV3" s="5">
        <f t="shared" si="10"/>
        <v>5.278758452956419E-2</v>
      </c>
      <c r="AW3" s="5">
        <f t="shared" si="10"/>
        <v>0</v>
      </c>
      <c r="AX3" s="5">
        <f t="shared" si="10"/>
        <v>0</v>
      </c>
      <c r="AY3" s="5">
        <f t="shared" si="10"/>
        <v>0</v>
      </c>
      <c r="AZ3" s="5">
        <f t="shared" si="10"/>
        <v>0</v>
      </c>
      <c r="BA3" s="5">
        <f t="shared" si="10"/>
        <v>0.11082072072568412</v>
      </c>
      <c r="BB3" s="5">
        <f t="shared" si="10"/>
        <v>1.1250242109010308E-2</v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-4.4026366047095096E-3</v>
      </c>
      <c r="BJ3" s="5">
        <f ca="1"/>
        <v>1.1350575361640557E-4</v>
      </c>
      <c r="BK3" s="5">
        <f ca="1"/>
        <v>-8.5046646594131826E-7</v>
      </c>
      <c r="BL3" s="5">
        <f ca="1"/>
        <v>-3.7065958602166868E-8</v>
      </c>
      <c r="BM3" s="5">
        <f ca="1"/>
        <v>1.5121592541551235E-9</v>
      </c>
      <c r="BN3" s="5">
        <f ca="1"/>
        <v>-2.2976227261431991E-11</v>
      </c>
      <c r="BO3" s="5">
        <f ca="1"/>
        <v>1.0072767851692093E-3</v>
      </c>
      <c r="BP3" s="5">
        <f ca="1"/>
        <v>8.4321851032526617E-5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1019825849.72461</v>
      </c>
      <c r="BY3" s="5">
        <f t="shared" ref="BY3:CF6" si="12">D17</f>
        <v>29083089.072670002</v>
      </c>
      <c r="BZ3" s="5">
        <f t="shared" si="12"/>
        <v>469497.39306765998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149338.893620969</v>
      </c>
      <c r="CF3" s="5">
        <f t="shared" si="12"/>
        <v>0</v>
      </c>
      <c r="CG3" s="5" t="str">
        <f t="shared" ref="CG3:CH6" si="13">AO39</f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2.8517701410023575</v>
      </c>
      <c r="CM3" s="5">
        <f t="shared" si="15"/>
        <v>4.6037016339058413E-2</v>
      </c>
      <c r="CN3" s="5">
        <f t="shared" si="15"/>
        <v>0</v>
      </c>
      <c r="CO3" s="5">
        <f t="shared" si="15"/>
        <v>0</v>
      </c>
      <c r="CP3" s="5">
        <f t="shared" si="15"/>
        <v>0</v>
      </c>
      <c r="CQ3" s="5">
        <f t="shared" si="15"/>
        <v>0</v>
      </c>
      <c r="CR3" s="5">
        <f t="shared" si="15"/>
        <v>1.4643568179929537E-2</v>
      </c>
      <c r="CS3" s="5">
        <f t="shared" si="15"/>
        <v>0</v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2.8418137359591804</v>
      </c>
      <c r="DA3" s="5">
        <f t="shared" si="16"/>
        <v>5.3948482345623799E-2</v>
      </c>
      <c r="DB3" s="5">
        <f t="shared" si="16"/>
        <v>0</v>
      </c>
      <c r="DC3" s="5">
        <f t="shared" si="16"/>
        <v>0</v>
      </c>
      <c r="DD3" s="5">
        <f t="shared" si="16"/>
        <v>0</v>
      </c>
      <c r="DE3" s="5">
        <f t="shared" si="16"/>
        <v>0</v>
      </c>
      <c r="DF3" s="5">
        <f t="shared" si="16"/>
        <v>1.0093042192478656E-2</v>
      </c>
      <c r="DG3" s="5">
        <f t="shared" si="16"/>
        <v>0</v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394106609.78864902</v>
      </c>
      <c r="D4">
        <v>11354052.725055199</v>
      </c>
      <c r="E4">
        <v>194623.566240744</v>
      </c>
      <c r="F4">
        <v>0</v>
      </c>
      <c r="G4">
        <v>0</v>
      </c>
      <c r="H4">
        <v>0</v>
      </c>
      <c r="I4">
        <v>0</v>
      </c>
      <c r="J4">
        <v>20666.029588890899</v>
      </c>
      <c r="K4">
        <v>0</v>
      </c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100.30111831616686</v>
      </c>
      <c r="S4" s="5">
        <f t="shared" ca="1" si="8"/>
        <v>-0.47253637042573543</v>
      </c>
      <c r="T4" s="6">
        <f t="shared" ca="1" si="8"/>
        <v>7.0285473491407902E-2</v>
      </c>
      <c r="U4" s="6">
        <f t="shared" ca="1" si="8"/>
        <v>-1.742456039686999E-3</v>
      </c>
      <c r="V4" s="6">
        <f t="shared" ca="1" si="8"/>
        <v>1.1599408820825199E-5</v>
      </c>
      <c r="W4" s="6">
        <f t="shared" ca="1" si="8"/>
        <v>6.1039499579052533E-7</v>
      </c>
      <c r="X4" s="6">
        <f t="shared" ca="1" si="8"/>
        <v>-2.3603993853882213E-8</v>
      </c>
      <c r="Y4" s="5">
        <f t="shared" ca="1" si="8"/>
        <v>0.10582243375760328</v>
      </c>
      <c r="Z4" s="5">
        <f t="shared" ca="1" si="8"/>
        <v>-2.9595831502740016E-3</v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34843711.734378897</v>
      </c>
      <c r="AG4" s="5">
        <f t="shared" si="1"/>
        <v>826038.47593600897</v>
      </c>
      <c r="AH4" s="5">
        <f t="shared" si="1"/>
        <v>38549.221970920298</v>
      </c>
      <c r="AI4" s="5">
        <f t="shared" si="1"/>
        <v>0</v>
      </c>
      <c r="AJ4" s="5">
        <f t="shared" si="1"/>
        <v>0</v>
      </c>
      <c r="AK4" s="5">
        <f t="shared" si="1"/>
        <v>0</v>
      </c>
      <c r="AL4" s="5">
        <f t="shared" si="1"/>
        <v>0</v>
      </c>
      <c r="AM4" s="5">
        <f t="shared" si="1"/>
        <v>40278.557762102399</v>
      </c>
      <c r="AN4" s="5">
        <f t="shared" si="1"/>
        <v>0</v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2.3706959873651745</v>
      </c>
      <c r="AV4" s="5">
        <f t="shared" si="10"/>
        <v>0.11063465989154457</v>
      </c>
      <c r="AW4" s="5">
        <f t="shared" si="10"/>
        <v>0</v>
      </c>
      <c r="AX4" s="5">
        <f t="shared" si="10"/>
        <v>0</v>
      </c>
      <c r="AY4" s="5">
        <f t="shared" si="10"/>
        <v>0</v>
      </c>
      <c r="AZ4" s="5">
        <f t="shared" si="10"/>
        <v>0</v>
      </c>
      <c r="BA4" s="5">
        <f t="shared" si="10"/>
        <v>0.11559778151407779</v>
      </c>
      <c r="BB4" s="5">
        <f t="shared" si="10"/>
        <v>0</v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-4.7111774859400594E-3</v>
      </c>
      <c r="BJ4" s="5">
        <f ca="1"/>
        <v>7.0074466438006864E-4</v>
      </c>
      <c r="BK4" s="5">
        <f ca="1"/>
        <v>-1.7372249372080473E-5</v>
      </c>
      <c r="BL4" s="5">
        <f ca="1"/>
        <v>1.1564585734988328E-7</v>
      </c>
      <c r="BM4" s="5">
        <f ca="1"/>
        <v>6.0856250262978363E-9</v>
      </c>
      <c r="BN4" s="5">
        <f ca="1"/>
        <v>-2.3533131285214837E-10</v>
      </c>
      <c r="BO4" s="5">
        <f ca="1"/>
        <v>1.0550473966205666E-3</v>
      </c>
      <c r="BP4" s="5">
        <f ca="1"/>
        <v>-2.9506980579666837E-5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1017318685.38067</v>
      </c>
      <c r="BY4" s="5">
        <f t="shared" si="12"/>
        <v>29972429.376813501</v>
      </c>
      <c r="BZ4" s="5">
        <f t="shared" si="12"/>
        <v>830764.49632978602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E4" s="5">
        <f t="shared" si="12"/>
        <v>58692.067026410798</v>
      </c>
      <c r="CF4" s="5">
        <f t="shared" si="12"/>
        <v>0</v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2.9462183097126671</v>
      </c>
      <c r="CM4" s="5">
        <f t="shared" si="15"/>
        <v>8.1662168233833501E-2</v>
      </c>
      <c r="CN4" s="5">
        <f t="shared" si="15"/>
        <v>0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>
        <f t="shared" si="15"/>
        <v>5.7692901811243974E-3</v>
      </c>
      <c r="CS4" s="5">
        <f t="shared" si="15"/>
        <v>0</v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259836200.86894801</v>
      </c>
      <c r="D5">
        <v>5953150.9193564299</v>
      </c>
      <c r="E5">
        <v>80170.054998554697</v>
      </c>
      <c r="F5">
        <v>0</v>
      </c>
      <c r="G5">
        <v>0</v>
      </c>
      <c r="H5">
        <v>0</v>
      </c>
      <c r="I5">
        <v>0</v>
      </c>
      <c r="J5">
        <v>171112.594604907</v>
      </c>
      <c r="K5">
        <v>0</v>
      </c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99.971115972037481</v>
      </c>
      <c r="S5" s="5">
        <f t="shared" ca="1" si="8"/>
        <v>3.9134688058789967E-2</v>
      </c>
      <c r="T5" s="6">
        <f t="shared" ca="1" si="8"/>
        <v>-5.6758168483923453E-3</v>
      </c>
      <c r="U5" s="6">
        <f t="shared" ca="1" si="8"/>
        <v>1.4018357254708773E-4</v>
      </c>
      <c r="V5" s="6">
        <f t="shared" ca="1" si="8"/>
        <v>-9.2173896977655781E-7</v>
      </c>
      <c r="W5" s="6">
        <f t="shared" ca="1" si="8"/>
        <v>-4.9432805234231421E-8</v>
      </c>
      <c r="X5" s="6">
        <f t="shared" ca="1" si="8"/>
        <v>1.9020524345989798E-9</v>
      </c>
      <c r="Y5" s="5">
        <f t="shared" ca="1" si="8"/>
        <v>-4.8478752539828137E-3</v>
      </c>
      <c r="Z5" s="5">
        <f t="shared" ca="1" si="8"/>
        <v>1.3381770326605257E-4</v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394106609.78864902</v>
      </c>
      <c r="AG5" s="5">
        <f t="shared" si="1"/>
        <v>11354052.725055199</v>
      </c>
      <c r="AH5" s="5">
        <f t="shared" si="1"/>
        <v>194623.566240744</v>
      </c>
      <c r="AI5" s="5">
        <f t="shared" si="1"/>
        <v>0</v>
      </c>
      <c r="AJ5" s="5">
        <f t="shared" si="1"/>
        <v>0</v>
      </c>
      <c r="AK5" s="5">
        <f t="shared" si="1"/>
        <v>0</v>
      </c>
      <c r="AL5" s="5">
        <f t="shared" si="1"/>
        <v>0</v>
      </c>
      <c r="AM5" s="5">
        <f t="shared" si="1"/>
        <v>20666.029588890899</v>
      </c>
      <c r="AN5" s="5">
        <f t="shared" si="1"/>
        <v>0</v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2.8809597309581121</v>
      </c>
      <c r="AV5" s="5">
        <f t="shared" si="10"/>
        <v>4.9383481882000528E-2</v>
      </c>
      <c r="AW5" s="5">
        <f t="shared" si="10"/>
        <v>0</v>
      </c>
      <c r="AX5" s="5">
        <f t="shared" si="10"/>
        <v>0</v>
      </c>
      <c r="AY5" s="5">
        <f t="shared" si="10"/>
        <v>0</v>
      </c>
      <c r="AZ5" s="5">
        <f t="shared" si="10"/>
        <v>0</v>
      </c>
      <c r="BA5" s="5">
        <f t="shared" si="10"/>
        <v>5.2437662996755244E-3</v>
      </c>
      <c r="BB5" s="5">
        <f t="shared" si="10"/>
        <v>0</v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3.9145994998931663E-4</v>
      </c>
      <c r="BJ5" s="5">
        <f ca="1"/>
        <v>-5.6774567265808107E-5</v>
      </c>
      <c r="BK5" s="5">
        <f ca="1"/>
        <v>1.4022407490809435E-6</v>
      </c>
      <c r="BL5" s="5">
        <f ca="1"/>
        <v>-9.220052820400381E-9</v>
      </c>
      <c r="BM5" s="5">
        <f ca="1"/>
        <v>-4.9447087544824516E-10</v>
      </c>
      <c r="BN5" s="5">
        <f ca="1"/>
        <v>1.9026019826876747E-11</v>
      </c>
      <c r="BO5" s="5">
        <f ca="1"/>
        <v>-4.8492759201955828E-5</v>
      </c>
      <c r="BP5" s="5">
        <f ca="1"/>
        <v>1.3385636637634632E-6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725009333.58292198</v>
      </c>
      <c r="BY5" s="5">
        <f t="shared" si="12"/>
        <v>20623564.924550999</v>
      </c>
      <c r="BZ5" s="5">
        <f t="shared" si="12"/>
        <v>75963.924962068602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E5" s="5">
        <f t="shared" si="12"/>
        <v>103829.500713794</v>
      </c>
      <c r="CF5" s="5">
        <f t="shared" si="12"/>
        <v>0</v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2.8445930237382533</v>
      </c>
      <c r="CM5" s="5">
        <f t="shared" si="15"/>
        <v>1.0477647865119564E-2</v>
      </c>
      <c r="CN5" s="5">
        <f t="shared" si="15"/>
        <v>0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>
        <f t="shared" si="15"/>
        <v>1.432112607442986E-2</v>
      </c>
      <c r="CS5" s="5">
        <f t="shared" si="15"/>
        <v>0</v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2.8418137359591804</v>
      </c>
      <c r="DA5" s="5">
        <f t="shared" si="21"/>
        <v>5.3948482345623799E-2</v>
      </c>
      <c r="DB5" s="5">
        <f t="shared" si="21"/>
        <v>0</v>
      </c>
      <c r="DC5" s="5">
        <f t="shared" si="21"/>
        <v>0</v>
      </c>
      <c r="DD5" s="5">
        <f t="shared" si="21"/>
        <v>0</v>
      </c>
      <c r="DE5" s="5">
        <f t="shared" si="21"/>
        <v>0</v>
      </c>
      <c r="DF5" s="5">
        <f>DF3</f>
        <v>1.0093042192478656E-2</v>
      </c>
      <c r="DG5" s="5">
        <f>DG3</f>
        <v>0</v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100.50595840474577</v>
      </c>
      <c r="S6" s="5">
        <f t="shared" ca="1" si="8"/>
        <v>-0.55348320679222252</v>
      </c>
      <c r="T6" s="6">
        <f t="shared" ca="1" si="8"/>
        <v>-7.4822941445634502E-3</v>
      </c>
      <c r="U6" s="6">
        <f t="shared" ca="1" si="8"/>
        <v>5.112286528673681E-4</v>
      </c>
      <c r="V6" s="6">
        <f t="shared" ca="1" si="8"/>
        <v>-1.0491581943716487E-5</v>
      </c>
      <c r="W6" s="6">
        <f t="shared" ca="1" si="8"/>
        <v>2.235111725802587E-8</v>
      </c>
      <c r="X6" s="6">
        <f t="shared" ca="1" si="8"/>
        <v>5.024872112303621E-9</v>
      </c>
      <c r="Y6" s="5">
        <f t="shared" ca="1" si="8"/>
        <v>5.6043109229368462E-2</v>
      </c>
      <c r="Z6" s="5">
        <f t="shared" ca="1" si="8"/>
        <v>-1.5367774852598191E-3</v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259836200.86894801</v>
      </c>
      <c r="AG6" s="5">
        <f t="shared" si="1"/>
        <v>5953150.9193564299</v>
      </c>
      <c r="AH6" s="5">
        <f t="shared" si="1"/>
        <v>80170.054998554697</v>
      </c>
      <c r="AI6" s="5">
        <f t="shared" si="1"/>
        <v>0</v>
      </c>
      <c r="AJ6" s="5">
        <f t="shared" si="1"/>
        <v>0</v>
      </c>
      <c r="AK6" s="5">
        <f t="shared" si="1"/>
        <v>0</v>
      </c>
      <c r="AL6" s="5">
        <f t="shared" si="1"/>
        <v>0</v>
      </c>
      <c r="AM6" s="5">
        <f t="shared" si="1"/>
        <v>171112.594604907</v>
      </c>
      <c r="AN6" s="5">
        <f t="shared" si="1"/>
        <v>0</v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2.2911168264652177</v>
      </c>
      <c r="AV6" s="5">
        <f t="shared" si="10"/>
        <v>3.0854074501724098E-2</v>
      </c>
      <c r="AW6" s="5">
        <f t="shared" si="10"/>
        <v>0</v>
      </c>
      <c r="AX6" s="5">
        <f t="shared" si="10"/>
        <v>0</v>
      </c>
      <c r="AY6" s="5">
        <f t="shared" si="10"/>
        <v>0</v>
      </c>
      <c r="AZ6" s="5">
        <f t="shared" si="10"/>
        <v>0</v>
      </c>
      <c r="BA6" s="5">
        <f t="shared" si="10"/>
        <v>6.5854024201658493E-2</v>
      </c>
      <c r="BB6" s="5">
        <f t="shared" si="10"/>
        <v>0</v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-5.5069690949396261E-3</v>
      </c>
      <c r="BJ6" s="5">
        <f ca="1"/>
        <v>-7.4446274263975827E-5</v>
      </c>
      <c r="BK6" s="5">
        <f ca="1"/>
        <v>5.0865506979059711E-6</v>
      </c>
      <c r="BL6" s="5">
        <f ca="1"/>
        <v>-1.0438766129134378E-7</v>
      </c>
      <c r="BM6" s="5">
        <f ca="1"/>
        <v>2.223859919629449E-10</v>
      </c>
      <c r="BN6" s="5">
        <f ca="1"/>
        <v>4.9995763356318116E-11</v>
      </c>
      <c r="BO6" s="5">
        <f ca="1"/>
        <v>5.5760981855103807E-4</v>
      </c>
      <c r="BP6" s="5">
        <f ca="1"/>
        <v>-1.5290411729333398E-5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695525616.86632502</v>
      </c>
      <c r="BY6" s="5">
        <f t="shared" si="12"/>
        <v>18950801.955522299</v>
      </c>
      <c r="BZ6" s="5">
        <f t="shared" si="12"/>
        <v>539846.792316854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39215.016372110498</v>
      </c>
      <c r="CF6" s="5">
        <f t="shared" si="12"/>
        <v>0</v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2.7246734693834438</v>
      </c>
      <c r="CM6" s="5">
        <f t="shared" si="15"/>
        <v>7.7617096944483724E-2</v>
      </c>
      <c r="CN6" s="5">
        <f t="shared" si="15"/>
        <v>0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>
        <f t="shared" si="15"/>
        <v>5.6381843344308251E-3</v>
      </c>
      <c r="CS6" s="5">
        <f t="shared" si="15"/>
        <v>0</v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2.8418137359591804</v>
      </c>
      <c r="DB6" s="5">
        <f t="shared" si="22"/>
        <v>5.3948482345623799E-2</v>
      </c>
      <c r="DC6" s="5">
        <f t="shared" si="22"/>
        <v>0</v>
      </c>
      <c r="DD6" s="5">
        <f t="shared" si="22"/>
        <v>0</v>
      </c>
      <c r="DE6" s="5">
        <f t="shared" si="22"/>
        <v>0</v>
      </c>
      <c r="DF6" s="5">
        <f t="shared" si="22"/>
        <v>0</v>
      </c>
      <c r="DG6" s="5">
        <f t="shared" si="22"/>
        <v>1.0093042192478656E-2</v>
      </c>
      <c r="DH6" s="5">
        <f t="shared" si="22"/>
        <v>0</v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296064455.59140199</v>
      </c>
      <c r="D7">
        <v>8264132.7229740797</v>
      </c>
      <c r="E7">
        <v>78814.640567566996</v>
      </c>
      <c r="F7">
        <v>0</v>
      </c>
      <c r="G7">
        <v>0</v>
      </c>
      <c r="H7">
        <v>45980.614282259899</v>
      </c>
      <c r="I7">
        <v>0</v>
      </c>
      <c r="J7">
        <v>40950.236344045501</v>
      </c>
      <c r="K7">
        <v>0</v>
      </c>
      <c r="L7" s="4"/>
      <c r="M7"/>
      <c r="P7" s="5" t="str">
        <f t="shared" si="7"/>
        <v>S6_00765_MH_MD_20221118_LCQE</v>
      </c>
      <c r="Q7" s="5" t="str">
        <f t="shared" si="7"/>
        <v>RO 30min</v>
      </c>
      <c r="R7" s="5" t="str">
        <f t="shared" ca="1" si="17"/>
        <v/>
      </c>
      <c r="S7" s="5" t="str">
        <f t="shared" ca="1" si="8"/>
        <v/>
      </c>
      <c r="T7" s="6" t="str">
        <f t="shared" ca="1" si="8"/>
        <v/>
      </c>
      <c r="U7" s="6" t="str">
        <f t="shared" ca="1" si="8"/>
        <v/>
      </c>
      <c r="V7" s="6" t="str">
        <f t="shared" ca="1" si="8"/>
        <v/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0</v>
      </c>
      <c r="AG7" s="5">
        <f t="shared" si="1"/>
        <v>0</v>
      </c>
      <c r="AH7" s="5">
        <f t="shared" si="1"/>
        <v>0</v>
      </c>
      <c r="AI7" s="5">
        <f t="shared" si="1"/>
        <v>0</v>
      </c>
      <c r="AJ7" s="5">
        <f t="shared" si="1"/>
        <v>0</v>
      </c>
      <c r="AK7" s="5">
        <f t="shared" si="1"/>
        <v>0</v>
      </c>
      <c r="AL7" s="5">
        <f t="shared" si="1"/>
        <v>0</v>
      </c>
      <c r="AM7" s="5">
        <f t="shared" si="1"/>
        <v>0</v>
      </c>
      <c r="AN7" s="5">
        <f t="shared" si="1"/>
        <v>0</v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 t="str">
        <f t="shared" si="18"/>
        <v/>
      </c>
      <c r="AU7" s="5" t="str">
        <f t="shared" si="10"/>
        <v/>
      </c>
      <c r="AV7" s="5" t="str">
        <f t="shared" si="10"/>
        <v/>
      </c>
      <c r="AW7" s="5" t="str">
        <f t="shared" si="10"/>
        <v/>
      </c>
      <c r="AX7" s="5" t="str">
        <f t="shared" si="10"/>
        <v/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 t="str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/>
      </c>
      <c r="BI7" s="5" t="str">
        <f ca="1"/>
        <v/>
      </c>
      <c r="BJ7" s="5" t="str">
        <f ca="1"/>
        <v/>
      </c>
      <c r="BK7" s="5" t="str">
        <f ca="1"/>
        <v/>
      </c>
      <c r="BL7" s="5" t="str">
        <f ca="1"/>
        <v/>
      </c>
      <c r="BM7" s="5" t="str">
        <f ca="1"/>
        <v/>
      </c>
      <c r="BN7" s="5" t="str">
        <f ca="1"/>
        <v/>
      </c>
      <c r="BO7" s="5" t="str">
        <f ca="1"/>
        <v/>
      </c>
      <c r="BP7" s="5" t="str">
        <f ca="1"/>
        <v/>
      </c>
      <c r="BQ7" s="5" t="str">
        <f ca="1"/>
        <v/>
      </c>
      <c r="BR7" s="5" t="str">
        <f ca="1"/>
        <v/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2.8418137359591804</v>
      </c>
      <c r="DC7" s="5">
        <f t="shared" si="23"/>
        <v>5.3948482345623799E-2</v>
      </c>
      <c r="DD7" s="5">
        <f t="shared" si="23"/>
        <v>0</v>
      </c>
      <c r="DE7" s="5">
        <f t="shared" si="23"/>
        <v>0</v>
      </c>
      <c r="DF7" s="5">
        <f t="shared" si="23"/>
        <v>0</v>
      </c>
      <c r="DG7" s="5">
        <f t="shared" si="23"/>
        <v>0</v>
      </c>
      <c r="DH7" s="5">
        <f t="shared" si="23"/>
        <v>1.0093042192478656E-2</v>
      </c>
      <c r="DI7" s="5">
        <f t="shared" si="23"/>
        <v>0</v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412894666.80832398</v>
      </c>
      <c r="D8">
        <v>10887563.195660001</v>
      </c>
      <c r="E8">
        <v>149223.08063357801</v>
      </c>
      <c r="F8">
        <v>21010.703100614599</v>
      </c>
      <c r="G8">
        <v>0</v>
      </c>
      <c r="H8">
        <v>27650.022140293699</v>
      </c>
      <c r="I8">
        <v>0</v>
      </c>
      <c r="J8">
        <v>60801.674275097801</v>
      </c>
      <c r="K8">
        <v>0</v>
      </c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100.05692419345813</v>
      </c>
      <c r="S8" s="5">
        <f t="shared" ca="1" si="8"/>
        <v>-5.0513570184184821E-2</v>
      </c>
      <c r="T8" s="6">
        <f t="shared" ca="1" si="8"/>
        <v>-2.5907765905595112E-2</v>
      </c>
      <c r="U8" s="6">
        <f t="shared" ca="1" si="8"/>
        <v>7.6350175467831049E-4</v>
      </c>
      <c r="V8" s="6">
        <f t="shared" ca="1" si="8"/>
        <v>-7.7204512230120666E-6</v>
      </c>
      <c r="W8" s="6">
        <f t="shared" ca="1" si="8"/>
        <v>1.5539257615266719E-2</v>
      </c>
      <c r="X8" s="6">
        <f t="shared" ca="1" si="8"/>
        <v>-4.4159259231046742E-4</v>
      </c>
      <c r="Y8" s="5">
        <f t="shared" ca="1" si="8"/>
        <v>3.744779371339115E-3</v>
      </c>
      <c r="Z8" s="5">
        <f t="shared" ca="1" si="8"/>
        <v>-1.0108306610276151E-4</v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296064455.59140199</v>
      </c>
      <c r="AG8" s="5">
        <f t="shared" si="1"/>
        <v>8264132.7229740797</v>
      </c>
      <c r="AH8" s="5">
        <f t="shared" si="1"/>
        <v>78814.640567566996</v>
      </c>
      <c r="AI8" s="5">
        <f t="shared" si="1"/>
        <v>0</v>
      </c>
      <c r="AJ8" s="5">
        <f t="shared" si="1"/>
        <v>0</v>
      </c>
      <c r="AK8" s="5">
        <f t="shared" si="1"/>
        <v>45980.614282259899</v>
      </c>
      <c r="AL8" s="5">
        <f t="shared" si="1"/>
        <v>0</v>
      </c>
      <c r="AM8" s="5">
        <f t="shared" si="1"/>
        <v>40950.236344045501</v>
      </c>
      <c r="AN8" s="5">
        <f t="shared" si="1"/>
        <v>0</v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2.7913289038584876</v>
      </c>
      <c r="AV8" s="5">
        <f t="shared" si="10"/>
        <v>2.6620770943317471E-2</v>
      </c>
      <c r="AW8" s="5">
        <f t="shared" si="10"/>
        <v>0</v>
      </c>
      <c r="AX8" s="5">
        <f t="shared" si="10"/>
        <v>0</v>
      </c>
      <c r="AY8" s="5">
        <f t="shared" si="10"/>
        <v>1.5530609437871075E-2</v>
      </c>
      <c r="AZ8" s="5">
        <f t="shared" si="10"/>
        <v>0</v>
      </c>
      <c r="BA8" s="5">
        <f t="shared" si="10"/>
        <v>1.3831527415962707E-2</v>
      </c>
      <c r="BB8" s="5">
        <f t="shared" si="10"/>
        <v>0</v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-5.0484832100692809E-4</v>
      </c>
      <c r="BJ8" s="5">
        <f ca="1"/>
        <v>-2.5893026509092912E-4</v>
      </c>
      <c r="BK8" s="5">
        <f ca="1"/>
        <v>7.6306738472401442E-6</v>
      </c>
      <c r="BL8" s="5">
        <f ca="1"/>
        <v>-7.7160589187058389E-8</v>
      </c>
      <c r="BM8" s="5">
        <f ca="1"/>
        <v>1.553041705061997E-4</v>
      </c>
      <c r="BN8" s="5">
        <f ca="1"/>
        <v>-4.413413622995813E-6</v>
      </c>
      <c r="BO8" s="5">
        <f ca="1"/>
        <v>3.7426488986395948E-5</v>
      </c>
      <c r="BP8" s="5">
        <f ca="1"/>
        <v>-1.0102555811861592E-6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2.8418137359591804</v>
      </c>
      <c r="DD8" s="5">
        <f t="shared" si="24"/>
        <v>5.3948482345623799E-2</v>
      </c>
      <c r="DE8" s="5">
        <f t="shared" si="24"/>
        <v>0</v>
      </c>
      <c r="DF8" s="5">
        <f t="shared" si="24"/>
        <v>0</v>
      </c>
      <c r="DG8" s="5">
        <f t="shared" si="24"/>
        <v>0</v>
      </c>
      <c r="DH8" s="5">
        <f t="shared" si="24"/>
        <v>0</v>
      </c>
      <c r="DI8" s="5">
        <f t="shared" si="24"/>
        <v>1.0093042192478656E-2</v>
      </c>
      <c r="DJ8" s="5">
        <f t="shared" si="24"/>
        <v>0</v>
      </c>
    </row>
    <row r="9" spans="1:116" ht="14.25" customHeight="1" x14ac:dyDescent="0.2">
      <c r="A9" t="s">
        <v>32</v>
      </c>
      <c r="B9" t="s">
        <v>33</v>
      </c>
      <c r="C9">
        <v>88147875.004603401</v>
      </c>
      <c r="D9">
        <v>2316209.8619716698</v>
      </c>
      <c r="E9">
        <v>72822.595555106003</v>
      </c>
      <c r="F9">
        <v>32679.894343062198</v>
      </c>
      <c r="G9">
        <v>0</v>
      </c>
      <c r="H9">
        <v>8392.5204408517802</v>
      </c>
      <c r="I9">
        <v>0</v>
      </c>
      <c r="J9">
        <v>49437.785990383803</v>
      </c>
      <c r="K9">
        <v>0</v>
      </c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100.20089424884628</v>
      </c>
      <c r="S9" s="5">
        <f t="shared" ca="1" si="8"/>
        <v>-0.20533905224837429</v>
      </c>
      <c r="T9" s="6">
        <f t="shared" ca="1" si="8"/>
        <v>-1.2008189740574989E-2</v>
      </c>
      <c r="U9" s="6">
        <f t="shared" ca="1" si="8"/>
        <v>5.5508856017770078E-3</v>
      </c>
      <c r="V9" s="6">
        <f t="shared" ca="1" si="8"/>
        <v>-1.5126759337645627E-4</v>
      </c>
      <c r="W9" s="6">
        <f t="shared" ca="1" si="8"/>
        <v>6.7113858166661976E-3</v>
      </c>
      <c r="X9" s="6">
        <f t="shared" ca="1" si="8"/>
        <v>-1.9064347744032886E-4</v>
      </c>
      <c r="Y9" s="5">
        <f t="shared" ca="1" si="8"/>
        <v>4.6437723490881811E-3</v>
      </c>
      <c r="Z9" s="5">
        <f t="shared" ca="1" si="8"/>
        <v>-1.1113955403922796E-4</v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412894666.80832398</v>
      </c>
      <c r="AG9" s="5">
        <f t="shared" si="1"/>
        <v>10887563.195660001</v>
      </c>
      <c r="AH9" s="5">
        <f t="shared" si="1"/>
        <v>149223.08063357801</v>
      </c>
      <c r="AI9" s="5">
        <f t="shared" si="1"/>
        <v>21010.703100614599</v>
      </c>
      <c r="AJ9" s="5">
        <f t="shared" si="1"/>
        <v>0</v>
      </c>
      <c r="AK9" s="5">
        <f t="shared" si="1"/>
        <v>27650.022140293699</v>
      </c>
      <c r="AL9" s="5">
        <f t="shared" si="1"/>
        <v>0</v>
      </c>
      <c r="AM9" s="5">
        <f t="shared" si="1"/>
        <v>60801.674275097801</v>
      </c>
      <c r="AN9" s="5">
        <f t="shared" si="1"/>
        <v>0</v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2.6368863710013186</v>
      </c>
      <c r="AV9" s="5">
        <f t="shared" si="10"/>
        <v>3.6140713995429515E-2</v>
      </c>
      <c r="AW9" s="5">
        <f t="shared" si="10"/>
        <v>5.0886351386002018E-3</v>
      </c>
      <c r="AX9" s="5">
        <f t="shared" si="10"/>
        <v>0</v>
      </c>
      <c r="AY9" s="5">
        <f t="shared" si="10"/>
        <v>6.6966285503342509E-3</v>
      </c>
      <c r="AZ9" s="5">
        <f t="shared" si="10"/>
        <v>0</v>
      </c>
      <c r="BA9" s="5">
        <f t="shared" si="10"/>
        <v>1.4725710735160319E-2</v>
      </c>
      <c r="BB9" s="5">
        <f t="shared" si="10"/>
        <v>0</v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-2.0492736495786174E-3</v>
      </c>
      <c r="BJ9" s="5">
        <f ca="1"/>
        <v>-1.1984114344082566E-4</v>
      </c>
      <c r="BK9" s="5">
        <f ca="1"/>
        <v>5.5397565494690393E-5</v>
      </c>
      <c r="BL9" s="5">
        <f ca="1"/>
        <v>-1.509643147503127E-6</v>
      </c>
      <c r="BM9" s="5">
        <f ca="1"/>
        <v>6.6979300603831415E-5</v>
      </c>
      <c r="BN9" s="5">
        <f ca="1"/>
        <v>-1.9026125352421585E-6</v>
      </c>
      <c r="BO9" s="5">
        <f ca="1"/>
        <v>4.6344619815023757E-5</v>
      </c>
      <c r="BP9" s="5">
        <f ca="1"/>
        <v>-1.1091672871024066E-6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2.8418137359591804</v>
      </c>
      <c r="DE9" s="5">
        <f t="shared" si="26"/>
        <v>5.3948482345623799E-2</v>
      </c>
      <c r="DF9" s="5">
        <f t="shared" si="26"/>
        <v>0</v>
      </c>
      <c r="DG9" s="5">
        <f t="shared" si="26"/>
        <v>0</v>
      </c>
      <c r="DH9" s="5">
        <f t="shared" si="26"/>
        <v>0</v>
      </c>
      <c r="DI9" s="5">
        <f t="shared" si="26"/>
        <v>0</v>
      </c>
      <c r="DJ9" s="5">
        <f t="shared" si="26"/>
        <v>1.0093042192478656E-2</v>
      </c>
    </row>
    <row r="10" spans="1:116" ht="14.25" customHeight="1" x14ac:dyDescent="0.2">
      <c r="A10" t="s">
        <v>34</v>
      </c>
      <c r="B10" t="s">
        <v>33</v>
      </c>
      <c r="C10">
        <v>8051743.6795471897</v>
      </c>
      <c r="D10">
        <v>125191.508650185</v>
      </c>
      <c r="E10">
        <v>0</v>
      </c>
      <c r="F10">
        <v>0</v>
      </c>
      <c r="G10">
        <v>0</v>
      </c>
      <c r="H10">
        <v>5952.3412904569504</v>
      </c>
      <c r="I10">
        <v>0</v>
      </c>
      <c r="J10">
        <v>20747.446801928902</v>
      </c>
      <c r="K10">
        <v>0</v>
      </c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100.09037763788349</v>
      </c>
      <c r="S10" s="5">
        <f t="shared" ca="1" si="8"/>
        <v>-0.21436612112839173</v>
      </c>
      <c r="T10" s="6">
        <f t="shared" ca="1" si="8"/>
        <v>3.4783435762863038E-2</v>
      </c>
      <c r="U10" s="6">
        <f t="shared" ca="1" si="8"/>
        <v>3.6234617966541365E-2</v>
      </c>
      <c r="V10" s="6">
        <f t="shared" ca="1" si="8"/>
        <v>-1.048485486247235E-3</v>
      </c>
      <c r="W10" s="6">
        <f t="shared" ca="1" si="8"/>
        <v>9.5398088462871431E-3</v>
      </c>
      <c r="X10" s="6">
        <f t="shared" ca="1" si="8"/>
        <v>-2.7053795617059257E-4</v>
      </c>
      <c r="Y10" s="5">
        <f t="shared" ca="1" si="8"/>
        <v>4.6036122963332884E-2</v>
      </c>
      <c r="Z10" s="5">
        <f t="shared" ca="1" si="8"/>
        <v>-1.2864788517016612E-3</v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88147875.004603401</v>
      </c>
      <c r="AG10" s="5">
        <f t="shared" si="1"/>
        <v>2316209.8619716698</v>
      </c>
      <c r="AH10" s="5">
        <f t="shared" si="1"/>
        <v>72822.595555106003</v>
      </c>
      <c r="AI10" s="5">
        <f t="shared" si="1"/>
        <v>32679.894343062198</v>
      </c>
      <c r="AJ10" s="5">
        <f t="shared" si="1"/>
        <v>0</v>
      </c>
      <c r="AK10" s="5">
        <f t="shared" si="1"/>
        <v>8392.5204408517802</v>
      </c>
      <c r="AL10" s="5">
        <f t="shared" si="1"/>
        <v>0</v>
      </c>
      <c r="AM10" s="5">
        <f t="shared" si="1"/>
        <v>49437.785990383803</v>
      </c>
      <c r="AN10" s="5">
        <f t="shared" si="1"/>
        <v>0</v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2.6276411789288274</v>
      </c>
      <c r="AV10" s="5">
        <f t="shared" si="10"/>
        <v>8.2614124902390382E-2</v>
      </c>
      <c r="AW10" s="5">
        <f t="shared" si="10"/>
        <v>3.7073944597479556E-2</v>
      </c>
      <c r="AX10" s="5">
        <f t="shared" si="10"/>
        <v>0</v>
      </c>
      <c r="AY10" s="5">
        <f t="shared" si="10"/>
        <v>9.5209560530114794E-3</v>
      </c>
      <c r="AZ10" s="5">
        <f t="shared" si="10"/>
        <v>0</v>
      </c>
      <c r="BA10" s="5">
        <f t="shared" si="10"/>
        <v>5.6085057056454266E-2</v>
      </c>
      <c r="BB10" s="5">
        <f t="shared" si="10"/>
        <v>0</v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-2.1417255703035307E-3</v>
      </c>
      <c r="BJ10" s="5">
        <f ca="1"/>
        <v>3.4752027701110159E-4</v>
      </c>
      <c r="BK10" s="5">
        <f ca="1"/>
        <v>3.6201899544863761E-4</v>
      </c>
      <c r="BL10" s="5">
        <f ca="1"/>
        <v>-1.0475387454731621E-5</v>
      </c>
      <c r="BM10" s="5">
        <f ca="1"/>
        <v>9.5311947775850894E-5</v>
      </c>
      <c r="BN10" s="5">
        <f ca="1"/>
        <v>-2.7029367113527196E-6</v>
      </c>
      <c r="BO10" s="5">
        <f ca="1"/>
        <v>4.599455417171745E-4</v>
      </c>
      <c r="BP10" s="5">
        <f ca="1"/>
        <v>-1.2853172123658151E-5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2.8418137359591804</v>
      </c>
      <c r="DF10" s="5">
        <f t="shared" si="27"/>
        <v>5.3948482345623799E-2</v>
      </c>
      <c r="DG10" s="5">
        <f t="shared" si="27"/>
        <v>0</v>
      </c>
      <c r="DH10" s="5">
        <f t="shared" si="27"/>
        <v>0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270124444.98209399</v>
      </c>
      <c r="D11">
        <v>6617438.2168083703</v>
      </c>
      <c r="E11">
        <v>123198.251022532</v>
      </c>
      <c r="F11">
        <v>48778.271261623697</v>
      </c>
      <c r="G11">
        <v>62487.554925592303</v>
      </c>
      <c r="H11">
        <v>782648.50901077397</v>
      </c>
      <c r="I11">
        <v>0</v>
      </c>
      <c r="J11">
        <v>0</v>
      </c>
      <c r="K11">
        <v>0</v>
      </c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101.0005770287316</v>
      </c>
      <c r="S11" s="5">
        <f t="shared" ca="1" si="8"/>
        <v>-1.2998536940265464</v>
      </c>
      <c r="T11" s="6">
        <f t="shared" ca="1" si="8"/>
        <v>-1.7548857643104224E-2</v>
      </c>
      <c r="U11" s="6">
        <f t="shared" ca="1" si="8"/>
        <v>1.1999571876465088E-3</v>
      </c>
      <c r="V11" s="6">
        <f t="shared" ca="1" si="8"/>
        <v>-2.4633205816719224E-5</v>
      </c>
      <c r="W11" s="6">
        <f t="shared" ca="1" si="8"/>
        <v>7.4665855376109605E-2</v>
      </c>
      <c r="X11" s="6">
        <f t="shared" ca="1" si="8"/>
        <v>-2.1218512449090077E-3</v>
      </c>
      <c r="Y11" s="5">
        <f t="shared" ca="1" si="8"/>
        <v>0.25008068252362264</v>
      </c>
      <c r="Z11" s="5">
        <f t="shared" ca="1" si="8"/>
        <v>-6.9744876986139251E-3</v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8051743.6795471897</v>
      </c>
      <c r="AG11" s="5">
        <f t="shared" si="1"/>
        <v>125191.508650185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5952.3412904569504</v>
      </c>
      <c r="AL11" s="5">
        <f t="shared" si="1"/>
        <v>0</v>
      </c>
      <c r="AM11" s="5">
        <f t="shared" si="1"/>
        <v>20747.446801928902</v>
      </c>
      <c r="AN11" s="5">
        <f t="shared" si="1"/>
        <v>0</v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1.5548372331845699</v>
      </c>
      <c r="AV11" s="5">
        <f t="shared" si="10"/>
        <v>0</v>
      </c>
      <c r="AW11" s="5">
        <f t="shared" si="10"/>
        <v>0</v>
      </c>
      <c r="AX11" s="5">
        <f t="shared" si="10"/>
        <v>0</v>
      </c>
      <c r="AY11" s="5">
        <f t="shared" si="10"/>
        <v>7.392611498024855E-2</v>
      </c>
      <c r="AZ11" s="5">
        <f t="shared" si="10"/>
        <v>0</v>
      </c>
      <c r="BA11" s="5">
        <f t="shared" si="10"/>
        <v>0.2576764441052809</v>
      </c>
      <c r="BB11" s="5">
        <f t="shared" si="10"/>
        <v>0</v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-1.2869765027746104E-2</v>
      </c>
      <c r="BJ11" s="5">
        <f ca="1"/>
        <v>-1.7375007311207843E-4</v>
      </c>
      <c r="BK11" s="5">
        <f ca="1"/>
        <v>1.1880696357855037E-5</v>
      </c>
      <c r="BL11" s="5">
        <f ca="1"/>
        <v>-2.438917335067484E-7</v>
      </c>
      <c r="BM11" s="5">
        <f ca="1"/>
        <v>7.3926167129589198E-4</v>
      </c>
      <c r="BN11" s="5">
        <f ca="1"/>
        <v>-2.100830814367927E-5</v>
      </c>
      <c r="BO11" s="5">
        <f ca="1"/>
        <v>2.4760322156623152E-3</v>
      </c>
      <c r="BP11" s="5">
        <f ca="1"/>
        <v>-6.9053939133732821E-5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2.8418137359591804</v>
      </c>
      <c r="DG11" s="5">
        <f t="shared" si="28"/>
        <v>5.3948482345623799E-2</v>
      </c>
      <c r="DH11" s="5">
        <f t="shared" si="28"/>
        <v>0</v>
      </c>
      <c r="DI11" s="5">
        <f t="shared" si="28"/>
        <v>0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31715818.011318501</v>
      </c>
      <c r="D12">
        <v>634661.72867634497</v>
      </c>
      <c r="E12">
        <v>13779.7481232961</v>
      </c>
      <c r="F12">
        <v>0</v>
      </c>
      <c r="G12">
        <v>0</v>
      </c>
      <c r="H12">
        <v>17743.581950919801</v>
      </c>
      <c r="I12">
        <v>0</v>
      </c>
      <c r="J12">
        <v>65378.052906557197</v>
      </c>
      <c r="K12">
        <v>11089.1615866753</v>
      </c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100.07732515958926</v>
      </c>
      <c r="S12" s="5">
        <f t="shared" ca="1" si="8"/>
        <v>-0.3923429568925027</v>
      </c>
      <c r="T12" s="6">
        <f t="shared" ca="1" si="8"/>
        <v>2.802685190077312E-3</v>
      </c>
      <c r="U12" s="6">
        <f t="shared" ca="1" si="8"/>
        <v>1.8203682591252379E-2</v>
      </c>
      <c r="V12" s="6">
        <f t="shared" ca="1" si="8"/>
        <v>2.2631937524026403E-2</v>
      </c>
      <c r="W12" s="6">
        <f t="shared" ca="1" si="8"/>
        <v>0.28930733749377457</v>
      </c>
      <c r="X12" s="6">
        <f t="shared" ca="1" si="8"/>
        <v>-8.2337852428554913E-3</v>
      </c>
      <c r="Y12" s="5">
        <f t="shared" ca="1" si="8"/>
        <v>-1.0022934731332978E-2</v>
      </c>
      <c r="Z12" s="5">
        <f t="shared" ca="1" si="8"/>
        <v>3.2887447829774104E-4</v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270124444.98209399</v>
      </c>
      <c r="AG12" s="5">
        <f t="shared" si="1"/>
        <v>6617438.2168083703</v>
      </c>
      <c r="AH12" s="5">
        <f t="shared" si="1"/>
        <v>123198.251022532</v>
      </c>
      <c r="AI12" s="5">
        <f t="shared" si="1"/>
        <v>48778.271261623697</v>
      </c>
      <c r="AJ12" s="5">
        <f t="shared" si="1"/>
        <v>62487.554925592303</v>
      </c>
      <c r="AK12" s="5">
        <f t="shared" si="1"/>
        <v>782648.50901077397</v>
      </c>
      <c r="AL12" s="5">
        <f t="shared" si="1"/>
        <v>0</v>
      </c>
      <c r="AM12" s="5">
        <f t="shared" si="1"/>
        <v>0</v>
      </c>
      <c r="AN12" s="5">
        <f t="shared" si="1"/>
        <v>0</v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2.4497739244765602</v>
      </c>
      <c r="AV12" s="5">
        <f t="shared" si="10"/>
        <v>4.5607960816244741E-2</v>
      </c>
      <c r="AW12" s="5">
        <f t="shared" si="10"/>
        <v>1.805770346510369E-2</v>
      </c>
      <c r="AX12" s="5">
        <f t="shared" si="10"/>
        <v>2.313287674861654E-2</v>
      </c>
      <c r="AY12" s="5">
        <f t="shared" si="10"/>
        <v>0.28973627657528517</v>
      </c>
      <c r="AZ12" s="5">
        <f t="shared" si="10"/>
        <v>0</v>
      </c>
      <c r="BA12" s="5">
        <f t="shared" si="10"/>
        <v>0</v>
      </c>
      <c r="BB12" s="5">
        <f t="shared" si="10"/>
        <v>0</v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-3.9203981148262027E-3</v>
      </c>
      <c r="BJ12" s="5">
        <f ca="1"/>
        <v>2.8005196837625139E-5</v>
      </c>
      <c r="BK12" s="5">
        <f ca="1"/>
        <v>1.8189617440537805E-4</v>
      </c>
      <c r="BL12" s="5">
        <f ca="1"/>
        <v>2.261445086380573E-4</v>
      </c>
      <c r="BM12" s="5">
        <f ca="1"/>
        <v>2.8908380298177218E-3</v>
      </c>
      <c r="BN12" s="5">
        <f ca="1"/>
        <v>-8.2274233746009966E-5</v>
      </c>
      <c r="BO12" s="5">
        <f ca="1"/>
        <v>-1.0015190469319408E-4</v>
      </c>
      <c r="BP12" s="5">
        <f ca="1"/>
        <v>3.286203720705946E-6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2.8418137359591804</v>
      </c>
      <c r="DH12" s="5">
        <f t="shared" si="29"/>
        <v>5.3948482345623799E-2</v>
      </c>
      <c r="DI12" s="5">
        <f t="shared" si="29"/>
        <v>0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50638894.149855398</v>
      </c>
      <c r="D13">
        <v>1154508.1474770801</v>
      </c>
      <c r="E13">
        <v>64472.381281959999</v>
      </c>
      <c r="F13">
        <v>9648.8148196040602</v>
      </c>
      <c r="G13">
        <v>0</v>
      </c>
      <c r="H13">
        <v>27567.177623674601</v>
      </c>
      <c r="I13">
        <v>0</v>
      </c>
      <c r="J13">
        <v>106176.72038804</v>
      </c>
      <c r="K13">
        <v>5990.6569432989299</v>
      </c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100.55038976328238</v>
      </c>
      <c r="S13" s="5">
        <f t="shared" ca="1" si="8"/>
        <v>-0.84535205213113618</v>
      </c>
      <c r="T13" s="6">
        <f t="shared" ca="1" si="8"/>
        <v>1.3464609417859413E-2</v>
      </c>
      <c r="U13" s="6">
        <f t="shared" ca="1" si="8"/>
        <v>7.3415482672352486E-5</v>
      </c>
      <c r="V13" s="6">
        <f t="shared" ca="1" si="8"/>
        <v>-9.3502837056047228E-6</v>
      </c>
      <c r="W13" s="6">
        <f t="shared" ca="1" si="8"/>
        <v>5.6253672903021842E-2</v>
      </c>
      <c r="X13" s="6">
        <f t="shared" ca="1" si="8"/>
        <v>-1.5986195592034682E-3</v>
      </c>
      <c r="Y13" s="5">
        <f t="shared" ca="1" si="8"/>
        <v>0.19713809978656019</v>
      </c>
      <c r="Z13" s="5">
        <f t="shared" ca="1" si="8"/>
        <v>2.9640461101535308E-2</v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31715818.011318501</v>
      </c>
      <c r="AG13" s="5">
        <f t="shared" si="1"/>
        <v>634661.72867634497</v>
      </c>
      <c r="AH13" s="5">
        <f t="shared" si="1"/>
        <v>13779.7481232961</v>
      </c>
      <c r="AI13" s="5">
        <f t="shared" si="1"/>
        <v>0</v>
      </c>
      <c r="AJ13" s="5">
        <f t="shared" si="1"/>
        <v>0</v>
      </c>
      <c r="AK13" s="5">
        <f t="shared" si="1"/>
        <v>17743.581950919801</v>
      </c>
      <c r="AL13" s="5">
        <f t="shared" si="1"/>
        <v>0</v>
      </c>
      <c r="AM13" s="5">
        <f t="shared" si="1"/>
        <v>65378.052906557197</v>
      </c>
      <c r="AN13" s="5">
        <f t="shared" si="1"/>
        <v>11089.1615866753</v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2.001088947003832</v>
      </c>
      <c r="AV13" s="5">
        <f t="shared" si="10"/>
        <v>4.3447557046702966E-2</v>
      </c>
      <c r="AW13" s="5">
        <f t="shared" si="10"/>
        <v>0</v>
      </c>
      <c r="AX13" s="5">
        <f t="shared" si="10"/>
        <v>0</v>
      </c>
      <c r="AY13" s="5">
        <f t="shared" si="10"/>
        <v>5.5945528330965971E-2</v>
      </c>
      <c r="AZ13" s="5">
        <f t="shared" si="10"/>
        <v>0</v>
      </c>
      <c r="BA13" s="5">
        <f t="shared" si="10"/>
        <v>0.20613705401899321</v>
      </c>
      <c r="BB13" s="5">
        <f t="shared" si="10"/>
        <v>3.4964135507139948E-2</v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-8.4072478895534826E-3</v>
      </c>
      <c r="BJ13" s="5">
        <f ca="1"/>
        <v>1.3390907235226088E-4</v>
      </c>
      <c r="BK13" s="5">
        <f ca="1"/>
        <v>7.3013623164652652E-7</v>
      </c>
      <c r="BL13" s="5">
        <f ca="1"/>
        <v>-9.299102397929372E-8</v>
      </c>
      <c r="BM13" s="5">
        <f ca="1"/>
        <v>5.5945753204393633E-4</v>
      </c>
      <c r="BN13" s="5">
        <f ca="1"/>
        <v>-1.5898690825236658E-5</v>
      </c>
      <c r="BO13" s="5">
        <f ca="1"/>
        <v>1.960590110596949E-3</v>
      </c>
      <c r="BP13" s="5">
        <f ca="1"/>
        <v>2.9478216018173007E-4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2.8418137359591804</v>
      </c>
      <c r="DI13" s="5">
        <f t="shared" si="30"/>
        <v>5.3948482345623799E-2</v>
      </c>
      <c r="DJ13" s="5">
        <f t="shared" si="30"/>
        <v>0</v>
      </c>
    </row>
    <row r="14" spans="1:116" ht="14.25" customHeight="1" x14ac:dyDescent="0.2">
      <c r="A14" t="s">
        <v>39</v>
      </c>
      <c r="B14" t="s">
        <v>38</v>
      </c>
      <c r="C14">
        <v>183532626.952371</v>
      </c>
      <c r="D14">
        <v>5035622.48161422</v>
      </c>
      <c r="E14">
        <v>157906.712901608</v>
      </c>
      <c r="F14">
        <v>43358.320426267899</v>
      </c>
      <c r="G14">
        <v>0</v>
      </c>
      <c r="H14">
        <v>30218.311178432599</v>
      </c>
      <c r="I14">
        <v>0</v>
      </c>
      <c r="J14">
        <v>113139.614046915</v>
      </c>
      <c r="K14">
        <v>0</v>
      </c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100.19798092978425</v>
      </c>
      <c r="S14" s="5">
        <f t="shared" ca="1" si="8"/>
        <v>-0.56304204789452139</v>
      </c>
      <c r="T14" s="6">
        <f t="shared" ca="1" si="8"/>
        <v>8.9515290600679906E-2</v>
      </c>
      <c r="U14" s="6">
        <f t="shared" ca="1" si="8"/>
        <v>1.6851776254310263E-2</v>
      </c>
      <c r="V14" s="6">
        <f t="shared" ca="1" si="8"/>
        <v>-5.2718823309443811E-4</v>
      </c>
      <c r="W14" s="6">
        <f t="shared" ca="1" si="8"/>
        <v>5.4552412114599477E-2</v>
      </c>
      <c r="X14" s="6">
        <f t="shared" ca="1" si="8"/>
        <v>-1.5499935307188889E-3</v>
      </c>
      <c r="Y14" s="5">
        <f t="shared" ca="1" si="8"/>
        <v>0.19999095603520431</v>
      </c>
      <c r="Z14" s="5">
        <f t="shared" ca="1" si="8"/>
        <v>6.2278648692964782E-3</v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50638894.149855398</v>
      </c>
      <c r="AG14" s="5">
        <f t="shared" si="1"/>
        <v>1154508.1474770801</v>
      </c>
      <c r="AH14" s="5">
        <f t="shared" si="1"/>
        <v>64472.381281959999</v>
      </c>
      <c r="AI14" s="5">
        <f t="shared" si="1"/>
        <v>9648.8148196040602</v>
      </c>
      <c r="AJ14" s="5">
        <f t="shared" si="1"/>
        <v>0</v>
      </c>
      <c r="AK14" s="5">
        <f t="shared" si="1"/>
        <v>27567.177623674601</v>
      </c>
      <c r="AL14" s="5">
        <f t="shared" si="1"/>
        <v>0</v>
      </c>
      <c r="AM14" s="5">
        <f t="shared" si="1"/>
        <v>106176.72038804</v>
      </c>
      <c r="AN14" s="5">
        <f t="shared" si="1"/>
        <v>5990.6569432989299</v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2.2798842013819471</v>
      </c>
      <c r="AV14" s="5">
        <f t="shared" si="10"/>
        <v>0.12731790921651495</v>
      </c>
      <c r="AW14" s="5">
        <f t="shared" si="10"/>
        <v>1.9054157839723702E-2</v>
      </c>
      <c r="AX14" s="5">
        <f t="shared" si="10"/>
        <v>0</v>
      </c>
      <c r="AY14" s="5">
        <f t="shared" si="10"/>
        <v>5.4438743354258891E-2</v>
      </c>
      <c r="AZ14" s="5">
        <f t="shared" si="10"/>
        <v>0</v>
      </c>
      <c r="BA14" s="5">
        <f t="shared" si="10"/>
        <v>0.20967424777056115</v>
      </c>
      <c r="BB14" s="5">
        <f t="shared" si="10"/>
        <v>1.1830149618928906E-2</v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-5.6192953457723308E-3</v>
      </c>
      <c r="BJ14" s="5">
        <f ca="1"/>
        <v>8.9338417570918461E-4</v>
      </c>
      <c r="BK14" s="5">
        <f ca="1"/>
        <v>1.6818478873461016E-4</v>
      </c>
      <c r="BL14" s="5">
        <f ca="1"/>
        <v>-5.2614656323651459E-6</v>
      </c>
      <c r="BM14" s="5">
        <f ca="1"/>
        <v>5.444462214545837E-4</v>
      </c>
      <c r="BN14" s="5">
        <f ca="1"/>
        <v>-1.5469309025349303E-5</v>
      </c>
      <c r="BO14" s="5">
        <f ca="1"/>
        <v>1.9959579442559027E-3</v>
      </c>
      <c r="BP14" s="5">
        <f ca="1"/>
        <v>6.2155592473073684E-5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2.8418137359591804</v>
      </c>
      <c r="DJ14" s="5">
        <f t="shared" si="31"/>
        <v>5.3948482345623799E-2</v>
      </c>
    </row>
    <row r="15" spans="1:116" ht="15" customHeight="1" x14ac:dyDescent="0.2">
      <c r="A15" t="s">
        <v>40</v>
      </c>
      <c r="B15" t="s">
        <v>38</v>
      </c>
      <c r="C15">
        <v>234668110.225714</v>
      </c>
      <c r="D15">
        <v>6503991.58073211</v>
      </c>
      <c r="E15">
        <v>293396.43131654902</v>
      </c>
      <c r="F15">
        <v>35732.807115739699</v>
      </c>
      <c r="G15">
        <v>0</v>
      </c>
      <c r="H15">
        <v>290535.97561198298</v>
      </c>
      <c r="I15">
        <v>0</v>
      </c>
      <c r="J15">
        <v>57038.504721186197</v>
      </c>
      <c r="K15">
        <v>15106.471117790599</v>
      </c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99.975094629286403</v>
      </c>
      <c r="S15" s="5">
        <f t="shared" ca="1" si="8"/>
        <v>-9.8068711927327384E-2</v>
      </c>
      <c r="T15" s="6">
        <f t="shared" ca="1" si="8"/>
        <v>3.486786273673019E-2</v>
      </c>
      <c r="U15" s="6">
        <f t="shared" ca="1" si="8"/>
        <v>2.2680455153784956E-2</v>
      </c>
      <c r="V15" s="6">
        <f t="shared" ca="1" si="8"/>
        <v>-6.6334697271114393E-4</v>
      </c>
      <c r="W15" s="6">
        <f t="shared" ca="1" si="8"/>
        <v>1.6467331708738105E-2</v>
      </c>
      <c r="X15" s="6">
        <f t="shared" ca="1" si="8"/>
        <v>-4.676130288204177E-4</v>
      </c>
      <c r="Y15" s="5">
        <f t="shared" ca="1" si="8"/>
        <v>5.1544027922163005E-2</v>
      </c>
      <c r="Z15" s="5">
        <f t="shared" ca="1" si="8"/>
        <v>-1.4546348789539192E-3</v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183532626.952371</v>
      </c>
      <c r="AG15" s="5">
        <f t="shared" si="1"/>
        <v>5035622.48161422</v>
      </c>
      <c r="AH15" s="5">
        <f t="shared" si="1"/>
        <v>157906.712901608</v>
      </c>
      <c r="AI15" s="5">
        <f t="shared" si="1"/>
        <v>43358.320426267899</v>
      </c>
      <c r="AJ15" s="5">
        <f t="shared" si="1"/>
        <v>0</v>
      </c>
      <c r="AK15" s="5">
        <f t="shared" si="1"/>
        <v>30218.311178432599</v>
      </c>
      <c r="AL15" s="5">
        <f t="shared" si="1"/>
        <v>0</v>
      </c>
      <c r="AM15" s="5">
        <f t="shared" si="1"/>
        <v>113139.614046915</v>
      </c>
      <c r="AN15" s="5">
        <f t="shared" si="1"/>
        <v>0</v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2.7437205935710964</v>
      </c>
      <c r="AV15" s="5">
        <f t="shared" si="10"/>
        <v>8.6037406821723728E-2</v>
      </c>
      <c r="AW15" s="5">
        <f t="shared" si="10"/>
        <v>2.3624312007215983E-2</v>
      </c>
      <c r="AX15" s="5">
        <f t="shared" si="10"/>
        <v>0</v>
      </c>
      <c r="AY15" s="5">
        <f t="shared" si="10"/>
        <v>1.6464817008408333E-2</v>
      </c>
      <c r="AZ15" s="5">
        <f t="shared" si="10"/>
        <v>0</v>
      </c>
      <c r="BA15" s="5">
        <f t="shared" si="10"/>
        <v>6.1645504630779432E-2</v>
      </c>
      <c r="BB15" s="5">
        <f t="shared" si="10"/>
        <v>0</v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-9.8093142388083754E-4</v>
      </c>
      <c r="BJ15" s="5">
        <f ca="1"/>
        <v>3.4876548870518495E-4</v>
      </c>
      <c r="BK15" s="5">
        <f ca="1"/>
        <v>2.2686105212388577E-4</v>
      </c>
      <c r="BL15" s="5">
        <f ca="1"/>
        <v>-6.6351222288998463E-6</v>
      </c>
      <c r="BM15" s="5">
        <f ca="1"/>
        <v>1.6471433980432774E-4</v>
      </c>
      <c r="BN15" s="5">
        <f ca="1"/>
        <v>-4.6772951859095964E-6</v>
      </c>
      <c r="BO15" s="5">
        <f ca="1"/>
        <v>5.155686835135422E-4</v>
      </c>
      <c r="BP15" s="5">
        <f ca="1"/>
        <v>-1.4549972514132561E-5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2.8418137359591804</v>
      </c>
    </row>
    <row r="16" spans="1:116" ht="15" customHeight="1" thickBot="1" x14ac:dyDescent="0.25">
      <c r="A16" t="s">
        <v>41</v>
      </c>
      <c r="B16" t="s">
        <v>38</v>
      </c>
      <c r="C16">
        <v>250531856.99405101</v>
      </c>
      <c r="D16">
        <v>6612316.6154539697</v>
      </c>
      <c r="E16">
        <v>275915.72391353198</v>
      </c>
      <c r="F16">
        <v>77410.299858625905</v>
      </c>
      <c r="G16">
        <v>0</v>
      </c>
      <c r="H16">
        <v>158187.152150585</v>
      </c>
      <c r="I16">
        <v>0</v>
      </c>
      <c r="J16">
        <v>110281.828985612</v>
      </c>
      <c r="K16">
        <v>0</v>
      </c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99.844057923938792</v>
      </c>
      <c r="S16" s="5">
        <f t="shared" ca="1" si="8"/>
        <v>-7.0133924906142023E-2</v>
      </c>
      <c r="T16" s="6">
        <f t="shared" ca="1" si="8"/>
        <v>7.2959872466526021E-2</v>
      </c>
      <c r="U16" s="6">
        <f t="shared" ca="1" si="8"/>
        <v>1.3167662098891589E-2</v>
      </c>
      <c r="V16" s="6">
        <f t="shared" ca="1" si="8"/>
        <v>-4.1356117414798554E-4</v>
      </c>
      <c r="W16" s="6">
        <f t="shared" ca="1" si="8"/>
        <v>0.12361876394284274</v>
      </c>
      <c r="X16" s="6">
        <f t="shared" ca="1" si="8"/>
        <v>-3.5127919039736367E-3</v>
      </c>
      <c r="Y16" s="5">
        <f t="shared" ca="1" si="8"/>
        <v>1.4223961802632362E-2</v>
      </c>
      <c r="Z16" s="5">
        <f t="shared" ca="1" si="8"/>
        <v>6.0320937345955238E-3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234668110.225714</v>
      </c>
      <c r="AG16" s="5">
        <f t="shared" si="1"/>
        <v>6503991.58073211</v>
      </c>
      <c r="AH16" s="5">
        <f t="shared" si="1"/>
        <v>293396.43131654902</v>
      </c>
      <c r="AI16" s="5">
        <f t="shared" si="1"/>
        <v>35732.807115739699</v>
      </c>
      <c r="AJ16" s="5">
        <f t="shared" si="1"/>
        <v>0</v>
      </c>
      <c r="AK16" s="5">
        <f t="shared" si="1"/>
        <v>290535.97561198298</v>
      </c>
      <c r="AL16" s="5">
        <f t="shared" si="1"/>
        <v>0</v>
      </c>
      <c r="AM16" s="5">
        <f t="shared" si="1"/>
        <v>57038.504721186197</v>
      </c>
      <c r="AN16" s="5">
        <f t="shared" si="1"/>
        <v>15106.471117790599</v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2.7715702719369446</v>
      </c>
      <c r="AV16" s="5">
        <f t="shared" si="10"/>
        <v>0.1250261192431931</v>
      </c>
      <c r="AW16" s="5">
        <f t="shared" si="10"/>
        <v>1.5226954817751048E-2</v>
      </c>
      <c r="AX16" s="5">
        <f t="shared" si="10"/>
        <v>0</v>
      </c>
      <c r="AY16" s="5">
        <f t="shared" si="10"/>
        <v>0.12380718254923213</v>
      </c>
      <c r="AZ16" s="5">
        <f t="shared" si="10"/>
        <v>0</v>
      </c>
      <c r="BA16" s="5">
        <f t="shared" si="10"/>
        <v>2.430603146985932E-2</v>
      </c>
      <c r="BB16" s="5">
        <f t="shared" si="10"/>
        <v>6.437377069794672E-3</v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-7.0243464022235608E-4</v>
      </c>
      <c r="BJ16" s="5">
        <f ca="1"/>
        <v>7.3073825306766739E-4</v>
      </c>
      <c r="BK16" s="5">
        <f ca="1"/>
        <v>1.3188228095579525E-4</v>
      </c>
      <c r="BL16" s="5">
        <f ca="1"/>
        <v>-4.1420709729469979E-6</v>
      </c>
      <c r="BM16" s="5">
        <f ca="1"/>
        <v>1.2381183869451253E-3</v>
      </c>
      <c r="BN16" s="5">
        <f ca="1"/>
        <v>-3.5182783803215226E-5</v>
      </c>
      <c r="BO16" s="5">
        <f ca="1"/>
        <v>1.4246177587722022E-4</v>
      </c>
      <c r="BP16" s="5">
        <f ca="1"/>
        <v>6.0415149985097499E-5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1019825849.72461</v>
      </c>
      <c r="D17">
        <v>29083089.072670002</v>
      </c>
      <c r="E17">
        <v>469497.39306765998</v>
      </c>
      <c r="F17">
        <v>0</v>
      </c>
      <c r="G17">
        <v>0</v>
      </c>
      <c r="H17">
        <v>0</v>
      </c>
      <c r="I17">
        <v>0</v>
      </c>
      <c r="J17">
        <v>149338.893620969</v>
      </c>
      <c r="K17">
        <v>0</v>
      </c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100.01782910809207</v>
      </c>
      <c r="S17" s="5">
        <f t="shared" ca="1" si="8"/>
        <v>-0.2025381396342063</v>
      </c>
      <c r="T17" s="6">
        <f t="shared" ca="1" si="8"/>
        <v>6.1949283030893906E-2</v>
      </c>
      <c r="U17" s="6">
        <f t="shared" ca="1" si="8"/>
        <v>2.9252677777583183E-2</v>
      </c>
      <c r="V17" s="6">
        <f t="shared" ca="1" si="8"/>
        <v>-8.6472731323840009E-4</v>
      </c>
      <c r="W17" s="6">
        <f t="shared" ca="1" si="8"/>
        <v>6.3160583879838597E-2</v>
      </c>
      <c r="X17" s="6">
        <f t="shared" ca="1" si="8"/>
        <v>-1.7944396411473528E-3</v>
      </c>
      <c r="Y17" s="5">
        <f t="shared" ca="1" si="8"/>
        <v>3.3949011137086781E-2</v>
      </c>
      <c r="Z17" s="5">
        <f t="shared" ca="1" si="8"/>
        <v>-9.4335732887389494E-4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250531856.99405101</v>
      </c>
      <c r="AG17" s="5">
        <f t="shared" si="1"/>
        <v>6612316.6154539697</v>
      </c>
      <c r="AH17" s="5">
        <f t="shared" si="1"/>
        <v>275915.72391353198</v>
      </c>
      <c r="AI17" s="5">
        <f t="shared" si="1"/>
        <v>77410.299858625905</v>
      </c>
      <c r="AJ17" s="5">
        <f t="shared" si="1"/>
        <v>0</v>
      </c>
      <c r="AK17" s="5">
        <f t="shared" si="1"/>
        <v>158187.152150585</v>
      </c>
      <c r="AL17" s="5">
        <f t="shared" si="1"/>
        <v>0</v>
      </c>
      <c r="AM17" s="5">
        <f t="shared" si="1"/>
        <v>110281.828985612</v>
      </c>
      <c r="AN17" s="5">
        <f t="shared" si="1"/>
        <v>0</v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2.6393117006317413</v>
      </c>
      <c r="AV17" s="5">
        <f t="shared" si="10"/>
        <v>0.11013199168522657</v>
      </c>
      <c r="AW17" s="5">
        <f t="shared" si="10"/>
        <v>3.0898385852967215E-2</v>
      </c>
      <c r="AX17" s="5">
        <f t="shared" si="10"/>
        <v>0</v>
      </c>
      <c r="AY17" s="5">
        <f t="shared" si="10"/>
        <v>6.3140533921936012E-2</v>
      </c>
      <c r="AZ17" s="5">
        <f t="shared" si="10"/>
        <v>0</v>
      </c>
      <c r="BA17" s="5">
        <f t="shared" si="10"/>
        <v>4.4019084163109318E-2</v>
      </c>
      <c r="BB17" s="5">
        <f t="shared" si="10"/>
        <v>0</v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-2.0250203532743913E-3</v>
      </c>
      <c r="BJ17" s="5">
        <f ca="1"/>
        <v>6.1938239995134843E-4</v>
      </c>
      <c r="BK17" s="5">
        <f ca="1"/>
        <v>2.924746321575226E-4</v>
      </c>
      <c r="BL17" s="5">
        <f ca="1"/>
        <v>-8.645731675538219E-6</v>
      </c>
      <c r="BM17" s="5">
        <f ca="1"/>
        <v>6.314932491843948E-4</v>
      </c>
      <c r="BN17" s="5">
        <f ca="1"/>
        <v>-1.7941197655950438E-5</v>
      </c>
      <c r="BO17" s="5">
        <f ca="1"/>
        <v>3.3942959410163896E-4</v>
      </c>
      <c r="BP17" s="5">
        <f ca="1"/>
        <v>-9.4318916665785874E-6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1017318685.38067</v>
      </c>
      <c r="D18">
        <v>29972429.376813501</v>
      </c>
      <c r="E18">
        <v>830764.49632978602</v>
      </c>
      <c r="F18">
        <v>0</v>
      </c>
      <c r="G18">
        <v>0</v>
      </c>
      <c r="H18">
        <v>0</v>
      </c>
      <c r="I18">
        <v>0</v>
      </c>
      <c r="J18">
        <v>58692.067026410798</v>
      </c>
      <c r="K18">
        <v>0</v>
      </c>
      <c r="L18" s="4"/>
      <c r="M18"/>
      <c r="T18" s="6"/>
      <c r="U18" s="6"/>
      <c r="V18" s="6"/>
      <c r="W18" s="6"/>
      <c r="X18" s="6"/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-2.8418137359591803E-4</v>
      </c>
      <c r="DA18" s="5">
        <v>2.6810570753238938E-6</v>
      </c>
    </row>
    <row r="19" spans="1:107" ht="15" customHeight="1" x14ac:dyDescent="0.2">
      <c r="A19" t="s">
        <v>45</v>
      </c>
      <c r="B19" t="s">
        <v>43</v>
      </c>
      <c r="C19">
        <v>725009333.58292198</v>
      </c>
      <c r="D19">
        <v>20623564.924550999</v>
      </c>
      <c r="E19">
        <v>75963.924962068602</v>
      </c>
      <c r="F19">
        <v>0</v>
      </c>
      <c r="G19">
        <v>0</v>
      </c>
      <c r="H19">
        <v>0</v>
      </c>
      <c r="I19">
        <v>0</v>
      </c>
      <c r="J19">
        <v>103829.500713794</v>
      </c>
      <c r="K19">
        <v>0</v>
      </c>
      <c r="L19" s="4"/>
      <c r="M19"/>
      <c r="T19" s="6"/>
      <c r="U19" s="6"/>
      <c r="V19" s="6"/>
      <c r="W19" s="6"/>
      <c r="X19" s="6"/>
      <c r="AO19" s="5" t="str">
        <f t="shared" ref="AO19:AP21" si="35">IF(L18=ISBLANK(TRUE),"",L18)</f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-2.8418137359591803E-4</v>
      </c>
    </row>
    <row r="20" spans="1:107" ht="15" customHeight="1" thickBot="1" x14ac:dyDescent="0.25">
      <c r="A20" t="s">
        <v>46</v>
      </c>
      <c r="B20" t="s">
        <v>43</v>
      </c>
      <c r="C20">
        <v>695525616.86632502</v>
      </c>
      <c r="D20">
        <v>18950801.955522299</v>
      </c>
      <c r="E20">
        <v>539846.792316854</v>
      </c>
      <c r="F20">
        <v>0</v>
      </c>
      <c r="G20">
        <v>0</v>
      </c>
      <c r="H20">
        <v>0</v>
      </c>
      <c r="I20">
        <v>0</v>
      </c>
      <c r="J20">
        <v>39215.016372110498</v>
      </c>
      <c r="K20">
        <v>0</v>
      </c>
      <c r="L20" s="4"/>
      <c r="M20"/>
      <c r="T20" s="6"/>
      <c r="U20" s="6"/>
      <c r="V20" s="6"/>
      <c r="W20" s="6"/>
      <c r="X20" s="6"/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-2.8418137359591803E-4</v>
      </c>
      <c r="DA22" s="5">
        <v>2.6810570753238938E-6</v>
      </c>
      <c r="DB22" s="5">
        <v>7.7120889928485184E-8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-2.8418137359591803E-4</v>
      </c>
      <c r="DB23" s="5">
        <v>2.6810570753238938E-6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-2.8418137359591803E-4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100.19770079479831</v>
      </c>
      <c r="S25" s="5">
        <f t="shared" ref="S25:W25" ca="1" si="42">AVERAGE(S3:S5)</f>
        <v>-0.29169266948782285</v>
      </c>
      <c r="T25" s="5">
        <f t="shared" ca="1" si="42"/>
        <v>2.5332217459908563E-2</v>
      </c>
      <c r="U25" s="5">
        <f t="shared" ca="1" si="42"/>
        <v>-5.6253066709661449E-4</v>
      </c>
      <c r="V25" s="5">
        <f t="shared" ca="1" si="42"/>
        <v>2.3197269024205993E-6</v>
      </c>
      <c r="W25" s="5">
        <f t="shared" ca="1" si="42"/>
        <v>2.3755443987760802E-7</v>
      </c>
      <c r="X25" s="5">
        <f t="shared" ref="X25:Z25" ca="1" si="43">AVERAGE(X3:X5)</f>
        <v>-8.0023121612418168E-9</v>
      </c>
      <c r="Y25" s="5">
        <f t="shared" ca="1" si="43"/>
        <v>6.7341813334978531E-2</v>
      </c>
      <c r="Z25" s="5">
        <f t="shared" ca="1" si="43"/>
        <v>1.8778252826842617E-3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100.25459228235006</v>
      </c>
      <c r="S26" s="5">
        <f t="shared" ref="S26:W26" ca="1" si="44">AVERAGE(S6:S9)</f>
        <v>-0.2697786097415939</v>
      </c>
      <c r="T26" s="5">
        <f t="shared" ca="1" si="44"/>
        <v>-1.5132749930244516E-2</v>
      </c>
      <c r="U26" s="5">
        <f t="shared" ca="1" si="44"/>
        <v>2.2752053364408953E-3</v>
      </c>
      <c r="V26" s="5">
        <f t="shared" ca="1" si="44"/>
        <v>-5.6493208847728278E-5</v>
      </c>
      <c r="W26" s="5">
        <f t="shared" ca="1" si="44"/>
        <v>7.4168885943500578E-3</v>
      </c>
      <c r="X26" s="5">
        <f t="shared" ref="X26:Z26" ca="1" si="45">AVERAGE(X6:X9)</f>
        <v>-2.1074368162622798E-4</v>
      </c>
      <c r="Y26" s="5">
        <f t="shared" ca="1" si="45"/>
        <v>2.1477220316598586E-2</v>
      </c>
      <c r="Z26" s="5">
        <f t="shared" ca="1" si="45"/>
        <v>-5.830000351339362E-4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100.42966739737169</v>
      </c>
      <c r="S27" s="5">
        <f t="shared" ref="S27:W27" ca="1" si="46">AVERAGE(S10:S13)</f>
        <v>-0.68797870604464428</v>
      </c>
      <c r="T27" s="5">
        <f t="shared" ca="1" si="46"/>
        <v>8.3754681819238844E-3</v>
      </c>
      <c r="U27" s="5">
        <f t="shared" ca="1" si="46"/>
        <v>1.3927918307028152E-2</v>
      </c>
      <c r="V27" s="5">
        <f t="shared" ca="1" si="46"/>
        <v>5.3873671370642112E-3</v>
      </c>
      <c r="W27" s="5">
        <f t="shared" ca="1" si="46"/>
        <v>0.10744166865479829</v>
      </c>
      <c r="X27" s="5">
        <f t="shared" ref="X27:Z27" ca="1" si="47">AVERAGE(X10:X13)</f>
        <v>-3.0561985007846399E-3</v>
      </c>
      <c r="Y27" s="5">
        <f t="shared" ca="1" si="47"/>
        <v>0.12080799263554567</v>
      </c>
      <c r="Z27" s="5">
        <f t="shared" ca="1" si="47"/>
        <v>5.4270922573793658E-3</v>
      </c>
      <c r="CW27" s="27"/>
      <c r="CX27" s="23" t="s">
        <v>14</v>
      </c>
      <c r="CY27" s="5">
        <f t="array" ref="CY27:DC31">MINVERSE(CY5:DC9)</f>
        <v>0.01</v>
      </c>
      <c r="CZ27" s="5">
        <v>-2.8418137359591803E-4</v>
      </c>
      <c r="DA27" s="5">
        <v>2.6810570753238938E-6</v>
      </c>
      <c r="DB27" s="5">
        <v>7.7120889928485184E-8</v>
      </c>
      <c r="DC27" s="5">
        <v>-3.6380216462388605E-9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100.00874064777538</v>
      </c>
      <c r="S28" s="5">
        <f t="shared" ref="S28:W28" ca="1" si="48">AVERAGE(S14:S17)</f>
        <v>-0.23344570609054927</v>
      </c>
      <c r="T28" s="5">
        <f t="shared" ca="1" si="48"/>
        <v>6.4823077208707502E-2</v>
      </c>
      <c r="U28" s="5">
        <f t="shared" ca="1" si="48"/>
        <v>2.0488142821142499E-2</v>
      </c>
      <c r="V28" s="5">
        <f t="shared" ca="1" si="48"/>
        <v>-6.1720592329799189E-4</v>
      </c>
      <c r="W28" s="5">
        <f t="shared" ca="1" si="48"/>
        <v>6.4449772911504735E-2</v>
      </c>
      <c r="X28" s="5">
        <f t="shared" ref="X28:Z28" ca="1" si="49">AVERAGE(X14:X17)</f>
        <v>-1.8312095261650741E-3</v>
      </c>
      <c r="Y28" s="5">
        <f t="shared" ca="1" si="49"/>
        <v>7.4926989224271601E-2</v>
      </c>
      <c r="Z28" s="5">
        <f t="shared" ca="1" si="49"/>
        <v>2.465491599016047E-3</v>
      </c>
      <c r="CW28" s="27"/>
      <c r="CX28" s="24"/>
      <c r="CY28" s="5">
        <v>0</v>
      </c>
      <c r="CZ28" s="5">
        <v>0.01</v>
      </c>
      <c r="DA28" s="5">
        <v>-2.8418137359591803E-4</v>
      </c>
      <c r="DB28" s="5">
        <v>2.6810570753238938E-6</v>
      </c>
      <c r="DC28" s="5">
        <v>7.7120889928485184E-8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-2.8418137359591803E-4</v>
      </c>
      <c r="DC29" s="5">
        <v>2.6810570753238938E-6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-2.8418137359591803E-4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0">IFERROR(BH48/SUMIF($AV48:$BF48,"&lt;&gt;#N/A")*100,"")</f>
        <v/>
      </c>
      <c r="S33" s="5" t="str">
        <f t="shared" si="50"/>
        <v/>
      </c>
      <c r="T33" s="5" t="str">
        <f t="shared" si="50"/>
        <v/>
      </c>
      <c r="U33" s="5" t="str">
        <f t="shared" si="50"/>
        <v/>
      </c>
      <c r="V33" s="5" t="str">
        <f t="shared" si="50"/>
        <v/>
      </c>
      <c r="W33" s="5" t="str">
        <f t="shared" si="50"/>
        <v/>
      </c>
      <c r="X33" s="5" t="str">
        <f t="shared" si="50"/>
        <v/>
      </c>
      <c r="CW33" s="27"/>
      <c r="CX33" s="23" t="s">
        <v>15</v>
      </c>
      <c r="CY33" s="5">
        <f t="array" ref="CY33:DD38">MINVERSE(CY5:DD10)</f>
        <v>0.01</v>
      </c>
      <c r="CZ33" s="5">
        <v>-2.8418137359591803E-4</v>
      </c>
      <c r="DA33" s="5">
        <v>2.6810570753238938E-6</v>
      </c>
      <c r="DB33" s="5">
        <v>7.7120889928485184E-8</v>
      </c>
      <c r="DC33" s="5">
        <v>-3.6380216462388605E-9</v>
      </c>
      <c r="DD33" s="5">
        <v>6.1780249172127445E-11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-2.8418137359591803E-4</v>
      </c>
      <c r="DB34" s="5">
        <v>2.6810570753238938E-6</v>
      </c>
      <c r="DC34" s="5">
        <v>7.7120889928485184E-8</v>
      </c>
      <c r="DD34" s="5">
        <v>-3.6380216462388605E-9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-2.8418137359591803E-4</v>
      </c>
      <c r="DC35" s="5">
        <v>2.6810570753238938E-6</v>
      </c>
      <c r="DD35" s="5">
        <v>7.7120889928485184E-8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-2.8418137359591803E-4</v>
      </c>
      <c r="DD36" s="5">
        <v>2.6810570753238938E-6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-2.8418137359591803E-4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1">IF(B38=ISBLANK(TRUE),"",B38)</f>
        <v/>
      </c>
      <c r="AF39" s="5" t="str">
        <f t="shared" si="51"/>
        <v/>
      </c>
      <c r="AG39" s="5" t="str">
        <f t="shared" si="51"/>
        <v/>
      </c>
      <c r="AH39" s="5" t="str">
        <f t="shared" si="51"/>
        <v/>
      </c>
      <c r="AI39" s="5" t="str">
        <f t="shared" si="51"/>
        <v/>
      </c>
      <c r="AJ39" s="5" t="str">
        <f t="shared" si="51"/>
        <v/>
      </c>
      <c r="AK39" s="5" t="str">
        <f t="shared" si="51"/>
        <v/>
      </c>
      <c r="AL39" s="5" t="str">
        <f t="shared" si="51"/>
        <v/>
      </c>
      <c r="AM39" s="5" t="str">
        <f t="shared" si="51"/>
        <v/>
      </c>
      <c r="AN39" s="5" t="str">
        <f t="shared" si="51"/>
        <v/>
      </c>
      <c r="AO39" s="5" t="str">
        <f t="shared" si="51"/>
        <v/>
      </c>
      <c r="AP39" s="5" t="str">
        <f t="shared" si="5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1"/>
        <v/>
      </c>
      <c r="AF40" s="5" t="str">
        <f t="shared" si="51"/>
        <v/>
      </c>
      <c r="AG40" s="5" t="str">
        <f t="shared" si="51"/>
        <v/>
      </c>
      <c r="AH40" s="5" t="str">
        <f t="shared" si="51"/>
        <v/>
      </c>
      <c r="AI40" s="5" t="str">
        <f t="shared" si="51"/>
        <v/>
      </c>
      <c r="AJ40" s="5" t="str">
        <f t="shared" si="51"/>
        <v/>
      </c>
      <c r="AK40" s="5" t="str">
        <f t="shared" si="51"/>
        <v/>
      </c>
      <c r="AL40" s="5" t="str">
        <f t="shared" si="51"/>
        <v/>
      </c>
      <c r="AM40" s="5" t="str">
        <f t="shared" si="51"/>
        <v/>
      </c>
      <c r="AN40" s="5" t="str">
        <f t="shared" si="51"/>
        <v/>
      </c>
      <c r="AO40" s="5" t="str">
        <f t="shared" si="51"/>
        <v/>
      </c>
      <c r="AP40" s="5" t="str">
        <f t="shared" si="51"/>
        <v/>
      </c>
      <c r="CW40" s="27"/>
      <c r="CX40" s="23" t="s">
        <v>16</v>
      </c>
      <c r="CY40" s="5">
        <f t="array" ref="CY40:DE46">MINVERSE(CY5:DE11)</f>
        <v>0.01</v>
      </c>
      <c r="CZ40" s="5">
        <v>-2.8418137359591803E-4</v>
      </c>
      <c r="DA40" s="5">
        <v>2.6810570753238938E-6</v>
      </c>
      <c r="DB40" s="5">
        <v>7.7120889928485184E-8</v>
      </c>
      <c r="DC40" s="5">
        <v>-3.6380216462388605E-9</v>
      </c>
      <c r="DD40" s="5">
        <v>6.1780249172127445E-11</v>
      </c>
      <c r="DE40" s="5">
        <v>2.0697785846781843E-13</v>
      </c>
    </row>
    <row r="41" spans="2:110" ht="14.25" customHeight="1" x14ac:dyDescent="0.15">
      <c r="AD41" s="5" t="str">
        <f>IF(A40=ISBLANK(TRUE),"",A40)</f>
        <v/>
      </c>
      <c r="AE41" s="5" t="str">
        <f t="shared" si="51"/>
        <v/>
      </c>
      <c r="AF41" s="5" t="str">
        <f t="shared" si="51"/>
        <v/>
      </c>
      <c r="AG41" s="5" t="str">
        <f t="shared" si="51"/>
        <v/>
      </c>
      <c r="AH41" s="5" t="str">
        <f t="shared" si="51"/>
        <v/>
      </c>
      <c r="AI41" s="5" t="str">
        <f t="shared" si="51"/>
        <v/>
      </c>
      <c r="AJ41" s="5" t="str">
        <f t="shared" si="51"/>
        <v/>
      </c>
      <c r="AK41" s="5" t="str">
        <f t="shared" si="51"/>
        <v/>
      </c>
      <c r="AL41" s="5" t="str">
        <f t="shared" si="51"/>
        <v/>
      </c>
      <c r="AM41" s="5" t="str">
        <f t="shared" si="51"/>
        <v/>
      </c>
      <c r="AN41" s="5" t="str">
        <f t="shared" si="51"/>
        <v/>
      </c>
      <c r="AO41" s="5" t="str">
        <f t="shared" si="51"/>
        <v/>
      </c>
      <c r="AP41" s="5" t="str">
        <f t="shared" si="51"/>
        <v/>
      </c>
      <c r="CW41" s="27"/>
      <c r="CX41" s="24"/>
      <c r="CY41" s="5">
        <v>0</v>
      </c>
      <c r="CZ41" s="5">
        <v>0.01</v>
      </c>
      <c r="DA41" s="5">
        <v>-2.8418137359591803E-4</v>
      </c>
      <c r="DB41" s="5">
        <v>2.6810570753238938E-6</v>
      </c>
      <c r="DC41" s="5">
        <v>7.7120889928485184E-8</v>
      </c>
      <c r="DD41" s="5">
        <v>-3.6380216462388605E-9</v>
      </c>
      <c r="DE41" s="5">
        <v>6.1780249172127445E-11</v>
      </c>
    </row>
    <row r="42" spans="2:110" ht="14.25" customHeight="1" x14ac:dyDescent="0.15">
      <c r="AD42" s="5" t="str">
        <f>IF(A41=ISBLANK(TRUE),"",A41)</f>
        <v/>
      </c>
      <c r="AE42" s="5" t="str">
        <f t="shared" si="51"/>
        <v/>
      </c>
      <c r="AF42" s="5" t="str">
        <f t="shared" si="51"/>
        <v/>
      </c>
      <c r="AG42" s="5" t="str">
        <f t="shared" si="51"/>
        <v/>
      </c>
      <c r="AH42" s="5" t="str">
        <f t="shared" si="51"/>
        <v/>
      </c>
      <c r="AI42" s="5" t="str">
        <f t="shared" si="51"/>
        <v/>
      </c>
      <c r="AJ42" s="5" t="str">
        <f t="shared" si="51"/>
        <v/>
      </c>
      <c r="AK42" s="5" t="str">
        <f t="shared" si="51"/>
        <v/>
      </c>
      <c r="AL42" s="5" t="str">
        <f t="shared" si="51"/>
        <v/>
      </c>
      <c r="AM42" s="5" t="str">
        <f t="shared" si="51"/>
        <v/>
      </c>
      <c r="AN42" s="5" t="str">
        <f t="shared" si="51"/>
        <v/>
      </c>
      <c r="AO42" s="5" t="str">
        <f t="shared" si="51"/>
        <v/>
      </c>
      <c r="AP42" s="5" t="str">
        <f t="shared" si="5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-2.8418137359591803E-4</v>
      </c>
      <c r="DC42" s="5">
        <v>2.6810570753238938E-6</v>
      </c>
      <c r="DD42" s="5">
        <v>7.7120889928485184E-8</v>
      </c>
      <c r="DE42" s="5">
        <v>-3.6380216462388605E-9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-2.8418137359591803E-4</v>
      </c>
      <c r="DD43" s="5">
        <v>2.6810570753238938E-6</v>
      </c>
      <c r="DE43" s="5">
        <v>7.7120889928485184E-8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-2.8418137359591803E-4</v>
      </c>
      <c r="DE44" s="5">
        <v>2.6810570753238938E-6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-2.8418137359591803E-4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-2.8418137359591803E-4</v>
      </c>
      <c r="DA48" s="5">
        <v>2.6810570753238938E-6</v>
      </c>
      <c r="DB48" s="5">
        <v>7.7120889928485184E-8</v>
      </c>
      <c r="DC48" s="5">
        <v>-3.6380216462388605E-9</v>
      </c>
      <c r="DD48" s="5">
        <v>6.1780249172127445E-11</v>
      </c>
      <c r="DE48" s="5">
        <v>2.0697785846781843E-13</v>
      </c>
      <c r="DF48" s="5">
        <v>-1.0093042584592977E-6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-2.8418137359591803E-4</v>
      </c>
      <c r="DB49" s="5">
        <v>2.6810570753238938E-6</v>
      </c>
      <c r="DC49" s="5">
        <v>7.7120889928485184E-8</v>
      </c>
      <c r="DD49" s="5">
        <v>-3.6380216462388605E-9</v>
      </c>
      <c r="DE49" s="5">
        <v>6.1780249172127445E-11</v>
      </c>
      <c r="DF49" s="5">
        <v>2.0697785846781843E-13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-2.8418137359591803E-4</v>
      </c>
      <c r="DC50" s="5">
        <v>2.6810570753238938E-6</v>
      </c>
      <c r="DD50" s="5">
        <v>7.7120889928485184E-8</v>
      </c>
      <c r="DE50" s="5">
        <v>-3.6380216462388605E-9</v>
      </c>
      <c r="DF50" s="5">
        <v>6.1780249172127445E-11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-2.8418137359591803E-4</v>
      </c>
      <c r="DD51" s="5">
        <v>2.6810570753238938E-6</v>
      </c>
      <c r="DE51" s="5">
        <v>7.7120889928485184E-8</v>
      </c>
      <c r="DF51" s="5">
        <v>-3.6380216462388605E-9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-2.8418137359591803E-4</v>
      </c>
      <c r="DE52" s="5">
        <v>2.6810570753238938E-6</v>
      </c>
      <c r="DF52" s="5">
        <v>7.7120889928485184E-8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-2.8418137359591803E-4</v>
      </c>
      <c r="DF53" s="5">
        <v>2.6810570753238938E-6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-2.8418137359591803E-4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-2.8418137359591803E-4</v>
      </c>
      <c r="DA57" s="5">
        <v>2.6810570753238938E-6</v>
      </c>
      <c r="DB57" s="5">
        <v>7.7120889928485184E-8</v>
      </c>
      <c r="DC57" s="5">
        <v>-3.6380216462388605E-9</v>
      </c>
      <c r="DD57" s="5">
        <v>6.1780249172127445E-11</v>
      </c>
      <c r="DE57" s="5">
        <v>2.0697785846781843E-13</v>
      </c>
      <c r="DF57" s="5">
        <v>-1.0093042584592977E-6</v>
      </c>
      <c r="DG57" s="5">
        <v>5.7365092883057259E-8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-2.8418137359591803E-4</v>
      </c>
      <c r="DB58" s="5">
        <v>2.6810570753238938E-6</v>
      </c>
      <c r="DC58" s="5">
        <v>7.7120889928485184E-8</v>
      </c>
      <c r="DD58" s="5">
        <v>-3.6380216462388605E-9</v>
      </c>
      <c r="DE58" s="5">
        <v>6.1780249172127445E-11</v>
      </c>
      <c r="DF58" s="5">
        <v>2.0697785846781843E-13</v>
      </c>
      <c r="DG58" s="5">
        <v>-1.0093042584592977E-6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-2.8418137359591803E-4</v>
      </c>
      <c r="DC59" s="5">
        <v>2.6810570753238938E-6</v>
      </c>
      <c r="DD59" s="5">
        <v>7.7120889928485184E-8</v>
      </c>
      <c r="DE59" s="5">
        <v>-3.6380216462388605E-9</v>
      </c>
      <c r="DF59" s="5">
        <v>6.1780249172127445E-11</v>
      </c>
      <c r="DG59" s="5">
        <v>2.0697785846781843E-13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-2.8418137359591803E-4</v>
      </c>
      <c r="DD60" s="5">
        <v>2.6810570753238938E-6</v>
      </c>
      <c r="DE60" s="5">
        <v>7.7120889928485184E-8</v>
      </c>
      <c r="DF60" s="5">
        <v>-3.6380216462388605E-9</v>
      </c>
      <c r="DG60" s="5">
        <v>6.1780249172127445E-11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-2.8418137359591803E-4</v>
      </c>
      <c r="DE61" s="5">
        <v>2.6810570753238938E-6</v>
      </c>
      <c r="DF61" s="5">
        <v>7.7120889928485184E-8</v>
      </c>
      <c r="DG61" s="5">
        <v>-3.6380216462388605E-9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-2.8418137359591803E-4</v>
      </c>
      <c r="DF62" s="5">
        <v>2.6810570753238938E-6</v>
      </c>
      <c r="DG62" s="5">
        <v>7.7120889928485184E-8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-2.8418137359591803E-4</v>
      </c>
      <c r="DG63" s="5">
        <v>2.6810570753238938E-6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-2.8418137359591803E-4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D1F36-E1C3-3E46-ABA5-8BB98488EDAF}">
  <dimension ref="A1:DL101"/>
  <sheetViews>
    <sheetView zoomScaleNormal="100" workbookViewId="0">
      <selection activeCell="S47" sqref="S47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33203125" style="5" bestFit="1" customWidth="1"/>
    <col min="28" max="28" width="10.332031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2" width="9.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5" width="9.33203125" style="5" bestFit="1" customWidth="1"/>
    <col min="56" max="56" width="10.33203125" style="5" bestFit="1" customWidth="1"/>
    <col min="57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5" style="5" bestFit="1" customWidth="1"/>
    <col min="85" max="85" width="9.33203125" style="5" bestFit="1" customWidth="1"/>
    <col min="86" max="86" width="10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9.33203125" style="5" bestFit="1" customWidth="1"/>
    <col min="99" max="99" width="10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2" t="s">
        <v>0</v>
      </c>
      <c r="B1" s="2" t="s">
        <v>1</v>
      </c>
      <c r="C1" s="2">
        <v>362.05070000000001</v>
      </c>
      <c r="D1" s="2">
        <v>363.05399999999997</v>
      </c>
      <c r="E1" s="2">
        <v>364.0573</v>
      </c>
      <c r="F1" s="2">
        <v>365.06060000000002</v>
      </c>
      <c r="G1" s="2">
        <v>366.06389999999999</v>
      </c>
      <c r="H1" s="2">
        <v>367.06720000000001</v>
      </c>
      <c r="I1" s="2">
        <v>368.07049999999998</v>
      </c>
      <c r="J1" s="2">
        <v>369.07380000000001</v>
      </c>
      <c r="K1" s="2">
        <v>370.07709999999997</v>
      </c>
      <c r="L1" s="2">
        <v>371.0804</v>
      </c>
      <c r="M1" s="2">
        <v>372.08370000000002</v>
      </c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11</v>
      </c>
    </row>
    <row r="2" spans="1:116" ht="15" x14ac:dyDescent="0.2">
      <c r="A2" t="s">
        <v>22</v>
      </c>
      <c r="B2" t="s">
        <v>23</v>
      </c>
      <c r="C2">
        <v>41644817.636536703</v>
      </c>
      <c r="D2">
        <v>1482426.80638125</v>
      </c>
      <c r="E2">
        <v>297660.44691659702</v>
      </c>
      <c r="F2">
        <v>0</v>
      </c>
      <c r="G2">
        <v>0</v>
      </c>
      <c r="H2">
        <v>924787.12141829997</v>
      </c>
      <c r="I2">
        <v>120897.216761637</v>
      </c>
      <c r="J2">
        <v>11202.742667971899</v>
      </c>
      <c r="K2">
        <v>2459.6507621516898</v>
      </c>
      <c r="L2">
        <v>0</v>
      </c>
      <c r="M2">
        <v>2022.1697834009501</v>
      </c>
      <c r="P2" s="5" t="str">
        <f>AD2</f>
        <v>Filename</v>
      </c>
      <c r="Q2" s="5" t="str">
        <f>AE2</f>
        <v>Group</v>
      </c>
      <c r="R2" s="5" t="str">
        <f ca="1">IF(AF2=ISBLANK(TRUE),"",AF2)</f>
        <v>GMP</v>
      </c>
      <c r="S2" s="5" t="str">
        <f t="shared" ref="S2:AB2" ca="1" si="0">IF(AG2=ISBLANK(TRUE),"",AG2)</f>
        <v>GMP m+1</v>
      </c>
      <c r="T2" s="5" t="str">
        <f t="shared" ca="1" si="0"/>
        <v>GMP m+2</v>
      </c>
      <c r="U2" s="5" t="str">
        <f t="shared" ca="1" si="0"/>
        <v>GMP m+3</v>
      </c>
      <c r="V2" s="5" t="str">
        <f t="shared" ca="1" si="0"/>
        <v>GMP m+4</v>
      </c>
      <c r="W2" s="5" t="str">
        <f t="shared" ca="1" si="0"/>
        <v>GMP m+5</v>
      </c>
      <c r="X2" s="5" t="str">
        <f t="shared" ca="1" si="0"/>
        <v>GMP m+6</v>
      </c>
      <c r="Y2" s="5" t="str">
        <f t="shared" ca="1" si="0"/>
        <v>GMP m+7</v>
      </c>
      <c r="Z2" s="5" t="str">
        <f t="shared" ca="1" si="0"/>
        <v>GMP m+8</v>
      </c>
      <c r="AA2" s="5" t="str">
        <f t="shared" ca="1" si="0"/>
        <v>GMP m+9</v>
      </c>
      <c r="AB2" s="5" t="str">
        <f t="shared" ca="1" si="0"/>
        <v>GMP m+10</v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GMP</v>
      </c>
      <c r="AG2" s="3" t="str">
        <f ca="1">IF(D1=ISBLANK(TRUE),"",$AF$2&amp;" m+1")</f>
        <v>GMP m+1</v>
      </c>
      <c r="AH2" s="3" t="str">
        <f ca="1">IF(E1=ISBLANK(TRUE),"",$AF$2&amp;" m+2")</f>
        <v>GMP m+2</v>
      </c>
      <c r="AI2" s="3" t="str">
        <f ca="1">IF(F1=ISBLANK(TRUE),"",$AF$2&amp;" m+3")</f>
        <v>GMP m+3</v>
      </c>
      <c r="AJ2" s="3" t="str">
        <f ca="1">IF(G1=ISBLANK(TRUE),"",$AF$2&amp;" m+4")</f>
        <v>GMP m+4</v>
      </c>
      <c r="AK2" s="3" t="str">
        <f ca="1">IF(H1=ISBLANK(TRUE),"",$AF$2&amp;" m+5")</f>
        <v>GMP m+5</v>
      </c>
      <c r="AL2" s="3" t="str">
        <f ca="1">IF(I1=ISBLANK(TRUE),"",$AF$2&amp;" m+6")</f>
        <v>GMP m+6</v>
      </c>
      <c r="AM2" s="3" t="str">
        <f ca="1">IF(J1=ISBLANK(TRUE),"",$AF$2&amp;" m+7")</f>
        <v>GMP m+7</v>
      </c>
      <c r="AN2" s="3" t="str">
        <f ca="1">IF(K1=ISBLANK(TRUE),"",$AF$2&amp;" m+8")</f>
        <v>GMP m+8</v>
      </c>
      <c r="AO2" s="3" t="str">
        <f ca="1">IF(L1=ISBLANK(TRUE),"",$AF$2&amp;" m+9")</f>
        <v>GMP m+9</v>
      </c>
      <c r="AP2" s="3" t="str">
        <f ca="1">IF(M1=ISBLANK(TRUE),"",$AF$2&amp;" m+10")</f>
        <v>GMP m+10</v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GMP</v>
      </c>
      <c r="AU2" s="5" t="str">
        <f t="shared" ca="1" si="2"/>
        <v>GMP m+1</v>
      </c>
      <c r="AV2" s="5" t="str">
        <f t="shared" ca="1" si="2"/>
        <v>GMP m+2</v>
      </c>
      <c r="AW2" s="5" t="str">
        <f t="shared" ca="1" si="2"/>
        <v>GMP m+3</v>
      </c>
      <c r="AX2" s="5" t="str">
        <f t="shared" ca="1" si="2"/>
        <v>GMP m+4</v>
      </c>
      <c r="AY2" s="5" t="str">
        <f t="shared" ca="1" si="2"/>
        <v>GMP m+5</v>
      </c>
      <c r="AZ2" s="5" t="str">
        <f t="shared" ca="1" si="2"/>
        <v>GMP m+6</v>
      </c>
      <c r="BA2" s="5" t="str">
        <f t="shared" ca="1" si="2"/>
        <v>GMP m+7</v>
      </c>
      <c r="BB2" s="5" t="str">
        <f t="shared" ca="1" si="2"/>
        <v>GMP m+8</v>
      </c>
      <c r="BC2" s="5" t="str">
        <f t="shared" ca="1" si="2"/>
        <v>GMP m+9</v>
      </c>
      <c r="BD2" s="5" t="str">
        <f t="shared" ca="1" si="2"/>
        <v>GMP m+10</v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GMP</v>
      </c>
      <c r="BI2" s="5" t="str">
        <f t="shared" ca="1" si="3"/>
        <v>GMP m+1</v>
      </c>
      <c r="BJ2" s="5" t="str">
        <f t="shared" ca="1" si="3"/>
        <v>GMP m+2</v>
      </c>
      <c r="BK2" s="5" t="str">
        <f t="shared" ca="1" si="3"/>
        <v>GMP m+3</v>
      </c>
      <c r="BL2" s="5" t="str">
        <f t="shared" ca="1" si="3"/>
        <v>GMP m+4</v>
      </c>
      <c r="BM2" s="5" t="str">
        <f t="shared" ca="1" si="3"/>
        <v>GMP m+5</v>
      </c>
      <c r="BN2" s="5" t="str">
        <f t="shared" ca="1" si="3"/>
        <v>GMP m+6</v>
      </c>
      <c r="BO2" s="5" t="str">
        <f t="shared" ca="1" si="3"/>
        <v>GMP m+7</v>
      </c>
      <c r="BP2" s="5" t="str">
        <f t="shared" ca="1" si="3"/>
        <v>GMP m+8</v>
      </c>
      <c r="BQ2" s="5" t="str">
        <f t="shared" ca="1" si="3"/>
        <v>GMP m+9</v>
      </c>
      <c r="BR2" s="5" t="str">
        <f t="shared" ca="1" si="3"/>
        <v>GMP m+10</v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GMP</v>
      </c>
      <c r="BY2" s="3" t="str">
        <f t="shared" ca="1" si="4"/>
        <v>GMP m+1</v>
      </c>
      <c r="BZ2" s="3" t="str">
        <f t="shared" ca="1" si="4"/>
        <v>GMP m+2</v>
      </c>
      <c r="CA2" s="3" t="str">
        <f t="shared" ca="1" si="4"/>
        <v>GMP m+3</v>
      </c>
      <c r="CB2" s="3" t="str">
        <f t="shared" ca="1" si="4"/>
        <v>GMP m+4</v>
      </c>
      <c r="CC2" s="3" t="str">
        <f t="shared" ca="1" si="4"/>
        <v>GMP m+5</v>
      </c>
      <c r="CD2" s="3" t="str">
        <f t="shared" ca="1" si="4"/>
        <v>GMP m+6</v>
      </c>
      <c r="CE2" s="3" t="str">
        <f t="shared" ca="1" si="4"/>
        <v>GMP m+7</v>
      </c>
      <c r="CF2" s="3" t="str">
        <f t="shared" ca="1" si="4"/>
        <v>GMP m+8</v>
      </c>
      <c r="CG2" s="5" t="str">
        <f t="shared" ca="1" si="4"/>
        <v>GMP m+9</v>
      </c>
      <c r="CH2" s="5" t="str">
        <f t="shared" ca="1" si="4"/>
        <v>GMP m+10</v>
      </c>
      <c r="CJ2" s="5" t="str">
        <f>AD2</f>
        <v>Filename</v>
      </c>
      <c r="CK2" s="5" t="str">
        <f t="shared" ref="CK2:CU2" ca="1" si="5">IF(AF2=ISBLANK(TRUE),"",AF2)</f>
        <v>GMP</v>
      </c>
      <c r="CL2" s="5" t="str">
        <f t="shared" ca="1" si="5"/>
        <v>GMP m+1</v>
      </c>
      <c r="CM2" s="5" t="str">
        <f t="shared" ca="1" si="5"/>
        <v>GMP m+2</v>
      </c>
      <c r="CN2" s="5" t="str">
        <f t="shared" ca="1" si="5"/>
        <v>GMP m+3</v>
      </c>
      <c r="CO2" s="5" t="str">
        <f t="shared" ca="1" si="5"/>
        <v>GMP m+4</v>
      </c>
      <c r="CP2" s="5" t="str">
        <f t="shared" ca="1" si="5"/>
        <v>GMP m+5</v>
      </c>
      <c r="CQ2" s="5" t="str">
        <f t="shared" ca="1" si="5"/>
        <v>GMP m+6</v>
      </c>
      <c r="CR2" s="5" t="str">
        <f t="shared" ca="1" si="5"/>
        <v>GMP m+7</v>
      </c>
      <c r="CS2" s="5" t="str">
        <f t="shared" ca="1" si="5"/>
        <v>GMP m+8</v>
      </c>
      <c r="CT2" s="5" t="str">
        <f t="shared" ca="1" si="5"/>
        <v>GMP m+9</v>
      </c>
      <c r="CU2" s="5" t="str">
        <f t="shared" ca="1" si="5"/>
        <v>GMP m+10</v>
      </c>
      <c r="CY2" s="5" t="str">
        <f t="shared" ref="CY2:DI2" ca="1" si="6">IF(AF2=ISBLANK(TRUE),"",AF2)</f>
        <v>GMP</v>
      </c>
      <c r="CZ2" s="5" t="str">
        <f t="shared" ca="1" si="6"/>
        <v>GMP m+1</v>
      </c>
      <c r="DA2" s="5" t="str">
        <f t="shared" ca="1" si="6"/>
        <v>GMP m+2</v>
      </c>
      <c r="DB2" s="5" t="str">
        <f t="shared" ca="1" si="6"/>
        <v>GMP m+3</v>
      </c>
      <c r="DC2" s="5" t="str">
        <f t="shared" ca="1" si="6"/>
        <v>GMP m+4</v>
      </c>
      <c r="DD2" s="5" t="str">
        <f t="shared" ca="1" si="6"/>
        <v>GMP m+5</v>
      </c>
      <c r="DE2" s="5" t="str">
        <f t="shared" ca="1" si="6"/>
        <v>GMP m+6</v>
      </c>
      <c r="DF2" s="5" t="str">
        <f t="shared" ca="1" si="6"/>
        <v>GMP m+7</v>
      </c>
      <c r="DG2" s="5" t="str">
        <f t="shared" ca="1" si="6"/>
        <v>GMP m+8</v>
      </c>
      <c r="DH2" s="5" t="str">
        <f t="shared" ca="1" si="6"/>
        <v>GMP m+9</v>
      </c>
      <c r="DI2" s="5" t="str">
        <f t="shared" ca="1" si="6"/>
        <v>GMP m+10</v>
      </c>
      <c r="DJ2" s="5" t="str">
        <f ca="1">IF(AP2=ISBLANK(TRUE),"",AP2)</f>
        <v>GMP m+10</v>
      </c>
    </row>
    <row r="3" spans="1:116" ht="15" x14ac:dyDescent="0.2">
      <c r="A3" t="s">
        <v>24</v>
      </c>
      <c r="B3" t="s">
        <v>23</v>
      </c>
      <c r="C3">
        <v>47272237.770303898</v>
      </c>
      <c r="D3">
        <v>1675071.5395555401</v>
      </c>
      <c r="E3">
        <v>432703.19099262502</v>
      </c>
      <c r="F3">
        <v>0</v>
      </c>
      <c r="G3">
        <v>0</v>
      </c>
      <c r="H3">
        <v>700050.13597471605</v>
      </c>
      <c r="I3">
        <v>86498.682379231206</v>
      </c>
      <c r="J3">
        <v>19164.5928368284</v>
      </c>
      <c r="K3">
        <v>0</v>
      </c>
      <c r="L3">
        <v>3876.1215787072201</v>
      </c>
      <c r="M3">
        <v>0</v>
      </c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97.673049221962643</v>
      </c>
      <c r="S3" s="5">
        <f t="shared" ref="S3:AB17" ca="1" si="8">IFERROR(BI3/SUMIF($BH3:$BR3,"&lt;&gt;#N/A")*100,"")</f>
        <v>1.5986389766408541E-2</v>
      </c>
      <c r="T3" s="6">
        <f t="shared" ca="1" si="8"/>
        <v>0.26308888130807584</v>
      </c>
      <c r="U3" s="6">
        <f t="shared" ca="1" si="8"/>
        <v>-1.2988538833087204E-2</v>
      </c>
      <c r="V3" s="6">
        <f t="shared" ca="1" si="8"/>
        <v>-7.1064300175378392E-4</v>
      </c>
      <c r="W3" s="6">
        <f t="shared" ca="1" si="8"/>
        <v>1.8332734243196134</v>
      </c>
      <c r="X3" s="6">
        <f ca="1">IFERROR(BN3/SUMIF($BH3:$BR3,"&lt;&gt;#N/A")*100,"")</f>
        <v>0.21608060956741609</v>
      </c>
      <c r="Y3" s="5">
        <f t="shared" ca="1" si="8"/>
        <v>9.5586388319533495E-3</v>
      </c>
      <c r="Z3" s="5">
        <f t="shared" ca="1" si="8"/>
        <v>4.4394972262691915E-3</v>
      </c>
      <c r="AA3" s="5">
        <f t="shared" ca="1" si="8"/>
        <v>-2.0500860138546528E-4</v>
      </c>
      <c r="AB3" s="5">
        <f t="shared" ca="1" si="8"/>
        <v>-1.5724725461725296E-3</v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41644817.636536703</v>
      </c>
      <c r="AG3" s="5">
        <f t="shared" si="1"/>
        <v>1482426.80638125</v>
      </c>
      <c r="AH3" s="5">
        <f t="shared" si="1"/>
        <v>297660.44691659702</v>
      </c>
      <c r="AI3" s="5">
        <f t="shared" si="1"/>
        <v>0</v>
      </c>
      <c r="AJ3" s="5">
        <f t="shared" si="1"/>
        <v>0</v>
      </c>
      <c r="AK3" s="5">
        <f t="shared" si="1"/>
        <v>924787.12141829997</v>
      </c>
      <c r="AL3" s="5">
        <f t="shared" si="1"/>
        <v>120897.216761637</v>
      </c>
      <c r="AM3" s="5">
        <f t="shared" si="1"/>
        <v>11202.742667971899</v>
      </c>
      <c r="AN3" s="5">
        <f t="shared" si="1"/>
        <v>2459.6507621516898</v>
      </c>
      <c r="AO3" s="5">
        <f t="shared" si="1"/>
        <v>0</v>
      </c>
      <c r="AP3" s="5">
        <f t="shared" si="1"/>
        <v>2022.1697834009501</v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3.5596909543929813</v>
      </c>
      <c r="AV3" s="5">
        <f t="shared" si="10"/>
        <v>0.71475987604144853</v>
      </c>
      <c r="AW3" s="5">
        <f t="shared" si="10"/>
        <v>0</v>
      </c>
      <c r="AX3" s="5">
        <f t="shared" si="10"/>
        <v>0</v>
      </c>
      <c r="AY3" s="5">
        <f t="shared" si="10"/>
        <v>2.2206535504358804</v>
      </c>
      <c r="AZ3" s="5">
        <f t="shared" si="10"/>
        <v>0.2903055497007842</v>
      </c>
      <c r="BA3" s="5">
        <f t="shared" si="10"/>
        <v>2.6900688498016793E-2</v>
      </c>
      <c r="BB3" s="5">
        <f t="shared" si="10"/>
        <v>5.9062589338696918E-3</v>
      </c>
      <c r="BC3" s="5">
        <f t="shared" si="10"/>
        <v>0</v>
      </c>
      <c r="BD3" s="5">
        <f t="shared" si="10"/>
        <v>4.8557537243885491E-3</v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1.6367247560869491E-4</v>
      </c>
      <c r="BJ3" s="5">
        <f ca="1"/>
        <v>2.6935667863732258E-3</v>
      </c>
      <c r="BK3" s="5">
        <f ca="1"/>
        <v>-1.3297976193587101E-4</v>
      </c>
      <c r="BL3" s="5">
        <f ca="1"/>
        <v>-7.2757327370710315E-6</v>
      </c>
      <c r="BM3" s="5">
        <f ca="1"/>
        <v>1.8769491061485011E-2</v>
      </c>
      <c r="BN3" s="5">
        <f ca="1"/>
        <v>2.2122848758040865E-3</v>
      </c>
      <c r="BO3" s="5">
        <f ca="1"/>
        <v>9.7863626743455916E-5</v>
      </c>
      <c r="BP3" s="5">
        <f ca="1"/>
        <v>4.5452632651821946E-5</v>
      </c>
      <c r="BQ3" s="5">
        <f ca="1"/>
        <v>-2.0989270122977516E-6</v>
      </c>
      <c r="BR3" s="5">
        <f ca="1"/>
        <v>-1.6099349397796268E-5</v>
      </c>
      <c r="BV3" s="5" t="s">
        <v>42</v>
      </c>
      <c r="BW3" s="5" t="s">
        <v>43</v>
      </c>
      <c r="BX3" s="5">
        <f>C17</f>
        <v>97498028.596252903</v>
      </c>
      <c r="BY3" s="5">
        <f t="shared" ref="BY3:CE6" si="12">D17</f>
        <v>3491605.4123227899</v>
      </c>
      <c r="BZ3" s="5">
        <f t="shared" si="12"/>
        <v>491520.40491893899</v>
      </c>
      <c r="CA3" s="5">
        <f t="shared" si="12"/>
        <v>14355.5778310856</v>
      </c>
      <c r="CB3" s="5">
        <f t="shared" si="12"/>
        <v>0</v>
      </c>
      <c r="CC3" s="5">
        <f t="shared" si="12"/>
        <v>241710.54266750099</v>
      </c>
      <c r="CD3" s="5">
        <f t="shared" si="12"/>
        <v>0</v>
      </c>
      <c r="CE3" s="5">
        <f t="shared" si="12"/>
        <v>0</v>
      </c>
      <c r="CF3" s="5">
        <f t="shared" ref="CF3:CF6" si="13">K17</f>
        <v>0</v>
      </c>
      <c r="CG3" s="5">
        <f t="shared" ref="CG3:CG6" si="14">L17</f>
        <v>0</v>
      </c>
      <c r="CH3" s="5">
        <f t="shared" ref="CH3:CH6" si="15">M17</f>
        <v>0</v>
      </c>
      <c r="CJ3" s="5" t="str">
        <f t="shared" ref="CJ3:CJ21" si="16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7">IFERROR(IF(BY3=ISBLANK(TRUE),"",BY3/$BX3*"100"),"")</f>
        <v>3.5812061665183053</v>
      </c>
      <c r="CM3" s="5">
        <f t="shared" si="17"/>
        <v>0.50413368556851967</v>
      </c>
      <c r="CN3" s="5">
        <f t="shared" si="17"/>
        <v>1.4723967281977763E-2</v>
      </c>
      <c r="CO3" s="5">
        <f t="shared" si="17"/>
        <v>0</v>
      </c>
      <c r="CP3" s="5">
        <f t="shared" si="17"/>
        <v>0.24791326157828647</v>
      </c>
      <c r="CQ3" s="5">
        <f t="shared" si="17"/>
        <v>0</v>
      </c>
      <c r="CR3" s="5">
        <f t="shared" si="17"/>
        <v>0</v>
      </c>
      <c r="CS3" s="5">
        <f t="shared" ref="CS3:CS6" si="18">IFERROR(IF(CF3=ISBLANK(TRUE),"",CF3/$BX3*"100"),"")</f>
        <v>0</v>
      </c>
      <c r="CT3" s="5">
        <f t="shared" ref="CT3:CT6" si="19">IFERROR(IF(CG3=ISBLANK(TRUE),"",CG3/$BX3*"100"),"")</f>
        <v>0</v>
      </c>
      <c r="CU3" s="5">
        <f t="shared" ref="CU3:CU6" si="20">IFERROR(IF(CH3=ISBLANK(TRUE),"",CH3/$BX3*"100"),"")</f>
        <v>0</v>
      </c>
      <c r="CV3" s="5" t="str">
        <f t="shared" si="17"/>
        <v/>
      </c>
      <c r="CY3" s="5">
        <f>IFERROR(AVERAGE(CK3:CK21),"")</f>
        <v>100</v>
      </c>
      <c r="CZ3" s="5">
        <f t="shared" ref="CZ3:DI3" si="21">IFERROR(AVERAGE(CL3:CL21),"")</f>
        <v>3.5433237068321115</v>
      </c>
      <c r="DA3" s="5">
        <f t="shared" si="21"/>
        <v>0.44482325284114577</v>
      </c>
      <c r="DB3" s="5">
        <f t="shared" si="21"/>
        <v>3.6809918204944408E-3</v>
      </c>
      <c r="DC3" s="5">
        <f t="shared" si="21"/>
        <v>0</v>
      </c>
      <c r="DD3" s="5">
        <f t="shared" si="21"/>
        <v>0.34377946205662879</v>
      </c>
      <c r="DE3" s="5">
        <f t="shared" si="21"/>
        <v>2.5181381539429617E-3</v>
      </c>
      <c r="DF3" s="5">
        <f t="shared" si="21"/>
        <v>0</v>
      </c>
      <c r="DG3" s="5">
        <f t="shared" si="21"/>
        <v>0</v>
      </c>
      <c r="DH3" s="5">
        <f t="shared" si="21"/>
        <v>0</v>
      </c>
      <c r="DI3" s="5">
        <f t="shared" si="21"/>
        <v>0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65882308.014489204</v>
      </c>
      <c r="D4">
        <v>2271628.7891373402</v>
      </c>
      <c r="E4">
        <v>423848.02966541599</v>
      </c>
      <c r="F4">
        <v>0</v>
      </c>
      <c r="G4">
        <v>0</v>
      </c>
      <c r="H4">
        <v>1366964.2590512999</v>
      </c>
      <c r="I4">
        <v>142109.030215142</v>
      </c>
      <c r="J4">
        <v>24235.087168593898</v>
      </c>
      <c r="K4">
        <v>2420.34797548079</v>
      </c>
      <c r="L4">
        <v>0</v>
      </c>
      <c r="M4">
        <v>0</v>
      </c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22">IFERROR(BH4/SUMIF($BH4:$BR4,"&lt;&gt;#N/A")*100,"")</f>
        <v>98.272822673679613</v>
      </c>
      <c r="S4" s="5">
        <f t="shared" ca="1" si="8"/>
        <v>1.3124297378216897E-4</v>
      </c>
      <c r="T4" s="6">
        <f t="shared" ca="1" si="8"/>
        <v>0.46238853529279988</v>
      </c>
      <c r="U4" s="6">
        <f t="shared" ca="1" si="8"/>
        <v>-2.0001920952355801E-2</v>
      </c>
      <c r="V4" s="6">
        <f t="shared" ca="1" si="8"/>
        <v>-1.348083747570449E-3</v>
      </c>
      <c r="W4" s="6">
        <f t="shared" ca="1" si="8"/>
        <v>1.1175909535474731</v>
      </c>
      <c r="X4" s="6">
        <f t="shared" ca="1" si="8"/>
        <v>0.13775126077251668</v>
      </c>
      <c r="Y4" s="5">
        <f t="shared" ca="1" si="8"/>
        <v>2.8398863315907349E-2</v>
      </c>
      <c r="Z4" s="5">
        <f t="shared" ca="1" si="8"/>
        <v>-1.6030328128037248E-3</v>
      </c>
      <c r="AA4" s="5">
        <f t="shared" ca="1" si="8"/>
        <v>7.988495089607953E-3</v>
      </c>
      <c r="AB4" s="5">
        <f t="shared" ca="1" si="8"/>
        <v>-4.1189871589508023E-3</v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47272237.770303898</v>
      </c>
      <c r="AG4" s="5">
        <f t="shared" si="1"/>
        <v>1675071.5395555401</v>
      </c>
      <c r="AH4" s="5">
        <f t="shared" si="1"/>
        <v>432703.19099262502</v>
      </c>
      <c r="AI4" s="5">
        <f t="shared" si="1"/>
        <v>0</v>
      </c>
      <c r="AJ4" s="5">
        <f t="shared" si="1"/>
        <v>0</v>
      </c>
      <c r="AK4" s="5">
        <f t="shared" si="1"/>
        <v>700050.13597471605</v>
      </c>
      <c r="AL4" s="5">
        <f t="shared" si="1"/>
        <v>86498.682379231206</v>
      </c>
      <c r="AM4" s="5">
        <f t="shared" si="1"/>
        <v>19164.5928368284</v>
      </c>
      <c r="AN4" s="5">
        <f t="shared" si="1"/>
        <v>0</v>
      </c>
      <c r="AO4" s="5">
        <f t="shared" si="1"/>
        <v>3876.1215787072201</v>
      </c>
      <c r="AP4" s="5">
        <f t="shared" si="1"/>
        <v>0</v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23">IFERROR(IF(AF4=ISBLANK(TRUE),"",AF4/$AF4*100),"")</f>
        <v>100</v>
      </c>
      <c r="AU4" s="5">
        <f t="shared" si="10"/>
        <v>3.543457256444519</v>
      </c>
      <c r="AV4" s="5">
        <f t="shared" si="10"/>
        <v>0.91534315150285994</v>
      </c>
      <c r="AW4" s="5">
        <f t="shared" si="10"/>
        <v>0</v>
      </c>
      <c r="AX4" s="5">
        <f t="shared" si="10"/>
        <v>0</v>
      </c>
      <c r="AY4" s="5">
        <f t="shared" si="10"/>
        <v>1.480890622052343</v>
      </c>
      <c r="AZ4" s="5">
        <f t="shared" si="10"/>
        <v>0.1829798766868809</v>
      </c>
      <c r="BA4" s="5">
        <f t="shared" si="10"/>
        <v>4.0540904642486525E-2</v>
      </c>
      <c r="BB4" s="5">
        <f t="shared" si="10"/>
        <v>0</v>
      </c>
      <c r="BC4" s="5">
        <f t="shared" si="10"/>
        <v>8.1995728603780505E-3</v>
      </c>
      <c r="BD4" s="5">
        <f t="shared" si="10"/>
        <v>0</v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1.3354961240705232E-6</v>
      </c>
      <c r="BJ4" s="5">
        <f ca="1"/>
        <v>4.7051516656663739E-3</v>
      </c>
      <c r="BK4" s="5">
        <f ca="1"/>
        <v>-2.0353461321420769E-4</v>
      </c>
      <c r="BL4" s="5">
        <f ca="1"/>
        <v>-1.371776764820154E-5</v>
      </c>
      <c r="BM4" s="5">
        <f ca="1"/>
        <v>1.137232983790947E-2</v>
      </c>
      <c r="BN4" s="5">
        <f ca="1"/>
        <v>1.4017228469149342E-3</v>
      </c>
      <c r="BO4" s="5">
        <f ca="1"/>
        <v>2.889798272123246E-4</v>
      </c>
      <c r="BP4" s="5">
        <f ca="1"/>
        <v>-1.6312066441061578E-5</v>
      </c>
      <c r="BQ4" s="5">
        <f ca="1"/>
        <v>8.1288955300838311E-5</v>
      </c>
      <c r="BR4" s="5">
        <f ca="1"/>
        <v>-4.1913797191194239E-5</v>
      </c>
      <c r="BV4" s="5" t="s">
        <v>44</v>
      </c>
      <c r="BW4" s="5" t="s">
        <v>43</v>
      </c>
      <c r="BX4" s="5">
        <f t="shared" ref="BX4:BX6" si="24">C18</f>
        <v>94971417.148505494</v>
      </c>
      <c r="BY4" s="5">
        <f t="shared" si="12"/>
        <v>3566472.2900333498</v>
      </c>
      <c r="BZ4" s="5">
        <f t="shared" si="12"/>
        <v>331991.13347052003</v>
      </c>
      <c r="CA4" s="5">
        <f t="shared" si="12"/>
        <v>0</v>
      </c>
      <c r="CB4" s="5">
        <f t="shared" si="12"/>
        <v>0</v>
      </c>
      <c r="CC4" s="5">
        <f t="shared" si="12"/>
        <v>279462.51791539299</v>
      </c>
      <c r="CD4" s="5">
        <f t="shared" si="12"/>
        <v>0</v>
      </c>
      <c r="CE4" s="5">
        <f t="shared" si="12"/>
        <v>0</v>
      </c>
      <c r="CF4" s="5">
        <f t="shared" si="13"/>
        <v>0</v>
      </c>
      <c r="CG4" s="5">
        <f t="shared" si="14"/>
        <v>0</v>
      </c>
      <c r="CH4" s="5">
        <f t="shared" si="15"/>
        <v>0</v>
      </c>
      <c r="CJ4" s="5" t="str">
        <f t="shared" si="16"/>
        <v>Standard2_00765_MH_MD_20221118_LCQE</v>
      </c>
      <c r="CK4" s="5">
        <f t="shared" ref="CK4:CV17" si="25">IFERROR(IF(BX4=ISBLANK(TRUE),"",BX4/$BX4*"100"),"")</f>
        <v>100</v>
      </c>
      <c r="CL4" s="5">
        <f t="shared" si="17"/>
        <v>3.7553112263835198</v>
      </c>
      <c r="CM4" s="5">
        <f t="shared" si="17"/>
        <v>0.34956952674654745</v>
      </c>
      <c r="CN4" s="5">
        <f t="shared" si="17"/>
        <v>0</v>
      </c>
      <c r="CO4" s="5">
        <f t="shared" si="17"/>
        <v>0</v>
      </c>
      <c r="CP4" s="5">
        <f t="shared" si="17"/>
        <v>0.29425960600166817</v>
      </c>
      <c r="CQ4" s="5">
        <f t="shared" si="17"/>
        <v>0</v>
      </c>
      <c r="CR4" s="5">
        <f t="shared" si="17"/>
        <v>0</v>
      </c>
      <c r="CS4" s="5">
        <f t="shared" si="18"/>
        <v>0</v>
      </c>
      <c r="CT4" s="5">
        <f t="shared" si="19"/>
        <v>0</v>
      </c>
      <c r="CU4" s="5">
        <f t="shared" si="20"/>
        <v>0</v>
      </c>
      <c r="CV4" s="5" t="str">
        <f t="shared" si="17"/>
        <v/>
      </c>
    </row>
    <row r="5" spans="1:116" ht="14.25" customHeight="1" x14ac:dyDescent="0.2">
      <c r="A5" t="s">
        <v>27</v>
      </c>
      <c r="B5" t="s">
        <v>28</v>
      </c>
      <c r="C5">
        <v>31429632.0891749</v>
      </c>
      <c r="D5">
        <v>1067348.82560067</v>
      </c>
      <c r="E5">
        <v>247268.901605141</v>
      </c>
      <c r="F5">
        <v>0</v>
      </c>
      <c r="G5">
        <v>0</v>
      </c>
      <c r="H5">
        <v>786191.62792754802</v>
      </c>
      <c r="I5">
        <v>67698.474098282197</v>
      </c>
      <c r="J5">
        <v>4741.3200506961502</v>
      </c>
      <c r="K5">
        <v>333.18946288458397</v>
      </c>
      <c r="L5">
        <v>0</v>
      </c>
      <c r="M5">
        <v>0</v>
      </c>
      <c r="P5" s="5" t="str">
        <f t="shared" si="7"/>
        <v>S9_00765_MH_MD_20221118_LCQE</v>
      </c>
      <c r="Q5" s="5" t="str">
        <f t="shared" si="7"/>
        <v>RO15min</v>
      </c>
      <c r="R5" s="5">
        <f t="shared" ca="1" si="22"/>
        <v>98.041168845679977</v>
      </c>
      <c r="S5" s="5">
        <f t="shared" ca="1" si="8"/>
        <v>-9.3446344016954952E-2</v>
      </c>
      <c r="T5" s="6">
        <f t="shared" ca="1" si="8"/>
        <v>0.19794042028513653</v>
      </c>
      <c r="U5" s="6">
        <f t="shared" ca="1" si="8"/>
        <v>-1.0206886176175638E-2</v>
      </c>
      <c r="V5" s="6">
        <f t="shared" ca="1" si="8"/>
        <v>-5.1538224631016312E-4</v>
      </c>
      <c r="W5" s="6">
        <f t="shared" ca="1" si="8"/>
        <v>1.6972258922146404</v>
      </c>
      <c r="X5" s="6">
        <f t="shared" ca="1" si="8"/>
        <v>0.14919302646919258</v>
      </c>
      <c r="Y5" s="5">
        <f t="shared" ca="1" si="8"/>
        <v>2.2550707150903522E-2</v>
      </c>
      <c r="Z5" s="5">
        <f t="shared" ca="1" si="8"/>
        <v>2.1067227000184608E-3</v>
      </c>
      <c r="AA5" s="5">
        <f t="shared" ca="1" si="8"/>
        <v>-1.7842177524634442E-4</v>
      </c>
      <c r="AB5" s="5">
        <f t="shared" ca="1" si="8"/>
        <v>-5.8385802851721258E-3</v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65882308.014489204</v>
      </c>
      <c r="AG5" s="5">
        <f t="shared" si="1"/>
        <v>2271628.7891373402</v>
      </c>
      <c r="AH5" s="5">
        <f t="shared" si="1"/>
        <v>423848.02966541599</v>
      </c>
      <c r="AI5" s="5">
        <f t="shared" si="1"/>
        <v>0</v>
      </c>
      <c r="AJ5" s="5">
        <f t="shared" si="1"/>
        <v>0</v>
      </c>
      <c r="AK5" s="5">
        <f t="shared" si="1"/>
        <v>1366964.2590512999</v>
      </c>
      <c r="AL5" s="5">
        <f t="shared" si="1"/>
        <v>142109.030215142</v>
      </c>
      <c r="AM5" s="5">
        <f t="shared" si="1"/>
        <v>24235.087168593898</v>
      </c>
      <c r="AN5" s="5">
        <f t="shared" si="1"/>
        <v>2420.34797548079</v>
      </c>
      <c r="AO5" s="5">
        <f t="shared" si="1"/>
        <v>0</v>
      </c>
      <c r="AP5" s="5">
        <f t="shared" si="1"/>
        <v>0</v>
      </c>
      <c r="AR5" s="5" t="str">
        <f t="shared" si="9"/>
        <v>S9_00765_MH_MD_20221118_LCQE</v>
      </c>
      <c r="AS5" s="5" t="str">
        <f t="shared" si="9"/>
        <v>RO15min</v>
      </c>
      <c r="AT5" s="5">
        <f t="shared" si="23"/>
        <v>100</v>
      </c>
      <c r="AU5" s="5">
        <f t="shared" si="10"/>
        <v>3.4480103347893505</v>
      </c>
      <c r="AV5" s="5">
        <f t="shared" si="10"/>
        <v>0.64334119802269374</v>
      </c>
      <c r="AW5" s="5">
        <f t="shared" si="10"/>
        <v>0</v>
      </c>
      <c r="AX5" s="5">
        <f t="shared" si="10"/>
        <v>0</v>
      </c>
      <c r="AY5" s="5">
        <f t="shared" si="10"/>
        <v>2.0748578795246053</v>
      </c>
      <c r="AZ5" s="5">
        <f t="shared" si="10"/>
        <v>0.21570135366825433</v>
      </c>
      <c r="BA5" s="5">
        <f t="shared" si="10"/>
        <v>3.6785425251440768E-2</v>
      </c>
      <c r="BB5" s="5">
        <f t="shared" si="10"/>
        <v>3.6737449679942807E-3</v>
      </c>
      <c r="BC5" s="5">
        <f t="shared" si="10"/>
        <v>0</v>
      </c>
      <c r="BD5" s="5">
        <f t="shared" si="10"/>
        <v>0</v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-9.5313372042761524E-4</v>
      </c>
      <c r="BJ5" s="5">
        <f ca="1"/>
        <v>2.0189520648892026E-3</v>
      </c>
      <c r="BK5" s="5">
        <f ca="1"/>
        <v>-1.0410816493060802E-4</v>
      </c>
      <c r="BL5" s="5">
        <f ca="1"/>
        <v>-5.2567941853222069E-6</v>
      </c>
      <c r="BM5" s="5">
        <f ca="1"/>
        <v>1.7311359219779703E-2</v>
      </c>
      <c r="BN5" s="5">
        <f ca="1"/>
        <v>1.5217385535664851E-3</v>
      </c>
      <c r="BO5" s="5">
        <f ca="1"/>
        <v>2.3001263057562154E-4</v>
      </c>
      <c r="BP5" s="5">
        <f ca="1"/>
        <v>2.1488143448539581E-5</v>
      </c>
      <c r="BQ5" s="5">
        <f ca="1"/>
        <v>-1.8198658517340422E-6</v>
      </c>
      <c r="BR5" s="5">
        <f ca="1"/>
        <v>-5.955233249373275E-5</v>
      </c>
      <c r="BV5" s="5" t="s">
        <v>45</v>
      </c>
      <c r="BW5" s="5" t="s">
        <v>43</v>
      </c>
      <c r="BX5" s="5">
        <f t="shared" si="24"/>
        <v>104791140.858041</v>
      </c>
      <c r="BY5" s="5">
        <f t="shared" si="12"/>
        <v>3657213.0832049702</v>
      </c>
      <c r="BZ5" s="5">
        <f t="shared" si="12"/>
        <v>507558.891945999</v>
      </c>
      <c r="CA5" s="5">
        <f t="shared" si="12"/>
        <v>0</v>
      </c>
      <c r="CB5" s="5">
        <f t="shared" si="12"/>
        <v>0</v>
      </c>
      <c r="CC5" s="5">
        <f t="shared" si="12"/>
        <v>424920.98813452898</v>
      </c>
      <c r="CD5" s="5">
        <f t="shared" si="12"/>
        <v>0</v>
      </c>
      <c r="CE5" s="5">
        <f t="shared" si="12"/>
        <v>0</v>
      </c>
      <c r="CF5" s="5">
        <f t="shared" si="13"/>
        <v>0</v>
      </c>
      <c r="CG5" s="5">
        <f t="shared" si="14"/>
        <v>0</v>
      </c>
      <c r="CH5" s="5">
        <f t="shared" si="15"/>
        <v>0</v>
      </c>
      <c r="CJ5" s="5" t="str">
        <f t="shared" si="16"/>
        <v>Standard3_00765_MH_MD_20221118_LCQE</v>
      </c>
      <c r="CK5" s="5">
        <f t="shared" si="25"/>
        <v>100</v>
      </c>
      <c r="CL5" s="5">
        <f t="shared" si="17"/>
        <v>3.4900021635982972</v>
      </c>
      <c r="CM5" s="5">
        <f t="shared" si="17"/>
        <v>0.48435286398263522</v>
      </c>
      <c r="CN5" s="5">
        <f t="shared" si="17"/>
        <v>0</v>
      </c>
      <c r="CO5" s="5">
        <f t="shared" si="17"/>
        <v>0</v>
      </c>
      <c r="CP5" s="5">
        <f t="shared" si="17"/>
        <v>0.40549323602666287</v>
      </c>
      <c r="CQ5" s="5">
        <f t="shared" si="17"/>
        <v>0</v>
      </c>
      <c r="CR5" s="5">
        <f t="shared" si="17"/>
        <v>0</v>
      </c>
      <c r="CS5" s="5">
        <f t="shared" si="18"/>
        <v>0</v>
      </c>
      <c r="CT5" s="5">
        <f t="shared" si="19"/>
        <v>0</v>
      </c>
      <c r="CU5" s="5">
        <f t="shared" si="20"/>
        <v>0</v>
      </c>
      <c r="CV5" s="5" t="str">
        <f t="shared" si="17"/>
        <v/>
      </c>
      <c r="CX5" s="26" t="s">
        <v>9</v>
      </c>
      <c r="CY5" s="5">
        <f t="shared" ref="CY5:DE5" si="26">CY3</f>
        <v>100</v>
      </c>
      <c r="CZ5" s="5">
        <f t="shared" si="26"/>
        <v>3.5433237068321115</v>
      </c>
      <c r="DA5" s="5">
        <f t="shared" si="26"/>
        <v>0.44482325284114577</v>
      </c>
      <c r="DB5" s="5">
        <f t="shared" si="26"/>
        <v>3.6809918204944408E-3</v>
      </c>
      <c r="DC5" s="5">
        <f t="shared" si="26"/>
        <v>0</v>
      </c>
      <c r="DD5" s="5">
        <f t="shared" si="26"/>
        <v>0.34377946205662879</v>
      </c>
      <c r="DE5" s="5">
        <f t="shared" si="26"/>
        <v>2.5181381539429617E-3</v>
      </c>
      <c r="DF5" s="5">
        <f>DF3</f>
        <v>0</v>
      </c>
      <c r="DG5" s="5">
        <f>DG3</f>
        <v>0</v>
      </c>
      <c r="DH5" s="5">
        <f>DH3</f>
        <v>0</v>
      </c>
      <c r="DI5" s="5">
        <f>DI3</f>
        <v>0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34520680.091191202</v>
      </c>
      <c r="D6">
        <v>1171761.5862066899</v>
      </c>
      <c r="E6">
        <v>281212.36005981802</v>
      </c>
      <c r="F6">
        <v>0</v>
      </c>
      <c r="G6">
        <v>0</v>
      </c>
      <c r="H6">
        <v>1054657.0007932901</v>
      </c>
      <c r="I6">
        <v>137528.37233402801</v>
      </c>
      <c r="J6">
        <v>27893.172513531001</v>
      </c>
      <c r="K6">
        <v>15825.2969972458</v>
      </c>
      <c r="L6">
        <v>5441.4202518330103</v>
      </c>
      <c r="M6">
        <v>0</v>
      </c>
      <c r="P6" s="5" t="str">
        <f t="shared" si="7"/>
        <v>S2_00765_MH_MD_20221118_LCQE</v>
      </c>
      <c r="Q6" s="5" t="str">
        <f t="shared" si="7"/>
        <v>RO 30min</v>
      </c>
      <c r="R6" s="5">
        <f t="shared" ca="1" si="22"/>
        <v>97.588954843010114</v>
      </c>
      <c r="S6" s="5">
        <f t="shared" ca="1" si="8"/>
        <v>-0.14377626158959075</v>
      </c>
      <c r="T6" s="6">
        <f t="shared" ca="1" si="8"/>
        <v>0.33876561914973813</v>
      </c>
      <c r="U6" s="6">
        <f t="shared" ca="1" si="8"/>
        <v>-1.495625369579026E-2</v>
      </c>
      <c r="V6" s="6">
        <f t="shared" ca="1" si="8"/>
        <v>-9.7166737132349686E-4</v>
      </c>
      <c r="W6" s="6">
        <f t="shared" ca="1" si="8"/>
        <v>2.1057213884046084</v>
      </c>
      <c r="X6" s="6">
        <f t="shared" ca="1" si="8"/>
        <v>0.13363284449718474</v>
      </c>
      <c r="Y6" s="5">
        <f t="shared" ca="1" si="8"/>
        <v>-5.4094221291965802E-4</v>
      </c>
      <c r="Z6" s="5">
        <f t="shared" ca="1" si="8"/>
        <v>4.246646006176299E-4</v>
      </c>
      <c r="AA6" s="5">
        <f t="shared" ca="1" si="8"/>
        <v>-1.3843006803313805E-5</v>
      </c>
      <c r="AB6" s="5">
        <f t="shared" ca="1" si="8"/>
        <v>-7.2403917858516516E-3</v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31429632.0891749</v>
      </c>
      <c r="AG6" s="5">
        <f t="shared" si="1"/>
        <v>1067348.82560067</v>
      </c>
      <c r="AH6" s="5">
        <f t="shared" si="1"/>
        <v>247268.901605141</v>
      </c>
      <c r="AI6" s="5">
        <f t="shared" si="1"/>
        <v>0</v>
      </c>
      <c r="AJ6" s="5">
        <f t="shared" si="1"/>
        <v>0</v>
      </c>
      <c r="AK6" s="5">
        <f t="shared" si="1"/>
        <v>786191.62792754802</v>
      </c>
      <c r="AL6" s="5">
        <f t="shared" si="1"/>
        <v>67698.474098282197</v>
      </c>
      <c r="AM6" s="5">
        <f t="shared" si="1"/>
        <v>4741.3200506961502</v>
      </c>
      <c r="AN6" s="5">
        <f t="shared" si="1"/>
        <v>333.18946288458397</v>
      </c>
      <c r="AO6" s="5">
        <f t="shared" si="1"/>
        <v>0</v>
      </c>
      <c r="AP6" s="5">
        <f t="shared" si="1"/>
        <v>0</v>
      </c>
      <c r="AR6" s="5" t="str">
        <f t="shared" si="9"/>
        <v>S2_00765_MH_MD_20221118_LCQE</v>
      </c>
      <c r="AS6" s="5" t="str">
        <f t="shared" si="9"/>
        <v>RO 30min</v>
      </c>
      <c r="AT6" s="5">
        <f t="shared" si="23"/>
        <v>100</v>
      </c>
      <c r="AU6" s="5">
        <f t="shared" si="10"/>
        <v>3.3959952905980395</v>
      </c>
      <c r="AV6" s="5">
        <f t="shared" si="10"/>
        <v>0.78673813585716845</v>
      </c>
      <c r="AW6" s="5">
        <f t="shared" si="10"/>
        <v>0</v>
      </c>
      <c r="AX6" s="5">
        <f t="shared" si="10"/>
        <v>0</v>
      </c>
      <c r="AY6" s="5">
        <f t="shared" si="10"/>
        <v>2.5014343969948372</v>
      </c>
      <c r="AZ6" s="5">
        <f t="shared" si="10"/>
        <v>0.21539696648755596</v>
      </c>
      <c r="BA6" s="5">
        <f t="shared" si="10"/>
        <v>1.5085509232954628E-2</v>
      </c>
      <c r="BB6" s="5">
        <f t="shared" si="10"/>
        <v>1.0601125140098037E-3</v>
      </c>
      <c r="BC6" s="5">
        <f t="shared" si="10"/>
        <v>0</v>
      </c>
      <c r="BD6" s="5">
        <f t="shared" si="10"/>
        <v>0</v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-1.4732841623407225E-3</v>
      </c>
      <c r="BJ6" s="5">
        <f ca="1"/>
        <v>3.4713520571534482E-3</v>
      </c>
      <c r="BK6" s="5">
        <f ca="1"/>
        <v>-1.5325764805914933E-4</v>
      </c>
      <c r="BL6" s="5">
        <f ca="1"/>
        <v>-9.9567350924764329E-6</v>
      </c>
      <c r="BM6" s="5">
        <f ca="1"/>
        <v>2.1577456094207081E-2</v>
      </c>
      <c r="BN6" s="5">
        <f ca="1"/>
        <v>1.3693439458610649E-3</v>
      </c>
      <c r="BO6" s="5">
        <f ca="1"/>
        <v>-5.5430680018026999E-6</v>
      </c>
      <c r="BP6" s="5">
        <f ca="1"/>
        <v>4.3515641836802278E-6</v>
      </c>
      <c r="BQ6" s="5">
        <f ca="1"/>
        <v>-1.4185013893819073E-7</v>
      </c>
      <c r="BR6" s="5">
        <f ca="1"/>
        <v>-7.4192738281695514E-5</v>
      </c>
      <c r="BV6" s="5" t="s">
        <v>46</v>
      </c>
      <c r="BW6" s="5" t="s">
        <v>43</v>
      </c>
      <c r="BX6" s="5">
        <f t="shared" si="24"/>
        <v>105365020.442259</v>
      </c>
      <c r="BY6" s="5">
        <f t="shared" si="12"/>
        <v>3526330.4482647302</v>
      </c>
      <c r="BZ6" s="5">
        <f t="shared" si="12"/>
        <v>464909.386832016</v>
      </c>
      <c r="CA6" s="5">
        <f t="shared" si="12"/>
        <v>0</v>
      </c>
      <c r="CB6" s="5">
        <f t="shared" si="12"/>
        <v>0</v>
      </c>
      <c r="CC6" s="5">
        <f t="shared" si="12"/>
        <v>450384.61809954798</v>
      </c>
      <c r="CD6" s="5">
        <f t="shared" si="12"/>
        <v>10612.9471226653</v>
      </c>
      <c r="CE6" s="5">
        <f t="shared" si="12"/>
        <v>0</v>
      </c>
      <c r="CF6" s="5">
        <f t="shared" si="13"/>
        <v>0</v>
      </c>
      <c r="CG6" s="5">
        <f t="shared" si="14"/>
        <v>0</v>
      </c>
      <c r="CH6" s="5">
        <f t="shared" si="15"/>
        <v>0</v>
      </c>
      <c r="CJ6" s="5" t="str">
        <f t="shared" si="16"/>
        <v>Standard4_00765_MH_MD_20221118_LCQE</v>
      </c>
      <c r="CK6" s="5">
        <f t="shared" si="25"/>
        <v>100</v>
      </c>
      <c r="CL6" s="5">
        <f t="shared" si="17"/>
        <v>3.346775270828322</v>
      </c>
      <c r="CM6" s="5">
        <f t="shared" si="17"/>
        <v>0.44123693506688078</v>
      </c>
      <c r="CN6" s="5">
        <f t="shared" si="17"/>
        <v>0</v>
      </c>
      <c r="CO6" s="5">
        <f t="shared" si="17"/>
        <v>0</v>
      </c>
      <c r="CP6" s="5">
        <f t="shared" si="17"/>
        <v>0.42745174461989771</v>
      </c>
      <c r="CQ6" s="5">
        <f t="shared" si="17"/>
        <v>1.0072552615771847E-2</v>
      </c>
      <c r="CR6" s="5">
        <f t="shared" si="17"/>
        <v>0</v>
      </c>
      <c r="CS6" s="5">
        <f t="shared" si="18"/>
        <v>0</v>
      </c>
      <c r="CT6" s="5">
        <f t="shared" si="19"/>
        <v>0</v>
      </c>
      <c r="CU6" s="5">
        <f t="shared" si="20"/>
        <v>0</v>
      </c>
      <c r="CV6" s="5" t="str">
        <f t="shared" si="17"/>
        <v/>
      </c>
      <c r="CX6" s="27"/>
      <c r="CY6" s="5">
        <v>0</v>
      </c>
      <c r="CZ6" s="5">
        <f t="shared" ref="CZ6:DJ6" si="27">CY3</f>
        <v>100</v>
      </c>
      <c r="DA6" s="5">
        <f t="shared" si="27"/>
        <v>3.5433237068321115</v>
      </c>
      <c r="DB6" s="5">
        <f t="shared" si="27"/>
        <v>0.44482325284114577</v>
      </c>
      <c r="DC6" s="5">
        <f t="shared" si="27"/>
        <v>3.6809918204944408E-3</v>
      </c>
      <c r="DD6" s="5">
        <f t="shared" si="27"/>
        <v>0</v>
      </c>
      <c r="DE6" s="5">
        <f t="shared" si="27"/>
        <v>0.34377946205662879</v>
      </c>
      <c r="DF6" s="5">
        <f t="shared" si="27"/>
        <v>2.5181381539429617E-3</v>
      </c>
      <c r="DG6" s="5">
        <f t="shared" si="27"/>
        <v>0</v>
      </c>
      <c r="DH6" s="5">
        <f t="shared" si="27"/>
        <v>0</v>
      </c>
      <c r="DI6" s="5">
        <f t="shared" si="27"/>
        <v>0</v>
      </c>
      <c r="DJ6" s="5">
        <f t="shared" si="27"/>
        <v>0</v>
      </c>
    </row>
    <row r="7" spans="1:116" ht="14.25" customHeight="1" x14ac:dyDescent="0.2">
      <c r="A7" t="s">
        <v>30</v>
      </c>
      <c r="B7" t="s">
        <v>28</v>
      </c>
      <c r="C7">
        <v>47448698.370478302</v>
      </c>
      <c r="D7">
        <v>1792351.34790741</v>
      </c>
      <c r="E7">
        <v>284932.31905908301</v>
      </c>
      <c r="F7">
        <v>0</v>
      </c>
      <c r="G7">
        <v>0</v>
      </c>
      <c r="H7">
        <v>541409.24918239401</v>
      </c>
      <c r="I7">
        <v>56037.581702196498</v>
      </c>
      <c r="J7">
        <v>0</v>
      </c>
      <c r="K7">
        <v>15.4894812833528</v>
      </c>
      <c r="L7">
        <v>6431.6653528839397</v>
      </c>
      <c r="M7">
        <v>816.58596938885398</v>
      </c>
      <c r="P7" s="5" t="str">
        <f t="shared" si="7"/>
        <v>S6_00765_MH_MD_20221118_LCQE</v>
      </c>
      <c r="Q7" s="5" t="str">
        <f t="shared" si="7"/>
        <v>RO 30min</v>
      </c>
      <c r="R7" s="5">
        <f t="shared" ca="1" si="22"/>
        <v>96.783161259836973</v>
      </c>
      <c r="S7" s="5">
        <f t="shared" ca="1" si="8"/>
        <v>-0.1441565624040172</v>
      </c>
      <c r="T7" s="6">
        <f t="shared" ca="1" si="8"/>
        <v>0.36300890429480559</v>
      </c>
      <c r="U7" s="6">
        <f t="shared" ca="1" si="8"/>
        <v>-1.5783918903310358E-2</v>
      </c>
      <c r="V7" s="6">
        <f t="shared" ca="1" si="8"/>
        <v>-1.0501662845482072E-3</v>
      </c>
      <c r="W7" s="6">
        <f t="shared" ca="1" si="8"/>
        <v>2.6242398138085514</v>
      </c>
      <c r="X7" s="6">
        <f t="shared" ca="1" si="8"/>
        <v>0.29065684700832306</v>
      </c>
      <c r="Y7" s="5">
        <f t="shared" ca="1" si="8"/>
        <v>5.4985669169321558E-2</v>
      </c>
      <c r="Z7" s="5">
        <f t="shared" ca="1" si="8"/>
        <v>4.1075546354556562E-2</v>
      </c>
      <c r="AA7" s="5">
        <f t="shared" ca="1" si="8"/>
        <v>1.3549000744483163E-2</v>
      </c>
      <c r="AB7" s="5">
        <f t="shared" ca="1" si="8"/>
        <v>-9.6863936251683335E-3</v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34520680.091191202</v>
      </c>
      <c r="AG7" s="5">
        <f t="shared" si="1"/>
        <v>1171761.5862066899</v>
      </c>
      <c r="AH7" s="5">
        <f t="shared" si="1"/>
        <v>281212.36005981802</v>
      </c>
      <c r="AI7" s="5">
        <f t="shared" si="1"/>
        <v>0</v>
      </c>
      <c r="AJ7" s="5">
        <f t="shared" si="1"/>
        <v>0</v>
      </c>
      <c r="AK7" s="5">
        <f t="shared" si="1"/>
        <v>1054657.0007932901</v>
      </c>
      <c r="AL7" s="5">
        <f t="shared" si="1"/>
        <v>137528.37233402801</v>
      </c>
      <c r="AM7" s="5">
        <f t="shared" si="1"/>
        <v>27893.172513531001</v>
      </c>
      <c r="AN7" s="5">
        <f t="shared" si="1"/>
        <v>15825.2969972458</v>
      </c>
      <c r="AO7" s="5">
        <f t="shared" si="1"/>
        <v>5441.4202518330103</v>
      </c>
      <c r="AP7" s="5">
        <f t="shared" si="1"/>
        <v>0</v>
      </c>
      <c r="AR7" s="5" t="str">
        <f t="shared" si="9"/>
        <v>S6_00765_MH_MD_20221118_LCQE</v>
      </c>
      <c r="AS7" s="5" t="str">
        <f t="shared" si="9"/>
        <v>RO 30min</v>
      </c>
      <c r="AT7" s="5">
        <f t="shared" si="23"/>
        <v>100</v>
      </c>
      <c r="AU7" s="5">
        <f t="shared" si="10"/>
        <v>3.3943757281470646</v>
      </c>
      <c r="AV7" s="5">
        <f t="shared" si="10"/>
        <v>0.81461998812583147</v>
      </c>
      <c r="AW7" s="5">
        <f t="shared" si="10"/>
        <v>0</v>
      </c>
      <c r="AX7" s="5">
        <f t="shared" si="10"/>
        <v>0</v>
      </c>
      <c r="AY7" s="5">
        <f t="shared" si="10"/>
        <v>3.0551454896232237</v>
      </c>
      <c r="AZ7" s="5">
        <f t="shared" si="10"/>
        <v>0.39839415669311146</v>
      </c>
      <c r="BA7" s="5">
        <f t="shared" si="10"/>
        <v>8.0801341224585627E-2</v>
      </c>
      <c r="BB7" s="5">
        <f t="shared" si="10"/>
        <v>4.5842946765362283E-2</v>
      </c>
      <c r="BC7" s="5">
        <f t="shared" si="10"/>
        <v>1.576278403976613E-2</v>
      </c>
      <c r="BD7" s="5">
        <f t="shared" si="10"/>
        <v>0</v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-1.4894797868504756E-3</v>
      </c>
      <c r="BJ7" s="5">
        <f ca="1"/>
        <v>3.7507444432428021E-3</v>
      </c>
      <c r="BK7" s="5">
        <f ca="1"/>
        <v>-1.6308538280677509E-4</v>
      </c>
      <c r="BL7" s="5">
        <f ca="1"/>
        <v>-1.085071277769891E-5</v>
      </c>
      <c r="BM7" s="5">
        <f ca="1"/>
        <v>2.7114632128652706E-2</v>
      </c>
      <c r="BN7" s="5">
        <f ca="1"/>
        <v>3.0031757924086295E-3</v>
      </c>
      <c r="BO7" s="5">
        <f ca="1"/>
        <v>5.6813260130757356E-4</v>
      </c>
      <c r="BP7" s="5">
        <f ca="1"/>
        <v>4.244079839909308E-4</v>
      </c>
      <c r="BQ7" s="5">
        <f ca="1"/>
        <v>1.3999336835162585E-4</v>
      </c>
      <c r="BR7" s="5">
        <f ca="1"/>
        <v>-1.0008345975766333E-4</v>
      </c>
      <c r="CJ7" s="5" t="str">
        <f t="shared" si="16"/>
        <v/>
      </c>
      <c r="CK7" s="5" t="str">
        <f t="shared" si="25"/>
        <v/>
      </c>
      <c r="CL7" s="5" t="str">
        <f t="shared" si="17"/>
        <v/>
      </c>
      <c r="CM7" s="5" t="str">
        <f t="shared" si="17"/>
        <v/>
      </c>
      <c r="CN7" s="5" t="str">
        <f t="shared" si="17"/>
        <v/>
      </c>
      <c r="CO7" s="5" t="str">
        <f t="shared" si="17"/>
        <v/>
      </c>
      <c r="CP7" s="5" t="str">
        <f t="shared" si="17"/>
        <v/>
      </c>
      <c r="CQ7" s="5" t="str">
        <f t="shared" si="17"/>
        <v/>
      </c>
      <c r="CR7" s="5" t="str">
        <f t="shared" si="17"/>
        <v/>
      </c>
      <c r="CS7" s="5" t="str">
        <f t="shared" si="17"/>
        <v/>
      </c>
      <c r="CT7" s="5" t="str">
        <f t="shared" si="17"/>
        <v/>
      </c>
      <c r="CU7" s="5" t="str">
        <f t="shared" si="17"/>
        <v/>
      </c>
      <c r="CV7" s="5" t="str">
        <f t="shared" si="17"/>
        <v/>
      </c>
      <c r="CX7" s="27"/>
      <c r="CY7" s="5">
        <v>0</v>
      </c>
      <c r="CZ7" s="5">
        <v>0</v>
      </c>
      <c r="DA7" s="5">
        <f t="shared" ref="DA7:DJ7" si="28">CY3</f>
        <v>100</v>
      </c>
      <c r="DB7" s="5">
        <f t="shared" si="28"/>
        <v>3.5433237068321115</v>
      </c>
      <c r="DC7" s="5">
        <f t="shared" si="28"/>
        <v>0.44482325284114577</v>
      </c>
      <c r="DD7" s="5">
        <f t="shared" si="28"/>
        <v>3.6809918204944408E-3</v>
      </c>
      <c r="DE7" s="5">
        <f t="shared" si="28"/>
        <v>0</v>
      </c>
      <c r="DF7" s="5">
        <f t="shared" si="28"/>
        <v>0.34377946205662879</v>
      </c>
      <c r="DG7" s="5">
        <f t="shared" si="28"/>
        <v>2.5181381539429617E-3</v>
      </c>
      <c r="DH7" s="5">
        <f t="shared" si="28"/>
        <v>0</v>
      </c>
      <c r="DI7" s="5">
        <f t="shared" si="28"/>
        <v>0</v>
      </c>
      <c r="DJ7" s="5">
        <f t="shared" si="28"/>
        <v>0</v>
      </c>
    </row>
    <row r="8" spans="1:116" ht="14.25" customHeight="1" x14ac:dyDescent="0.2">
      <c r="A8" t="s">
        <v>31</v>
      </c>
      <c r="B8" t="s">
        <v>28</v>
      </c>
      <c r="C8">
        <v>90320764.986345902</v>
      </c>
      <c r="D8">
        <v>3181721.8648751401</v>
      </c>
      <c r="E8">
        <v>227682.50397816201</v>
      </c>
      <c r="F8">
        <v>0</v>
      </c>
      <c r="G8">
        <v>0</v>
      </c>
      <c r="H8">
        <v>540625.39410988404</v>
      </c>
      <c r="I8">
        <v>67863.819096577194</v>
      </c>
      <c r="J8">
        <v>0</v>
      </c>
      <c r="K8">
        <v>0</v>
      </c>
      <c r="L8">
        <v>83.013442626340805</v>
      </c>
      <c r="M8">
        <v>1950.7922462317199</v>
      </c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98.755715726915923</v>
      </c>
      <c r="S8" s="5">
        <f t="shared" ca="1" si="8"/>
        <v>0.23121411909770828</v>
      </c>
      <c r="T8" s="6">
        <f t="shared" ca="1" si="8"/>
        <v>0.14555302649378127</v>
      </c>
      <c r="U8" s="6">
        <f t="shared" ca="1" si="8"/>
        <v>-9.8210988775427228E-3</v>
      </c>
      <c r="V8" s="6">
        <f t="shared" ca="1" si="8"/>
        <v>-3.0797135507079382E-4</v>
      </c>
      <c r="W8" s="6">
        <f t="shared" ca="1" si="8"/>
        <v>0.7873908847255825</v>
      </c>
      <c r="X8" s="6">
        <f t="shared" ca="1" si="8"/>
        <v>8.5452144067355421E-2</v>
      </c>
      <c r="Y8" s="5">
        <f t="shared" ca="1" si="8"/>
        <v>-7.0365361907833244E-3</v>
      </c>
      <c r="Z8" s="5">
        <f t="shared" ca="1" si="8"/>
        <v>-9.7431352438999706E-5</v>
      </c>
      <c r="AA8" s="5">
        <f t="shared" ca="1" si="8"/>
        <v>1.3419238401954473E-2</v>
      </c>
      <c r="AB8" s="5">
        <f t="shared" ca="1" si="8"/>
        <v>-1.4821019264915857E-3</v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47448698.370478302</v>
      </c>
      <c r="AG8" s="5">
        <f t="shared" si="1"/>
        <v>1792351.34790741</v>
      </c>
      <c r="AH8" s="5">
        <f t="shared" si="1"/>
        <v>284932.31905908301</v>
      </c>
      <c r="AI8" s="5">
        <f t="shared" si="1"/>
        <v>0</v>
      </c>
      <c r="AJ8" s="5">
        <f t="shared" si="1"/>
        <v>0</v>
      </c>
      <c r="AK8" s="5">
        <f t="shared" si="1"/>
        <v>541409.24918239401</v>
      </c>
      <c r="AL8" s="5">
        <f t="shared" si="1"/>
        <v>56037.581702196498</v>
      </c>
      <c r="AM8" s="5">
        <f t="shared" si="1"/>
        <v>0</v>
      </c>
      <c r="AN8" s="5">
        <f t="shared" si="1"/>
        <v>15.4894812833528</v>
      </c>
      <c r="AO8" s="5">
        <f t="shared" si="1"/>
        <v>6431.6653528839397</v>
      </c>
      <c r="AP8" s="5">
        <f t="shared" si="1"/>
        <v>816.58596938885398</v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23"/>
        <v>100</v>
      </c>
      <c r="AU8" s="5">
        <f t="shared" si="10"/>
        <v>3.7774510354589155</v>
      </c>
      <c r="AV8" s="5">
        <f t="shared" si="10"/>
        <v>0.60050608097684421</v>
      </c>
      <c r="AW8" s="5">
        <f t="shared" si="10"/>
        <v>0</v>
      </c>
      <c r="AX8" s="5">
        <f t="shared" si="10"/>
        <v>0</v>
      </c>
      <c r="AY8" s="5">
        <f t="shared" si="10"/>
        <v>1.1410413094055469</v>
      </c>
      <c r="AZ8" s="5">
        <f t="shared" si="10"/>
        <v>0.11810140978927683</v>
      </c>
      <c r="BA8" s="5">
        <f t="shared" si="10"/>
        <v>0</v>
      </c>
      <c r="BB8" s="5">
        <f t="shared" si="10"/>
        <v>3.2644691667643442E-5</v>
      </c>
      <c r="BC8" s="5">
        <f t="shared" si="10"/>
        <v>1.3554987963348647E-2</v>
      </c>
      <c r="BD8" s="5">
        <f t="shared" si="10"/>
        <v>1.7209870816960462E-3</v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2.3412732862680349E-3</v>
      </c>
      <c r="BJ8" s="5">
        <f ca="1"/>
        <v>1.4738693899629214E-3</v>
      </c>
      <c r="BK8" s="5">
        <f ca="1"/>
        <v>-9.9448409697120726E-5</v>
      </c>
      <c r="BL8" s="5">
        <f ca="1"/>
        <v>-3.1185167643603644E-6</v>
      </c>
      <c r="BM8" s="5">
        <f ca="1"/>
        <v>7.9731170892722181E-3</v>
      </c>
      <c r="BN8" s="5">
        <f ca="1"/>
        <v>8.6528808422240409E-4</v>
      </c>
      <c r="BO8" s="5">
        <f ca="1"/>
        <v>-7.1251938573774242E-5</v>
      </c>
      <c r="BP8" s="5">
        <f ca="1"/>
        <v>-9.8658950240836288E-7</v>
      </c>
      <c r="BQ8" s="5">
        <f ca="1"/>
        <v>1.3588315676899145E-4</v>
      </c>
      <c r="BR8" s="5">
        <f ca="1"/>
        <v>-1.5007758442964107E-5</v>
      </c>
      <c r="CJ8" s="5" t="str">
        <f t="shared" si="16"/>
        <v/>
      </c>
      <c r="CK8" s="5" t="str">
        <f t="shared" si="25"/>
        <v/>
      </c>
      <c r="CL8" s="5" t="str">
        <f t="shared" si="17"/>
        <v/>
      </c>
      <c r="CM8" s="5" t="str">
        <f t="shared" si="17"/>
        <v/>
      </c>
      <c r="CN8" s="5" t="str">
        <f t="shared" si="17"/>
        <v/>
      </c>
      <c r="CO8" s="5" t="str">
        <f t="shared" si="17"/>
        <v/>
      </c>
      <c r="CP8" s="5" t="str">
        <f t="shared" si="17"/>
        <v/>
      </c>
      <c r="CQ8" s="5" t="str">
        <f t="shared" si="17"/>
        <v/>
      </c>
      <c r="CR8" s="5" t="str">
        <f t="shared" si="17"/>
        <v/>
      </c>
      <c r="CS8" s="5" t="str">
        <f t="shared" si="17"/>
        <v/>
      </c>
      <c r="CT8" s="5" t="str">
        <f t="shared" si="17"/>
        <v/>
      </c>
      <c r="CU8" s="5" t="str">
        <f t="shared" si="17"/>
        <v/>
      </c>
      <c r="CV8" s="5" t="str">
        <f t="shared" si="17"/>
        <v/>
      </c>
      <c r="CX8" s="27"/>
      <c r="CY8" s="5">
        <v>0</v>
      </c>
      <c r="CZ8" s="5">
        <v>0</v>
      </c>
      <c r="DA8" s="5">
        <v>0</v>
      </c>
      <c r="DB8" s="5">
        <f t="shared" ref="DB8:DJ8" si="29">CY3</f>
        <v>100</v>
      </c>
      <c r="DC8" s="5">
        <f t="shared" si="29"/>
        <v>3.5433237068321115</v>
      </c>
      <c r="DD8" s="5">
        <f t="shared" si="29"/>
        <v>0.44482325284114577</v>
      </c>
      <c r="DE8" s="5">
        <f t="shared" si="29"/>
        <v>3.6809918204944408E-3</v>
      </c>
      <c r="DF8" s="5">
        <f t="shared" si="29"/>
        <v>0</v>
      </c>
      <c r="DG8" s="5">
        <f t="shared" si="29"/>
        <v>0.34377946205662879</v>
      </c>
      <c r="DH8" s="5">
        <f t="shared" si="29"/>
        <v>2.5181381539429617E-3</v>
      </c>
      <c r="DI8" s="5">
        <f t="shared" si="29"/>
        <v>0</v>
      </c>
      <c r="DJ8" s="5">
        <f t="shared" si="29"/>
        <v>0</v>
      </c>
    </row>
    <row r="9" spans="1:116" ht="14.25" customHeight="1" x14ac:dyDescent="0.2">
      <c r="A9" t="s">
        <v>32</v>
      </c>
      <c r="B9" t="s">
        <v>33</v>
      </c>
      <c r="C9">
        <v>10947648.073396301</v>
      </c>
      <c r="D9">
        <v>406448.14283919299</v>
      </c>
      <c r="E9">
        <v>166654.97807963201</v>
      </c>
      <c r="F9">
        <v>0</v>
      </c>
      <c r="G9">
        <v>0</v>
      </c>
      <c r="H9">
        <v>397621.49608449201</v>
      </c>
      <c r="I9">
        <v>31335.123988427498</v>
      </c>
      <c r="J9">
        <v>0</v>
      </c>
      <c r="K9">
        <v>0</v>
      </c>
      <c r="L9">
        <v>0</v>
      </c>
      <c r="M9">
        <v>0</v>
      </c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30">IFERROR(BH9/SUMIF($BH9:$BR9,"&lt;&gt;#N/A")*100,"")</f>
        <v>99.891938849317071</v>
      </c>
      <c r="S9" s="5">
        <f t="shared" ca="1" si="8"/>
        <v>-2.0609962343987084E-2</v>
      </c>
      <c r="T9" s="6">
        <f t="shared" ca="1" si="8"/>
        <v>-0.19180257156440284</v>
      </c>
      <c r="U9" s="6">
        <f t="shared" ca="1" si="8"/>
        <v>3.2108497950862997E-3</v>
      </c>
      <c r="V9" s="6">
        <f t="shared" ca="1" si="8"/>
        <v>7.4017028691376939E-4</v>
      </c>
      <c r="W9" s="6">
        <f t="shared" ca="1" si="8"/>
        <v>0.25447334418664436</v>
      </c>
      <c r="X9" s="6">
        <f t="shared" ca="1" si="8"/>
        <v>6.3590470463794499E-2</v>
      </c>
      <c r="Y9" s="5">
        <f t="shared" ca="1" si="8"/>
        <v>-2.725303232001916E-3</v>
      </c>
      <c r="Z9" s="5">
        <f t="shared" ca="1" si="8"/>
        <v>-2.0187441511448922E-4</v>
      </c>
      <c r="AA9" s="5">
        <f t="shared" ca="1" si="8"/>
        <v>1.0611994846771907E-4</v>
      </c>
      <c r="AB9" s="5">
        <f t="shared" ca="1" si="8"/>
        <v>1.2799075575300142E-3</v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90320764.986345902</v>
      </c>
      <c r="AG9" s="5">
        <f t="shared" si="1"/>
        <v>3181721.8648751401</v>
      </c>
      <c r="AH9" s="5">
        <f t="shared" si="1"/>
        <v>227682.50397816201</v>
      </c>
      <c r="AI9" s="5">
        <f t="shared" si="1"/>
        <v>0</v>
      </c>
      <c r="AJ9" s="5">
        <f t="shared" si="1"/>
        <v>0</v>
      </c>
      <c r="AK9" s="5">
        <f t="shared" si="1"/>
        <v>540625.39410988404</v>
      </c>
      <c r="AL9" s="5">
        <f t="shared" si="1"/>
        <v>67863.819096577194</v>
      </c>
      <c r="AM9" s="5">
        <f t="shared" si="1"/>
        <v>0</v>
      </c>
      <c r="AN9" s="5">
        <f t="shared" si="1"/>
        <v>0</v>
      </c>
      <c r="AO9" s="5">
        <f t="shared" si="1"/>
        <v>83.013442626340805</v>
      </c>
      <c r="AP9" s="5">
        <f t="shared" si="1"/>
        <v>1950.7922462317199</v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23"/>
        <v>100</v>
      </c>
      <c r="AU9" s="5">
        <f t="shared" si="10"/>
        <v>3.5226914490329353</v>
      </c>
      <c r="AV9" s="5">
        <f t="shared" si="10"/>
        <v>0.25208212531479507</v>
      </c>
      <c r="AW9" s="5">
        <f t="shared" si="10"/>
        <v>0</v>
      </c>
      <c r="AX9" s="5">
        <f t="shared" si="10"/>
        <v>0</v>
      </c>
      <c r="AY9" s="5">
        <f t="shared" si="10"/>
        <v>0.59856157572581703</v>
      </c>
      <c r="AZ9" s="5">
        <f t="shared" si="10"/>
        <v>7.5136452959445585E-2</v>
      </c>
      <c r="BA9" s="5">
        <f t="shared" si="10"/>
        <v>0</v>
      </c>
      <c r="BB9" s="5">
        <f t="shared" si="10"/>
        <v>0</v>
      </c>
      <c r="BC9" s="5">
        <f t="shared" si="10"/>
        <v>9.1909587611320866E-5</v>
      </c>
      <c r="BD9" s="5">
        <f t="shared" si="10"/>
        <v>2.1598491183357758E-3</v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-2.063225779917674E-4</v>
      </c>
      <c r="BJ9" s="5">
        <f ca="1"/>
        <v>-1.9201005984449777E-3</v>
      </c>
      <c r="BK9" s="5">
        <f ca="1"/>
        <v>3.2143232297550411E-5</v>
      </c>
      <c r="BL9" s="5">
        <f ca="1"/>
        <v>7.4097098869037478E-6</v>
      </c>
      <c r="BM9" s="5">
        <f ca="1"/>
        <v>2.5474862848593521E-3</v>
      </c>
      <c r="BN9" s="5">
        <f ca="1"/>
        <v>6.3659261394173291E-4</v>
      </c>
      <c r="BO9" s="5">
        <f ca="1"/>
        <v>-2.7282514118711068E-5</v>
      </c>
      <c r="BP9" s="5">
        <f ca="1"/>
        <v>-2.020927989184478E-6</v>
      </c>
      <c r="BQ9" s="5">
        <f ca="1"/>
        <v>1.0623474695770665E-6</v>
      </c>
      <c r="BR9" s="5">
        <f ca="1"/>
        <v>1.2812921365563868E-5</v>
      </c>
      <c r="CJ9" s="5" t="str">
        <f t="shared" si="16"/>
        <v/>
      </c>
      <c r="CK9" s="5" t="str">
        <f t="shared" si="25"/>
        <v/>
      </c>
      <c r="CL9" s="5" t="str">
        <f t="shared" si="17"/>
        <v/>
      </c>
      <c r="CM9" s="5" t="str">
        <f t="shared" si="17"/>
        <v/>
      </c>
      <c r="CN9" s="5" t="str">
        <f t="shared" si="17"/>
        <v/>
      </c>
      <c r="CO9" s="5" t="str">
        <f t="shared" si="17"/>
        <v/>
      </c>
      <c r="CP9" s="5" t="str">
        <f t="shared" si="17"/>
        <v/>
      </c>
      <c r="CQ9" s="5" t="str">
        <f t="shared" si="17"/>
        <v/>
      </c>
      <c r="CR9" s="5" t="str">
        <f t="shared" si="17"/>
        <v/>
      </c>
      <c r="CS9" s="5" t="str">
        <f t="shared" si="17"/>
        <v/>
      </c>
      <c r="CT9" s="5" t="str">
        <f t="shared" si="17"/>
        <v/>
      </c>
      <c r="CU9" s="5" t="str">
        <f t="shared" si="17"/>
        <v/>
      </c>
      <c r="CV9" s="5" t="str">
        <f t="shared" si="17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31">CY3</f>
        <v>100</v>
      </c>
      <c r="DD9" s="5">
        <f t="shared" si="31"/>
        <v>3.5433237068321115</v>
      </c>
      <c r="DE9" s="5">
        <f t="shared" si="31"/>
        <v>0.44482325284114577</v>
      </c>
      <c r="DF9" s="5">
        <f t="shared" si="31"/>
        <v>3.6809918204944408E-3</v>
      </c>
      <c r="DG9" s="5">
        <f t="shared" si="31"/>
        <v>0</v>
      </c>
      <c r="DH9" s="5">
        <f t="shared" si="31"/>
        <v>0.34377946205662879</v>
      </c>
      <c r="DI9" s="5">
        <f t="shared" si="31"/>
        <v>2.5181381539429617E-3</v>
      </c>
      <c r="DJ9" s="5">
        <f t="shared" si="31"/>
        <v>0</v>
      </c>
    </row>
    <row r="10" spans="1:116" ht="14.25" customHeight="1" x14ac:dyDescent="0.2">
      <c r="A10" t="s">
        <v>34</v>
      </c>
      <c r="B10" t="s">
        <v>33</v>
      </c>
      <c r="C10">
        <v>23826020.6928134</v>
      </c>
      <c r="D10">
        <v>859565.84931329999</v>
      </c>
      <c r="E10">
        <v>170533.72069458399</v>
      </c>
      <c r="F10">
        <v>0</v>
      </c>
      <c r="G10">
        <v>0</v>
      </c>
      <c r="H10">
        <v>571820.693503813</v>
      </c>
      <c r="I10">
        <v>64673.396436373201</v>
      </c>
      <c r="J10">
        <v>6118.4207601857497</v>
      </c>
      <c r="K10">
        <v>5515.63438166377</v>
      </c>
      <c r="L10">
        <v>1627.27294574135</v>
      </c>
      <c r="M10">
        <v>928.12592760352004</v>
      </c>
      <c r="P10" s="5" t="str">
        <f t="shared" si="7"/>
        <v>S3_00765_MH_MD_20221118_LCQE</v>
      </c>
      <c r="Q10" s="5" t="str">
        <f t="shared" si="7"/>
        <v>SC 45min</v>
      </c>
      <c r="R10" s="5">
        <f t="shared" ca="1" si="30"/>
        <v>95.588627802639721</v>
      </c>
      <c r="S10" s="5">
        <f t="shared" ca="1" si="8"/>
        <v>0.161859182945089</v>
      </c>
      <c r="T10" s="6">
        <f t="shared" ca="1" si="8"/>
        <v>1.0242007128033221</v>
      </c>
      <c r="U10" s="6">
        <f t="shared" ca="1" si="8"/>
        <v>-4.0529343515640068E-2</v>
      </c>
      <c r="V10" s="6">
        <f t="shared" ca="1" si="8"/>
        <v>-3.1257551125857676E-3</v>
      </c>
      <c r="W10" s="6">
        <f t="shared" ca="1" si="8"/>
        <v>3.143443708993225</v>
      </c>
      <c r="X10" s="6">
        <f t="shared" ca="1" si="8"/>
        <v>0.15926997339486745</v>
      </c>
      <c r="Y10" s="5">
        <f t="shared" ca="1" si="8"/>
        <v>-2.3151171762646354E-2</v>
      </c>
      <c r="Z10" s="5">
        <f t="shared" ca="1" si="8"/>
        <v>1.0968194540219977E-4</v>
      </c>
      <c r="AA10" s="5">
        <f t="shared" ca="1" si="8"/>
        <v>1.0499898321258967E-4</v>
      </c>
      <c r="AB10" s="5">
        <f t="shared" ca="1" si="8"/>
        <v>-1.080979131392025E-2</v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10947648.073396301</v>
      </c>
      <c r="AG10" s="5">
        <f t="shared" si="1"/>
        <v>406448.14283919299</v>
      </c>
      <c r="AH10" s="5">
        <f t="shared" si="1"/>
        <v>166654.97807963201</v>
      </c>
      <c r="AI10" s="5">
        <f t="shared" si="1"/>
        <v>0</v>
      </c>
      <c r="AJ10" s="5">
        <f t="shared" si="1"/>
        <v>0</v>
      </c>
      <c r="AK10" s="5">
        <f t="shared" si="1"/>
        <v>397621.49608449201</v>
      </c>
      <c r="AL10" s="5">
        <f t="shared" si="1"/>
        <v>31335.123988427498</v>
      </c>
      <c r="AM10" s="5">
        <f t="shared" si="1"/>
        <v>0</v>
      </c>
      <c r="AN10" s="5">
        <f t="shared" si="1"/>
        <v>0</v>
      </c>
      <c r="AO10" s="5">
        <f t="shared" si="1"/>
        <v>0</v>
      </c>
      <c r="AP10" s="5">
        <f t="shared" si="1"/>
        <v>0</v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23"/>
        <v>100</v>
      </c>
      <c r="AU10" s="5">
        <f t="shared" si="10"/>
        <v>3.7126526182997783</v>
      </c>
      <c r="AV10" s="5">
        <f t="shared" si="10"/>
        <v>1.5222902395320645</v>
      </c>
      <c r="AW10" s="5">
        <f t="shared" si="10"/>
        <v>0</v>
      </c>
      <c r="AX10" s="5">
        <f t="shared" si="10"/>
        <v>0</v>
      </c>
      <c r="AY10" s="5">
        <f t="shared" si="10"/>
        <v>3.6320266546633473</v>
      </c>
      <c r="AZ10" s="5">
        <f t="shared" si="10"/>
        <v>0.286226993947444</v>
      </c>
      <c r="BA10" s="5">
        <f t="shared" si="10"/>
        <v>0</v>
      </c>
      <c r="BB10" s="5">
        <f t="shared" si="10"/>
        <v>0</v>
      </c>
      <c r="BC10" s="5">
        <f t="shared" si="10"/>
        <v>0</v>
      </c>
      <c r="BD10" s="5">
        <f t="shared" si="10"/>
        <v>0</v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1.6932891146766646E-3</v>
      </c>
      <c r="BJ10" s="5">
        <f ca="1"/>
        <v>1.0714671152283643E-2</v>
      </c>
      <c r="BK10" s="5">
        <f ca="1"/>
        <v>-4.2399754497282193E-4</v>
      </c>
      <c r="BL10" s="5">
        <f ca="1"/>
        <v>-3.2700073057220398E-5</v>
      </c>
      <c r="BM10" s="5">
        <f ca="1"/>
        <v>3.2885122229010778E-2</v>
      </c>
      <c r="BN10" s="5">
        <f ca="1"/>
        <v>1.66620211060786E-3</v>
      </c>
      <c r="BO10" s="5">
        <f ca="1"/>
        <v>-2.4219587930947393E-4</v>
      </c>
      <c r="BP10" s="5">
        <f ca="1"/>
        <v>1.1474371787055914E-6</v>
      </c>
      <c r="BQ10" s="5">
        <f ca="1"/>
        <v>1.0984463908131348E-6</v>
      </c>
      <c r="BR10" s="5">
        <f ca="1"/>
        <v>-1.1308658323079029E-4</v>
      </c>
      <c r="CJ10" s="5" t="str">
        <f t="shared" si="16"/>
        <v/>
      </c>
      <c r="CK10" s="5" t="str">
        <f t="shared" si="25"/>
        <v/>
      </c>
      <c r="CL10" s="5" t="str">
        <f t="shared" si="17"/>
        <v/>
      </c>
      <c r="CM10" s="5" t="str">
        <f t="shared" si="17"/>
        <v/>
      </c>
      <c r="CN10" s="5" t="str">
        <f t="shared" si="17"/>
        <v/>
      </c>
      <c r="CO10" s="5" t="str">
        <f t="shared" si="17"/>
        <v/>
      </c>
      <c r="CP10" s="5" t="str">
        <f t="shared" si="17"/>
        <v/>
      </c>
      <c r="CQ10" s="5" t="str">
        <f t="shared" si="17"/>
        <v/>
      </c>
      <c r="CR10" s="5" t="str">
        <f t="shared" si="17"/>
        <v/>
      </c>
      <c r="CS10" s="5" t="str">
        <f t="shared" si="17"/>
        <v/>
      </c>
      <c r="CT10" s="5" t="str">
        <f t="shared" si="17"/>
        <v/>
      </c>
      <c r="CU10" s="5" t="str">
        <f t="shared" si="17"/>
        <v/>
      </c>
      <c r="CV10" s="5" t="str">
        <f t="shared" si="17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32">CY3</f>
        <v>100</v>
      </c>
      <c r="DE10" s="5">
        <f t="shared" si="32"/>
        <v>3.5433237068321115</v>
      </c>
      <c r="DF10" s="5">
        <f t="shared" si="32"/>
        <v>0.44482325284114577</v>
      </c>
      <c r="DG10" s="5">
        <f t="shared" si="32"/>
        <v>3.6809918204944408E-3</v>
      </c>
      <c r="DH10" s="5">
        <f t="shared" si="32"/>
        <v>0</v>
      </c>
      <c r="DI10" s="5">
        <f t="shared" si="32"/>
        <v>0.34377946205662879</v>
      </c>
      <c r="DJ10" s="5">
        <f t="shared" si="32"/>
        <v>2.5181381539429617E-3</v>
      </c>
    </row>
    <row r="11" spans="1:116" ht="14.25" customHeight="1" x14ac:dyDescent="0.2">
      <c r="A11" t="s">
        <v>35</v>
      </c>
      <c r="B11" t="s">
        <v>33</v>
      </c>
      <c r="C11">
        <v>74730620.942313403</v>
      </c>
      <c r="D11">
        <v>2672025.77033178</v>
      </c>
      <c r="E11">
        <v>451136.65264654701</v>
      </c>
      <c r="F11">
        <v>0</v>
      </c>
      <c r="G11">
        <v>0</v>
      </c>
      <c r="H11">
        <v>495979.23793249199</v>
      </c>
      <c r="I11">
        <v>39912.9937761447</v>
      </c>
      <c r="J11">
        <v>0</v>
      </c>
      <c r="K11">
        <v>0</v>
      </c>
      <c r="L11">
        <v>0</v>
      </c>
      <c r="M11">
        <v>2358.76881287475</v>
      </c>
      <c r="P11" s="5" t="str">
        <f t="shared" si="7"/>
        <v>S7_00765_MH_MD_20221118_LCQE</v>
      </c>
      <c r="Q11" s="5" t="str">
        <f t="shared" si="7"/>
        <v>SC 45min</v>
      </c>
      <c r="R11" s="5">
        <f t="shared" ca="1" si="30"/>
        <v>97.462046886186783</v>
      </c>
      <c r="S11" s="5">
        <f t="shared" ca="1" si="8"/>
        <v>6.2719958071524209E-2</v>
      </c>
      <c r="T11" s="6">
        <f t="shared" ca="1" si="8"/>
        <v>0.26182419994117401</v>
      </c>
      <c r="U11" s="6">
        <f t="shared" ca="1" si="8"/>
        <v>-1.3143841878380472E-2</v>
      </c>
      <c r="V11" s="6">
        <f t="shared" ca="1" si="8"/>
        <v>-7.0123477416488293E-4</v>
      </c>
      <c r="W11" s="6">
        <f t="shared" ca="1" si="8"/>
        <v>2.0040927439790113</v>
      </c>
      <c r="X11" s="6">
        <f t="shared" ca="1" si="8"/>
        <v>0.19087343014544508</v>
      </c>
      <c r="Y11" s="5">
        <f t="shared" ca="1" si="8"/>
        <v>8.4482536226749352E-3</v>
      </c>
      <c r="Z11" s="5">
        <f t="shared" ca="1" si="8"/>
        <v>2.1378521990997802E-2</v>
      </c>
      <c r="AA11" s="5">
        <f t="shared" ca="1" si="8"/>
        <v>5.8571023340543236E-3</v>
      </c>
      <c r="AB11" s="5">
        <f t="shared" ca="1" si="8"/>
        <v>-3.396019619102319E-3</v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23826020.6928134</v>
      </c>
      <c r="AG11" s="5">
        <f t="shared" si="1"/>
        <v>859565.84931329999</v>
      </c>
      <c r="AH11" s="5">
        <f t="shared" si="1"/>
        <v>170533.72069458399</v>
      </c>
      <c r="AI11" s="5">
        <f t="shared" si="1"/>
        <v>0</v>
      </c>
      <c r="AJ11" s="5">
        <f t="shared" si="1"/>
        <v>0</v>
      </c>
      <c r="AK11" s="5">
        <f t="shared" si="1"/>
        <v>571820.693503813</v>
      </c>
      <c r="AL11" s="5">
        <f t="shared" si="1"/>
        <v>64673.396436373201</v>
      </c>
      <c r="AM11" s="5">
        <f t="shared" si="1"/>
        <v>6118.4207601857497</v>
      </c>
      <c r="AN11" s="5">
        <f t="shared" si="1"/>
        <v>5515.63438166377</v>
      </c>
      <c r="AO11" s="5">
        <f t="shared" si="1"/>
        <v>1627.27294574135</v>
      </c>
      <c r="AP11" s="5">
        <f t="shared" si="1"/>
        <v>928.12592760352004</v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23"/>
        <v>100</v>
      </c>
      <c r="AU11" s="5">
        <f t="shared" si="10"/>
        <v>3.6076769192623481</v>
      </c>
      <c r="AV11" s="5">
        <f t="shared" si="10"/>
        <v>0.71574570883345934</v>
      </c>
      <c r="AW11" s="5">
        <f t="shared" si="10"/>
        <v>0</v>
      </c>
      <c r="AX11" s="5">
        <f t="shared" si="10"/>
        <v>0</v>
      </c>
      <c r="AY11" s="5">
        <f t="shared" si="10"/>
        <v>2.3999840379400417</v>
      </c>
      <c r="AZ11" s="5">
        <f t="shared" si="10"/>
        <v>0.27144019251137697</v>
      </c>
      <c r="BA11" s="5">
        <f t="shared" si="10"/>
        <v>2.5679574609079551E-2</v>
      </c>
      <c r="BB11" s="5">
        <f t="shared" si="10"/>
        <v>2.3149624743369089E-2</v>
      </c>
      <c r="BC11" s="5">
        <f t="shared" si="10"/>
        <v>6.8298142049048986E-3</v>
      </c>
      <c r="BD11" s="5">
        <f t="shared" si="10"/>
        <v>3.8954298729517558E-3</v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6.4353212430236229E-4</v>
      </c>
      <c r="BJ11" s="5">
        <f ca="1"/>
        <v>2.6864221336016505E-3</v>
      </c>
      <c r="BK11" s="5">
        <f ca="1"/>
        <v>-1.3486113105883618E-4</v>
      </c>
      <c r="BL11" s="5">
        <f ca="1"/>
        <v>-7.1949522564795267E-6</v>
      </c>
      <c r="BM11" s="5">
        <f ca="1"/>
        <v>2.0562801705974122E-2</v>
      </c>
      <c r="BN11" s="5">
        <f ca="1"/>
        <v>1.958438553710464E-3</v>
      </c>
      <c r="BO11" s="5">
        <f ca="1"/>
        <v>8.6682497367827189E-5</v>
      </c>
      <c r="BP11" s="5">
        <f ca="1"/>
        <v>2.1935227787656653E-4</v>
      </c>
      <c r="BQ11" s="5">
        <f ca="1"/>
        <v>6.009623767592394E-5</v>
      </c>
      <c r="BR11" s="5">
        <f ca="1"/>
        <v>-3.4844534129968438E-5</v>
      </c>
      <c r="CJ11" s="5" t="str">
        <f t="shared" si="16"/>
        <v/>
      </c>
      <c r="CK11" s="5" t="str">
        <f t="shared" si="25"/>
        <v/>
      </c>
      <c r="CL11" s="5" t="str">
        <f t="shared" si="17"/>
        <v/>
      </c>
      <c r="CM11" s="5" t="str">
        <f t="shared" si="17"/>
        <v/>
      </c>
      <c r="CN11" s="5" t="str">
        <f t="shared" si="17"/>
        <v/>
      </c>
      <c r="CO11" s="5" t="str">
        <f t="shared" si="17"/>
        <v/>
      </c>
      <c r="CP11" s="5" t="str">
        <f t="shared" si="17"/>
        <v/>
      </c>
      <c r="CQ11" s="5" t="str">
        <f t="shared" si="17"/>
        <v/>
      </c>
      <c r="CR11" s="5" t="str">
        <f t="shared" si="17"/>
        <v/>
      </c>
      <c r="CS11" s="5" t="str">
        <f t="shared" si="17"/>
        <v/>
      </c>
      <c r="CT11" s="5" t="str">
        <f t="shared" si="17"/>
        <v/>
      </c>
      <c r="CU11" s="5" t="str">
        <f t="shared" si="17"/>
        <v/>
      </c>
      <c r="CV11" s="5" t="str">
        <f t="shared" si="17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33">CY3</f>
        <v>100</v>
      </c>
      <c r="DF11" s="5">
        <f t="shared" si="33"/>
        <v>3.5433237068321115</v>
      </c>
      <c r="DG11" s="5">
        <f t="shared" si="33"/>
        <v>0.44482325284114577</v>
      </c>
      <c r="DH11" s="5">
        <f t="shared" si="33"/>
        <v>3.6809918204944408E-3</v>
      </c>
      <c r="DI11" s="5">
        <f t="shared" si="33"/>
        <v>0</v>
      </c>
      <c r="DJ11" s="5">
        <f t="shared" si="33"/>
        <v>0.34377946205662879</v>
      </c>
    </row>
    <row r="12" spans="1:116" ht="14.25" customHeight="1" x14ac:dyDescent="0.2">
      <c r="A12" t="s">
        <v>36</v>
      </c>
      <c r="B12" t="s">
        <v>33</v>
      </c>
      <c r="C12">
        <v>62959650.0949407</v>
      </c>
      <c r="D12">
        <v>2162492.9702251502</v>
      </c>
      <c r="E12">
        <v>312591.65576227102</v>
      </c>
      <c r="F12">
        <v>0</v>
      </c>
      <c r="G12">
        <v>0</v>
      </c>
      <c r="H12">
        <v>414231.779498566</v>
      </c>
      <c r="I12">
        <v>29643.5798471294</v>
      </c>
      <c r="J12">
        <v>0</v>
      </c>
      <c r="K12">
        <v>0</v>
      </c>
      <c r="L12">
        <v>0</v>
      </c>
      <c r="M12">
        <v>3746.99205173167</v>
      </c>
      <c r="P12" s="5" t="str">
        <f t="shared" si="7"/>
        <v>S11_00765_MH_MD_20221118_LCQE</v>
      </c>
      <c r="Q12" s="5" t="str">
        <f t="shared" si="7"/>
        <v>SC 45min</v>
      </c>
      <c r="R12" s="5">
        <f t="shared" ca="1" si="30"/>
        <v>99.464651704318442</v>
      </c>
      <c r="S12" s="5">
        <f t="shared" ca="1" si="8"/>
        <v>3.204718622377533E-2</v>
      </c>
      <c r="T12" s="6">
        <f t="shared" ca="1" si="8"/>
        <v>0.15687455488392205</v>
      </c>
      <c r="U12" s="6">
        <f t="shared" ca="1" si="8"/>
        <v>-9.3624123229132661E-3</v>
      </c>
      <c r="V12" s="6">
        <f t="shared" ca="1" si="8"/>
        <v>-3.6725357684916945E-4</v>
      </c>
      <c r="W12" s="6">
        <f t="shared" ca="1" si="8"/>
        <v>0.31824622768589356</v>
      </c>
      <c r="X12" s="6">
        <f t="shared" ca="1" si="8"/>
        <v>3.9233886042268386E-2</v>
      </c>
      <c r="Y12" s="5">
        <f t="shared" ca="1" si="8"/>
        <v>-3.3459127820169412E-3</v>
      </c>
      <c r="Z12" s="5">
        <f t="shared" ca="1" si="8"/>
        <v>-3.9443812205349724E-5</v>
      </c>
      <c r="AA12" s="5">
        <f t="shared" ca="1" si="8"/>
        <v>1.6335124734576457E-5</v>
      </c>
      <c r="AB12" s="5">
        <f t="shared" ca="1" si="8"/>
        <v>2.0451282149430133E-3</v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74730620.942313403</v>
      </c>
      <c r="AG12" s="5">
        <f t="shared" si="1"/>
        <v>2672025.77033178</v>
      </c>
      <c r="AH12" s="5">
        <f t="shared" si="1"/>
        <v>451136.65264654701</v>
      </c>
      <c r="AI12" s="5">
        <f t="shared" si="1"/>
        <v>0</v>
      </c>
      <c r="AJ12" s="5">
        <f t="shared" si="1"/>
        <v>0</v>
      </c>
      <c r="AK12" s="5">
        <f t="shared" si="1"/>
        <v>495979.23793249199</v>
      </c>
      <c r="AL12" s="5">
        <f t="shared" si="1"/>
        <v>39912.9937761447</v>
      </c>
      <c r="AM12" s="5">
        <f t="shared" si="1"/>
        <v>0</v>
      </c>
      <c r="AN12" s="5">
        <f t="shared" si="1"/>
        <v>0</v>
      </c>
      <c r="AO12" s="5">
        <f t="shared" si="1"/>
        <v>0</v>
      </c>
      <c r="AP12" s="5">
        <f t="shared" si="1"/>
        <v>2358.76881287475</v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23"/>
        <v>100</v>
      </c>
      <c r="AU12" s="5">
        <f t="shared" si="10"/>
        <v>3.5755433805299024</v>
      </c>
      <c r="AV12" s="5">
        <f t="shared" si="10"/>
        <v>0.60368380050634352</v>
      </c>
      <c r="AW12" s="5">
        <f t="shared" si="10"/>
        <v>0</v>
      </c>
      <c r="AX12" s="5">
        <f t="shared" si="10"/>
        <v>0</v>
      </c>
      <c r="AY12" s="5">
        <f t="shared" si="10"/>
        <v>0.66368943771436317</v>
      </c>
      <c r="AZ12" s="5">
        <f t="shared" si="10"/>
        <v>5.3409155809041944E-2</v>
      </c>
      <c r="BA12" s="5">
        <f t="shared" si="10"/>
        <v>0</v>
      </c>
      <c r="BB12" s="5">
        <f t="shared" si="10"/>
        <v>0</v>
      </c>
      <c r="BC12" s="5">
        <f t="shared" si="10"/>
        <v>0</v>
      </c>
      <c r="BD12" s="5">
        <f t="shared" si="10"/>
        <v>3.1563618542599127E-3</v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3.2219673697790607E-4</v>
      </c>
      <c r="BJ12" s="5">
        <f ca="1"/>
        <v>1.5771890032879998E-3</v>
      </c>
      <c r="BK12" s="5">
        <f ca="1"/>
        <v>-9.4128036065970364E-5</v>
      </c>
      <c r="BL12" s="5">
        <f ca="1"/>
        <v>-3.6923024467115737E-6</v>
      </c>
      <c r="BM12" s="5">
        <f ca="1"/>
        <v>3.1995912339989256E-3</v>
      </c>
      <c r="BN12" s="5">
        <f ca="1"/>
        <v>3.9445054469099372E-4</v>
      </c>
      <c r="BO12" s="5">
        <f ca="1"/>
        <v>-3.3639214783191891E-5</v>
      </c>
      <c r="BP12" s="5">
        <f ca="1"/>
        <v>-3.9656110517136809E-7</v>
      </c>
      <c r="BQ12" s="5">
        <f ca="1"/>
        <v>1.6423045227299817E-7</v>
      </c>
      <c r="BR12" s="5">
        <f ca="1"/>
        <v>2.0561357023826188E-5</v>
      </c>
      <c r="CJ12" s="5" t="str">
        <f t="shared" si="16"/>
        <v/>
      </c>
      <c r="CK12" s="5" t="str">
        <f t="shared" si="25"/>
        <v/>
      </c>
      <c r="CL12" s="5" t="str">
        <f t="shared" si="17"/>
        <v/>
      </c>
      <c r="CM12" s="5" t="str">
        <f t="shared" si="17"/>
        <v/>
      </c>
      <c r="CN12" s="5" t="str">
        <f t="shared" si="17"/>
        <v/>
      </c>
      <c r="CO12" s="5" t="str">
        <f t="shared" si="17"/>
        <v/>
      </c>
      <c r="CP12" s="5" t="str">
        <f t="shared" si="17"/>
        <v/>
      </c>
      <c r="CQ12" s="5" t="str">
        <f t="shared" si="17"/>
        <v/>
      </c>
      <c r="CR12" s="5" t="str">
        <f t="shared" si="17"/>
        <v/>
      </c>
      <c r="CS12" s="5" t="str">
        <f t="shared" si="17"/>
        <v/>
      </c>
      <c r="CT12" s="5" t="str">
        <f t="shared" si="17"/>
        <v/>
      </c>
      <c r="CU12" s="5" t="str">
        <f t="shared" si="17"/>
        <v/>
      </c>
      <c r="CV12" s="5" t="str">
        <f t="shared" si="17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34">CY3</f>
        <v>100</v>
      </c>
      <c r="DG12" s="5">
        <f t="shared" si="34"/>
        <v>3.5433237068321115</v>
      </c>
      <c r="DH12" s="5">
        <f t="shared" si="34"/>
        <v>0.44482325284114577</v>
      </c>
      <c r="DI12" s="5">
        <f t="shared" si="34"/>
        <v>3.6809918204944408E-3</v>
      </c>
      <c r="DJ12" s="5">
        <f t="shared" si="34"/>
        <v>0</v>
      </c>
    </row>
    <row r="13" spans="1:116" ht="14.25" customHeight="1" x14ac:dyDescent="0.2">
      <c r="A13" t="s">
        <v>37</v>
      </c>
      <c r="B13" t="s">
        <v>38</v>
      </c>
      <c r="C13">
        <v>11819674.9041765</v>
      </c>
      <c r="D13">
        <v>419090.56282839598</v>
      </c>
      <c r="E13">
        <v>216534.69052305599</v>
      </c>
      <c r="F13">
        <v>0</v>
      </c>
      <c r="G13">
        <v>0</v>
      </c>
      <c r="H13">
        <v>848958.71326101501</v>
      </c>
      <c r="I13">
        <v>106297.365487535</v>
      </c>
      <c r="J13">
        <v>9177.4811081332009</v>
      </c>
      <c r="K13">
        <v>0</v>
      </c>
      <c r="L13">
        <v>0</v>
      </c>
      <c r="M13">
        <v>0</v>
      </c>
      <c r="P13" s="5" t="str">
        <f t="shared" si="7"/>
        <v>S14_00765_MH_MD_20221118_LCQE</v>
      </c>
      <c r="Q13" s="5" t="str">
        <f t="shared" si="7"/>
        <v>SC 45min</v>
      </c>
      <c r="R13" s="5">
        <f t="shared" ca="1" si="30"/>
        <v>99.709112806878025</v>
      </c>
      <c r="S13" s="5">
        <f t="shared" ca="1" si="8"/>
        <v>-0.10827943619677656</v>
      </c>
      <c r="T13" s="6">
        <f t="shared" ca="1" si="8"/>
        <v>5.5358354934851833E-2</v>
      </c>
      <c r="U13" s="6">
        <f t="shared" ca="1" si="8"/>
        <v>-5.1501578905790686E-3</v>
      </c>
      <c r="V13" s="6">
        <f t="shared" ca="1" si="8"/>
        <v>-5.9774312474700975E-5</v>
      </c>
      <c r="W13" s="6">
        <f t="shared" ca="1" si="8"/>
        <v>0.3132618473623891</v>
      </c>
      <c r="X13" s="6">
        <f t="shared" ca="1" si="8"/>
        <v>3.3708500775741689E-2</v>
      </c>
      <c r="Y13" s="5">
        <f t="shared" ca="1" si="8"/>
        <v>-2.7754446672673201E-3</v>
      </c>
      <c r="Z13" s="5">
        <f t="shared" ca="1" si="8"/>
        <v>-4.6820218513195686E-5</v>
      </c>
      <c r="AA13" s="5">
        <f t="shared" ca="1" si="8"/>
        <v>1.3099187896251461E-5</v>
      </c>
      <c r="AB13" s="5">
        <f t="shared" ca="1" si="8"/>
        <v>4.8570241467255065E-3</v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62959650.0949407</v>
      </c>
      <c r="AG13" s="5">
        <f t="shared" si="1"/>
        <v>2162492.9702251502</v>
      </c>
      <c r="AH13" s="5">
        <f t="shared" si="1"/>
        <v>312591.65576227102</v>
      </c>
      <c r="AI13" s="5">
        <f t="shared" si="1"/>
        <v>0</v>
      </c>
      <c r="AJ13" s="5">
        <f t="shared" si="1"/>
        <v>0</v>
      </c>
      <c r="AK13" s="5">
        <f t="shared" si="1"/>
        <v>414231.779498566</v>
      </c>
      <c r="AL13" s="5">
        <f t="shared" si="1"/>
        <v>29643.5798471294</v>
      </c>
      <c r="AM13" s="5">
        <f t="shared" si="1"/>
        <v>0</v>
      </c>
      <c r="AN13" s="5">
        <f t="shared" si="1"/>
        <v>0</v>
      </c>
      <c r="AO13" s="5">
        <f t="shared" si="1"/>
        <v>0</v>
      </c>
      <c r="AP13" s="5">
        <f t="shared" si="1"/>
        <v>3746.99205173167</v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23"/>
        <v>100</v>
      </c>
      <c r="AU13" s="5">
        <f t="shared" si="10"/>
        <v>3.4347283807394025</v>
      </c>
      <c r="AV13" s="5">
        <f t="shared" si="10"/>
        <v>0.49649522399011908</v>
      </c>
      <c r="AW13" s="5">
        <f t="shared" si="10"/>
        <v>0</v>
      </c>
      <c r="AX13" s="5">
        <f t="shared" si="10"/>
        <v>0</v>
      </c>
      <c r="AY13" s="5">
        <f t="shared" si="10"/>
        <v>0.65793214999435445</v>
      </c>
      <c r="AZ13" s="5">
        <f t="shared" si="10"/>
        <v>4.70834571069376E-2</v>
      </c>
      <c r="BA13" s="5">
        <f t="shared" si="10"/>
        <v>0</v>
      </c>
      <c r="BB13" s="5">
        <f t="shared" si="10"/>
        <v>0</v>
      </c>
      <c r="BC13" s="5">
        <f t="shared" si="10"/>
        <v>0</v>
      </c>
      <c r="BD13" s="5">
        <f t="shared" si="10"/>
        <v>5.9514181639849523E-3</v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-1.085953260927093E-3</v>
      </c>
      <c r="BJ13" s="5">
        <f ca="1"/>
        <v>5.5519855082927956E-4</v>
      </c>
      <c r="BK13" s="5">
        <f ca="1"/>
        <v>-5.1651827456876209E-5</v>
      </c>
      <c r="BL13" s="5">
        <f ca="1"/>
        <v>-5.994869555250691E-7</v>
      </c>
      <c r="BM13" s="5">
        <f ca="1"/>
        <v>3.1417574436664731E-3</v>
      </c>
      <c r="BN13" s="5">
        <f ca="1"/>
        <v>3.38068405452871E-4</v>
      </c>
      <c r="BO13" s="5">
        <f ca="1"/>
        <v>-2.783541633394082E-5</v>
      </c>
      <c r="BP13" s="5">
        <f ca="1"/>
        <v>-4.6956809859375254E-7</v>
      </c>
      <c r="BQ13" s="5">
        <f ca="1"/>
        <v>1.3137402918851234E-7</v>
      </c>
      <c r="BR13" s="5">
        <f ca="1"/>
        <v>4.8711938257166651E-5</v>
      </c>
      <c r="CJ13" s="5" t="str">
        <f t="shared" si="16"/>
        <v/>
      </c>
      <c r="CK13" s="5" t="str">
        <f t="shared" si="25"/>
        <v/>
      </c>
      <c r="CL13" s="5" t="str">
        <f t="shared" si="17"/>
        <v/>
      </c>
      <c r="CM13" s="5" t="str">
        <f t="shared" si="17"/>
        <v/>
      </c>
      <c r="CN13" s="5" t="str">
        <f t="shared" si="17"/>
        <v/>
      </c>
      <c r="CO13" s="5" t="str">
        <f t="shared" si="17"/>
        <v/>
      </c>
      <c r="CP13" s="5" t="str">
        <f t="shared" si="17"/>
        <v/>
      </c>
      <c r="CQ13" s="5" t="str">
        <f t="shared" si="17"/>
        <v/>
      </c>
      <c r="CR13" s="5" t="str">
        <f t="shared" si="17"/>
        <v/>
      </c>
      <c r="CS13" s="5" t="str">
        <f t="shared" si="17"/>
        <v/>
      </c>
      <c r="CT13" s="5" t="str">
        <f t="shared" si="17"/>
        <v/>
      </c>
      <c r="CU13" s="5" t="str">
        <f t="shared" si="17"/>
        <v/>
      </c>
      <c r="CV13" s="5" t="str">
        <f t="shared" si="17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5">CY3</f>
        <v>100</v>
      </c>
      <c r="DH13" s="5">
        <f t="shared" si="35"/>
        <v>3.5433237068321115</v>
      </c>
      <c r="DI13" s="5">
        <f t="shared" si="35"/>
        <v>0.44482325284114577</v>
      </c>
      <c r="DJ13" s="5">
        <f t="shared" si="35"/>
        <v>3.6809918204944408E-3</v>
      </c>
    </row>
    <row r="14" spans="1:116" ht="14.25" customHeight="1" x14ac:dyDescent="0.2">
      <c r="A14" t="s">
        <v>39</v>
      </c>
      <c r="B14" t="s">
        <v>38</v>
      </c>
      <c r="C14">
        <v>52206396.499458998</v>
      </c>
      <c r="D14">
        <v>1812895.3901597001</v>
      </c>
      <c r="E14">
        <v>193352.86638920099</v>
      </c>
      <c r="F14">
        <v>0</v>
      </c>
      <c r="G14">
        <v>0</v>
      </c>
      <c r="H14">
        <v>526149.52371950704</v>
      </c>
      <c r="I14">
        <v>46578.272377081303</v>
      </c>
      <c r="J14">
        <v>0</v>
      </c>
      <c r="K14">
        <v>0</v>
      </c>
      <c r="L14">
        <v>0</v>
      </c>
      <c r="M14">
        <v>1668.53124434852</v>
      </c>
      <c r="P14" s="5" t="str">
        <f t="shared" si="7"/>
        <v>S4_00765_MH_MD_20221118_LCQE</v>
      </c>
      <c r="Q14" s="5" t="str">
        <f t="shared" si="7"/>
        <v>SC 90min</v>
      </c>
      <c r="R14" s="5">
        <f t="shared" ca="1" si="30"/>
        <v>91.896511953396569</v>
      </c>
      <c r="S14" s="5">
        <f t="shared" ca="1" si="8"/>
        <v>2.1864498059628143E-3</v>
      </c>
      <c r="T14" s="6">
        <f t="shared" ca="1" si="8"/>
        <v>1.2746759373056178</v>
      </c>
      <c r="U14" s="6">
        <f t="shared" ca="1" si="8"/>
        <v>-4.8558323597307225E-2</v>
      </c>
      <c r="V14" s="6">
        <f t="shared" ca="1" si="8"/>
        <v>-3.9495568588810903E-3</v>
      </c>
      <c r="W14" s="6">
        <f t="shared" ca="1" si="8"/>
        <v>6.2849367883002687</v>
      </c>
      <c r="X14" s="6">
        <f t="shared" ca="1" si="8"/>
        <v>0.60145098577605394</v>
      </c>
      <c r="Y14" s="5">
        <f t="shared" ca="1" si="8"/>
        <v>1.7703582275939201E-2</v>
      </c>
      <c r="Z14" s="5">
        <f t="shared" ca="1" si="8"/>
        <v>-3.3992016334865234E-3</v>
      </c>
      <c r="AA14" s="5">
        <f t="shared" ca="1" si="8"/>
        <v>3.4356236178912305E-5</v>
      </c>
      <c r="AB14" s="5">
        <f t="shared" ca="1" si="8"/>
        <v>-2.1592971006919769E-2</v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11819674.9041765</v>
      </c>
      <c r="AG14" s="5">
        <f t="shared" si="1"/>
        <v>419090.56282839598</v>
      </c>
      <c r="AH14" s="5">
        <f t="shared" si="1"/>
        <v>216534.69052305599</v>
      </c>
      <c r="AI14" s="5">
        <f t="shared" si="1"/>
        <v>0</v>
      </c>
      <c r="AJ14" s="5">
        <f t="shared" si="1"/>
        <v>0</v>
      </c>
      <c r="AK14" s="5">
        <f t="shared" si="1"/>
        <v>848958.71326101501</v>
      </c>
      <c r="AL14" s="5">
        <f t="shared" si="1"/>
        <v>106297.365487535</v>
      </c>
      <c r="AM14" s="5">
        <f t="shared" si="1"/>
        <v>9177.4811081332009</v>
      </c>
      <c r="AN14" s="5">
        <f t="shared" si="1"/>
        <v>0</v>
      </c>
      <c r="AO14" s="5">
        <f t="shared" si="1"/>
        <v>0</v>
      </c>
      <c r="AP14" s="5">
        <f t="shared" si="1"/>
        <v>0</v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23"/>
        <v>100</v>
      </c>
      <c r="AU14" s="5">
        <f t="shared" si="10"/>
        <v>3.5457029590577802</v>
      </c>
      <c r="AV14" s="5">
        <f t="shared" si="10"/>
        <v>1.8319851626929531</v>
      </c>
      <c r="AW14" s="5">
        <f t="shared" si="10"/>
        <v>0</v>
      </c>
      <c r="AX14" s="5">
        <f t="shared" si="10"/>
        <v>0</v>
      </c>
      <c r="AY14" s="5">
        <f t="shared" si="10"/>
        <v>7.1825893702121562</v>
      </c>
      <c r="AZ14" s="5">
        <f t="shared" si="10"/>
        <v>0.8993256273907726</v>
      </c>
      <c r="BA14" s="5">
        <f t="shared" si="10"/>
        <v>7.7645799757913178E-2</v>
      </c>
      <c r="BB14" s="5">
        <f t="shared" si="10"/>
        <v>0</v>
      </c>
      <c r="BC14" s="5">
        <f t="shared" si="10"/>
        <v>0</v>
      </c>
      <c r="BD14" s="5">
        <f t="shared" si="10"/>
        <v>0</v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2.379252225668399E-5</v>
      </c>
      <c r="BJ14" s="5">
        <f ca="1"/>
        <v>1.3870776052436499E-2</v>
      </c>
      <c r="BK14" s="5">
        <f ca="1"/>
        <v>-5.2840224906395335E-4</v>
      </c>
      <c r="BL14" s="5">
        <f ca="1"/>
        <v>-4.2978310873039734E-5</v>
      </c>
      <c r="BM14" s="5">
        <f ca="1"/>
        <v>6.8391461816173671E-2</v>
      </c>
      <c r="BN14" s="5">
        <f ca="1"/>
        <v>6.5448728465457686E-3</v>
      </c>
      <c r="BO14" s="5">
        <f ca="1"/>
        <v>1.9264694491252516E-4</v>
      </c>
      <c r="BP14" s="5">
        <f ca="1"/>
        <v>-3.6989452169962213E-5</v>
      </c>
      <c r="BQ14" s="5">
        <f ca="1"/>
        <v>3.7385789132383357E-7</v>
      </c>
      <c r="BR14" s="5">
        <f ca="1"/>
        <v>-2.3497051790028983E-4</v>
      </c>
      <c r="CJ14" s="5" t="str">
        <f t="shared" si="16"/>
        <v/>
      </c>
      <c r="CK14" s="5" t="str">
        <f t="shared" si="25"/>
        <v/>
      </c>
      <c r="CL14" s="7"/>
      <c r="CM14" s="7"/>
      <c r="CN14" s="7"/>
      <c r="CO14" s="7"/>
      <c r="CP14" s="7"/>
      <c r="CQ14" s="7"/>
      <c r="CR14" s="5" t="str">
        <f t="shared" si="17"/>
        <v/>
      </c>
      <c r="CS14" s="5" t="str">
        <f t="shared" si="17"/>
        <v/>
      </c>
      <c r="CT14" s="5" t="str">
        <f t="shared" si="17"/>
        <v/>
      </c>
      <c r="CU14" s="5" t="str">
        <f t="shared" si="17"/>
        <v/>
      </c>
      <c r="CV14" s="5" t="str">
        <f t="shared" si="17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6">CY3</f>
        <v>100</v>
      </c>
      <c r="DI14" s="5">
        <f t="shared" si="36"/>
        <v>3.5433237068321115</v>
      </c>
      <c r="DJ14" s="5">
        <f t="shared" si="36"/>
        <v>0.44482325284114577</v>
      </c>
    </row>
    <row r="15" spans="1:116" ht="15" customHeight="1" x14ac:dyDescent="0.2">
      <c r="A15" t="s">
        <v>40</v>
      </c>
      <c r="B15" t="s">
        <v>38</v>
      </c>
      <c r="C15">
        <v>73780749.033343807</v>
      </c>
      <c r="D15">
        <v>2701637.2453099</v>
      </c>
      <c r="E15">
        <v>413308.56544265797</v>
      </c>
      <c r="F15">
        <v>0</v>
      </c>
      <c r="G15">
        <v>0</v>
      </c>
      <c r="H15">
        <v>894534.05231916904</v>
      </c>
      <c r="I15">
        <v>122510.22048576501</v>
      </c>
      <c r="J15">
        <v>0</v>
      </c>
      <c r="K15">
        <v>0</v>
      </c>
      <c r="L15">
        <v>4881.9943127347697</v>
      </c>
      <c r="M15">
        <v>0</v>
      </c>
      <c r="P15" s="5" t="str">
        <f t="shared" si="7"/>
        <v>S8_00765_MH_MD_20221118_LCQE</v>
      </c>
      <c r="Q15" s="5" t="str">
        <f t="shared" si="7"/>
        <v>SC 90min</v>
      </c>
      <c r="R15" s="5">
        <f t="shared" ca="1" si="30"/>
        <v>99.423221731123945</v>
      </c>
      <c r="S15" s="5">
        <f t="shared" ca="1" si="8"/>
        <v>-7.0361369689347947E-2</v>
      </c>
      <c r="T15" s="6">
        <f t="shared" ca="1" si="8"/>
        <v>-7.1538241331062485E-2</v>
      </c>
      <c r="U15" s="6">
        <f t="shared" ca="1" si="8"/>
        <v>-8.1194546166467687E-4</v>
      </c>
      <c r="V15" s="6">
        <f t="shared" ca="1" si="8"/>
        <v>3.4957858440694603E-4</v>
      </c>
      <c r="W15" s="6">
        <f t="shared" ca="1" si="8"/>
        <v>0.6602101033077391</v>
      </c>
      <c r="X15" s="6">
        <f t="shared" ca="1" si="8"/>
        <v>6.3048243145040053E-2</v>
      </c>
      <c r="Y15" s="5">
        <f t="shared" ca="1" si="8"/>
        <v>-4.9230786934693445E-3</v>
      </c>
      <c r="Z15" s="5">
        <f t="shared" ca="1" si="8"/>
        <v>-1.2572217797617648E-4</v>
      </c>
      <c r="AA15" s="5">
        <f t="shared" ca="1" si="8"/>
        <v>2.2851608379580876E-5</v>
      </c>
      <c r="AB15" s="5">
        <f t="shared" ca="1" si="8"/>
        <v>9.0784958399745019E-4</v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52206396.499458998</v>
      </c>
      <c r="AG15" s="5">
        <f t="shared" si="1"/>
        <v>1812895.3901597001</v>
      </c>
      <c r="AH15" s="5">
        <f t="shared" si="1"/>
        <v>193352.86638920099</v>
      </c>
      <c r="AI15" s="5">
        <f t="shared" si="1"/>
        <v>0</v>
      </c>
      <c r="AJ15" s="5">
        <f t="shared" si="1"/>
        <v>0</v>
      </c>
      <c r="AK15" s="5">
        <f t="shared" si="1"/>
        <v>526149.52371950704</v>
      </c>
      <c r="AL15" s="5">
        <f t="shared" si="1"/>
        <v>46578.272377081303</v>
      </c>
      <c r="AM15" s="5">
        <f t="shared" si="1"/>
        <v>0</v>
      </c>
      <c r="AN15" s="5">
        <f t="shared" si="1"/>
        <v>0</v>
      </c>
      <c r="AO15" s="5">
        <f t="shared" si="1"/>
        <v>0</v>
      </c>
      <c r="AP15" s="5">
        <f t="shared" si="1"/>
        <v>1668.53124434852</v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23"/>
        <v>100</v>
      </c>
      <c r="AU15" s="5">
        <f t="shared" si="10"/>
        <v>3.4725541537395452</v>
      </c>
      <c r="AV15" s="5">
        <f t="shared" si="10"/>
        <v>0.37036240643654589</v>
      </c>
      <c r="AW15" s="5">
        <f t="shared" si="10"/>
        <v>0</v>
      </c>
      <c r="AX15" s="5">
        <f t="shared" si="10"/>
        <v>0</v>
      </c>
      <c r="AY15" s="5">
        <f t="shared" si="10"/>
        <v>1.0078257818942922</v>
      </c>
      <c r="AZ15" s="5">
        <f t="shared" si="10"/>
        <v>8.9219474049629113E-2</v>
      </c>
      <c r="BA15" s="5">
        <f t="shared" si="10"/>
        <v>0</v>
      </c>
      <c r="BB15" s="5">
        <f t="shared" si="10"/>
        <v>0</v>
      </c>
      <c r="BC15" s="5">
        <f t="shared" si="10"/>
        <v>0</v>
      </c>
      <c r="BD15" s="5">
        <f t="shared" si="10"/>
        <v>3.1960283724348044E-3</v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-7.0769553092566578E-4</v>
      </c>
      <c r="BJ15" s="5">
        <f ca="1"/>
        <v>-7.1953252052651788E-4</v>
      </c>
      <c r="BK15" s="5">
        <f ca="1"/>
        <v>-8.1665575458866998E-6</v>
      </c>
      <c r="BL15" s="5">
        <f ca="1"/>
        <v>3.5160657472188128E-6</v>
      </c>
      <c r="BM15" s="5">
        <f ca="1"/>
        <v>6.6404014254656122E-3</v>
      </c>
      <c r="BN15" s="5">
        <f ca="1"/>
        <v>6.3414001324102248E-4</v>
      </c>
      <c r="BO15" s="5">
        <f ca="1"/>
        <v>-4.9516386692669393E-5</v>
      </c>
      <c r="BP15" s="5">
        <f ca="1"/>
        <v>-1.2645152288081585E-6</v>
      </c>
      <c r="BQ15" s="5">
        <f ca="1"/>
        <v>2.2984176112679007E-7</v>
      </c>
      <c r="BR15" s="5">
        <f ca="1"/>
        <v>9.131162400395765E-6</v>
      </c>
      <c r="CJ15" s="5" t="str">
        <f t="shared" si="16"/>
        <v/>
      </c>
      <c r="CK15" s="5" t="str">
        <f t="shared" si="25"/>
        <v/>
      </c>
      <c r="CL15" s="7"/>
      <c r="CM15" s="7"/>
      <c r="CN15" s="7"/>
      <c r="CO15" s="7"/>
      <c r="CP15" s="7"/>
      <c r="CQ15" s="7"/>
      <c r="CR15" s="5" t="str">
        <f t="shared" si="17"/>
        <v/>
      </c>
      <c r="CS15" s="5" t="str">
        <f t="shared" si="17"/>
        <v/>
      </c>
      <c r="CT15" s="5" t="str">
        <f t="shared" si="17"/>
        <v/>
      </c>
      <c r="CU15" s="5" t="str">
        <f t="shared" si="17"/>
        <v/>
      </c>
      <c r="CV15" s="5" t="str">
        <f t="shared" si="17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7">CY3</f>
        <v>100</v>
      </c>
      <c r="DJ15" s="5">
        <f t="shared" si="37"/>
        <v>3.5433237068321115</v>
      </c>
    </row>
    <row r="16" spans="1:116" ht="15" customHeight="1" thickBot="1" x14ac:dyDescent="0.25">
      <c r="A16" t="s">
        <v>41</v>
      </c>
      <c r="B16" t="s">
        <v>38</v>
      </c>
      <c r="C16">
        <v>40569003.647522703</v>
      </c>
      <c r="D16">
        <v>1502373.5011553401</v>
      </c>
      <c r="E16">
        <v>339048.25915959699</v>
      </c>
      <c r="F16">
        <v>0</v>
      </c>
      <c r="G16">
        <v>0</v>
      </c>
      <c r="H16">
        <v>482474.06101107202</v>
      </c>
      <c r="I16">
        <v>48503.1557588949</v>
      </c>
      <c r="J16">
        <v>3985.4650206750798</v>
      </c>
      <c r="K16">
        <v>0</v>
      </c>
      <c r="L16">
        <v>2584.86471086752</v>
      </c>
      <c r="M16">
        <v>0</v>
      </c>
      <c r="P16" s="5" t="str">
        <f t="shared" si="7"/>
        <v>S12_00765_MH_MD_20221118_LCQE</v>
      </c>
      <c r="Q16" s="5" t="str">
        <f t="shared" si="7"/>
        <v>SC 90min</v>
      </c>
      <c r="R16" s="5">
        <f t="shared" ca="1" si="30"/>
        <v>98.7981742377617</v>
      </c>
      <c r="S16" s="5">
        <f t="shared" ca="1" si="8"/>
        <v>0.11696373707238059</v>
      </c>
      <c r="T16" s="6">
        <f t="shared" ca="1" si="8"/>
        <v>0.10983073072164511</v>
      </c>
      <c r="U16" s="6">
        <f t="shared" ca="1" si="8"/>
        <v>-8.0486929314267722E-3</v>
      </c>
      <c r="V16" s="6">
        <f t="shared" ca="1" si="8"/>
        <v>-2.0766680988043503E-4</v>
      </c>
      <c r="W16" s="6">
        <f t="shared" ca="1" si="8"/>
        <v>0.85824211185495836</v>
      </c>
      <c r="X16" s="6">
        <f t="shared" ca="1" si="8"/>
        <v>0.1307516870065121</v>
      </c>
      <c r="Y16" s="5">
        <f t="shared" ca="1" si="8"/>
        <v>-8.8311291615293837E-3</v>
      </c>
      <c r="Z16" s="5">
        <f t="shared" ref="Z16:Z17" ca="1" si="38">IFERROR(BP16/SUMIF($BH16:$BR16,"&lt;&gt;#N/A")*100,"")</f>
        <v>-2.7538617233583329E-4</v>
      </c>
      <c r="AA16" s="5">
        <f t="shared" ref="AA16:AA17" ca="1" si="39">IFERROR(BQ16/SUMIF($BH16:$BR16,"&lt;&gt;#N/A")*100,"")</f>
        <v>6.5825153146950553E-3</v>
      </c>
      <c r="AB16" s="5">
        <f t="shared" ref="AB16:AB17" ca="1" si="40">IFERROR(BR16/SUMIF($BH16:$BR16,"&lt;&gt;#N/A")*100,"")</f>
        <v>-3.1821446567209459E-3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73780749.033343807</v>
      </c>
      <c r="AG16" s="5">
        <f t="shared" si="1"/>
        <v>2701637.2453099</v>
      </c>
      <c r="AH16" s="5">
        <f t="shared" si="1"/>
        <v>413308.56544265797</v>
      </c>
      <c r="AI16" s="5">
        <f t="shared" si="1"/>
        <v>0</v>
      </c>
      <c r="AJ16" s="5">
        <f t="shared" si="1"/>
        <v>0</v>
      </c>
      <c r="AK16" s="5">
        <f t="shared" si="1"/>
        <v>894534.05231916904</v>
      </c>
      <c r="AL16" s="5">
        <f t="shared" si="1"/>
        <v>122510.22048576501</v>
      </c>
      <c r="AM16" s="5">
        <f t="shared" si="1"/>
        <v>0</v>
      </c>
      <c r="AN16" s="5">
        <f t="shared" si="1"/>
        <v>0</v>
      </c>
      <c r="AO16" s="5">
        <f t="shared" si="1"/>
        <v>4881.9943127347697</v>
      </c>
      <c r="AP16" s="5">
        <f t="shared" si="1"/>
        <v>0</v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23"/>
        <v>100</v>
      </c>
      <c r="AU16" s="5">
        <f t="shared" si="10"/>
        <v>3.6617102438048525</v>
      </c>
      <c r="AV16" s="5">
        <f t="shared" si="10"/>
        <v>0.56018483257180141</v>
      </c>
      <c r="AW16" s="5">
        <f t="shared" si="10"/>
        <v>0</v>
      </c>
      <c r="AX16" s="5">
        <f t="shared" si="10"/>
        <v>0</v>
      </c>
      <c r="AY16" s="5">
        <f t="shared" si="10"/>
        <v>1.2124220261235101</v>
      </c>
      <c r="AZ16" s="5">
        <f t="shared" si="10"/>
        <v>0.16604632250398929</v>
      </c>
      <c r="BA16" s="5">
        <f t="shared" si="10"/>
        <v>0</v>
      </c>
      <c r="BB16" s="5">
        <f t="shared" si="10"/>
        <v>0</v>
      </c>
      <c r="BC16" s="5">
        <f t="shared" si="10"/>
        <v>6.6168944835846609E-3</v>
      </c>
      <c r="BD16" s="5">
        <f t="shared" si="10"/>
        <v>0</v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1.1838653697274076E-3</v>
      </c>
      <c r="BJ16" s="5">
        <f ca="1"/>
        <v>1.1116676150040297E-3</v>
      </c>
      <c r="BK16" s="5">
        <f ca="1"/>
        <v>-8.146600879543863E-5</v>
      </c>
      <c r="BL16" s="5">
        <f ca="1"/>
        <v>-2.1019296306091313E-6</v>
      </c>
      <c r="BM16" s="5">
        <f ca="1"/>
        <v>8.6868215781960197E-3</v>
      </c>
      <c r="BN16" s="5">
        <f ca="1"/>
        <v>1.3234220977793884E-3</v>
      </c>
      <c r="BO16" s="5">
        <f ca="1"/>
        <v>-8.9385550185137262E-5</v>
      </c>
      <c r="BP16" s="5">
        <f ca="1"/>
        <v>-2.7873609452853411E-6</v>
      </c>
      <c r="BQ16" s="5">
        <f ca="1"/>
        <v>6.6625880138776388E-5</v>
      </c>
      <c r="BR16" s="5">
        <f ca="1"/>
        <v>-3.2208537063275987E-5</v>
      </c>
      <c r="CJ16" s="5" t="str">
        <f t="shared" si="16"/>
        <v/>
      </c>
      <c r="CK16" s="5" t="str">
        <f t="shared" si="25"/>
        <v/>
      </c>
      <c r="CL16" s="5" t="str">
        <f t="shared" si="25"/>
        <v/>
      </c>
      <c r="CM16" s="5" t="str">
        <f t="shared" si="25"/>
        <v/>
      </c>
      <c r="CN16" s="5" t="str">
        <f t="shared" si="25"/>
        <v/>
      </c>
      <c r="CO16" s="5" t="str">
        <f t="shared" si="25"/>
        <v/>
      </c>
      <c r="CP16" s="5" t="str">
        <f t="shared" si="25"/>
        <v/>
      </c>
      <c r="CQ16" s="5" t="str">
        <f t="shared" si="25"/>
        <v/>
      </c>
      <c r="CR16" s="5" t="str">
        <f t="shared" si="25"/>
        <v/>
      </c>
      <c r="CS16" s="5" t="str">
        <f t="shared" si="25"/>
        <v/>
      </c>
      <c r="CT16" s="5" t="str">
        <f t="shared" si="25"/>
        <v/>
      </c>
      <c r="CU16" s="5" t="str">
        <f t="shared" si="25"/>
        <v/>
      </c>
      <c r="CV16" s="5" t="str">
        <f t="shared" si="25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97498028.596252903</v>
      </c>
      <c r="D17">
        <v>3491605.4123227899</v>
      </c>
      <c r="E17">
        <v>491520.40491893899</v>
      </c>
      <c r="F17">
        <v>14355.5778310856</v>
      </c>
      <c r="G17">
        <v>0</v>
      </c>
      <c r="H17">
        <v>241710.54266750099</v>
      </c>
      <c r="I17">
        <v>0</v>
      </c>
      <c r="J17">
        <v>0</v>
      </c>
      <c r="K17">
        <v>0</v>
      </c>
      <c r="L17">
        <v>0</v>
      </c>
      <c r="M17">
        <v>0</v>
      </c>
      <c r="P17" s="5" t="str">
        <f t="shared" si="7"/>
        <v>S15_00765_MH_MD_20221118_LCQE</v>
      </c>
      <c r="Q17" s="5" t="str">
        <f t="shared" si="7"/>
        <v>SC 90min</v>
      </c>
      <c r="R17" s="5">
        <f t="shared" ca="1" si="30"/>
        <v>98.558416236042078</v>
      </c>
      <c r="S17" s="5">
        <f t="shared" ca="1" si="8"/>
        <v>0.15762537336641852</v>
      </c>
      <c r="T17" s="6">
        <f t="shared" ca="1" si="8"/>
        <v>0.37968856887598951</v>
      </c>
      <c r="U17" s="6">
        <f t="shared" ca="1" si="8"/>
        <v>-1.7782676626283585E-2</v>
      </c>
      <c r="V17" s="6">
        <f t="shared" ca="1" si="8"/>
        <v>-1.064647423232413E-3</v>
      </c>
      <c r="W17" s="6">
        <f t="shared" ca="1" si="8"/>
        <v>0.83340267659515999</v>
      </c>
      <c r="X17" s="6">
        <f t="shared" ca="1" si="8"/>
        <v>8.5285175802743751E-2</v>
      </c>
      <c r="Y17" s="5">
        <f t="shared" ca="1" si="8"/>
        <v>1.6439763574110132E-3</v>
      </c>
      <c r="Z17" s="5">
        <f t="shared" ca="1" si="38"/>
        <v>-4.1672507423508228E-4</v>
      </c>
      <c r="AA17" s="5">
        <f t="shared" ca="1" si="39"/>
        <v>6.2880969681780663E-3</v>
      </c>
      <c r="AB17" s="5">
        <f t="shared" ca="1" si="40"/>
        <v>-3.0860548842580925E-3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40569003.647522703</v>
      </c>
      <c r="AG17" s="5">
        <f t="shared" si="1"/>
        <v>1502373.5011553401</v>
      </c>
      <c r="AH17" s="5">
        <f t="shared" si="1"/>
        <v>339048.25915959699</v>
      </c>
      <c r="AI17" s="5">
        <f t="shared" si="1"/>
        <v>0</v>
      </c>
      <c r="AJ17" s="5">
        <f t="shared" si="1"/>
        <v>0</v>
      </c>
      <c r="AK17" s="5">
        <f t="shared" si="1"/>
        <v>482474.06101107202</v>
      </c>
      <c r="AL17" s="5">
        <f t="shared" si="1"/>
        <v>48503.1557588949</v>
      </c>
      <c r="AM17" s="5">
        <f t="shared" si="1"/>
        <v>3985.4650206750798</v>
      </c>
      <c r="AN17" s="5">
        <f t="shared" si="1"/>
        <v>0</v>
      </c>
      <c r="AO17" s="5">
        <f t="shared" si="1"/>
        <v>2584.86471086752</v>
      </c>
      <c r="AP17" s="5">
        <f t="shared" si="1"/>
        <v>0</v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23"/>
        <v>100</v>
      </c>
      <c r="AU17" s="5">
        <f t="shared" si="10"/>
        <v>3.7032546182510964</v>
      </c>
      <c r="AV17" s="5">
        <f t="shared" si="10"/>
        <v>0.83573228000708011</v>
      </c>
      <c r="AW17" s="5">
        <f t="shared" si="10"/>
        <v>0</v>
      </c>
      <c r="AX17" s="5">
        <f t="shared" si="10"/>
        <v>0</v>
      </c>
      <c r="AY17" s="5">
        <f t="shared" si="10"/>
        <v>1.1892677108931999</v>
      </c>
      <c r="AZ17" s="5">
        <f t="shared" si="10"/>
        <v>0.11955717764307648</v>
      </c>
      <c r="BA17" s="5">
        <f t="shared" si="10"/>
        <v>9.8239164444415619E-3</v>
      </c>
      <c r="BB17" s="5">
        <f t="shared" si="10"/>
        <v>0</v>
      </c>
      <c r="BC17" s="5">
        <f t="shared" si="10"/>
        <v>6.3715262354621851E-3</v>
      </c>
      <c r="BD17" s="5">
        <f t="shared" si="10"/>
        <v>0</v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1.5993091141898452E-3</v>
      </c>
      <c r="BJ17" s="5">
        <f ca="1"/>
        <v>3.8524215726707285E-3</v>
      </c>
      <c r="BK17" s="5">
        <f ca="1"/>
        <v>-1.80427783901225E-4</v>
      </c>
      <c r="BL17" s="5">
        <f ca="1"/>
        <v>-1.0802196949701789E-5</v>
      </c>
      <c r="BM17" s="5">
        <f ca="1"/>
        <v>8.4559260225854863E-3</v>
      </c>
      <c r="BN17" s="5">
        <f ca="1"/>
        <v>8.6532615944731064E-4</v>
      </c>
      <c r="BO17" s="5">
        <f ca="1"/>
        <v>1.6680222960094841E-5</v>
      </c>
      <c r="BP17" s="5">
        <f ca="1"/>
        <v>-4.2282038424506357E-6</v>
      </c>
      <c r="BQ17" s="5">
        <f ca="1"/>
        <v>6.3800710363673204E-5</v>
      </c>
      <c r="BR17" s="5">
        <f ca="1"/>
        <v>-3.1311936637325404E-5</v>
      </c>
      <c r="CJ17" s="5" t="str">
        <f t="shared" si="16"/>
        <v/>
      </c>
      <c r="CK17" s="5" t="str">
        <f t="shared" si="25"/>
        <v/>
      </c>
      <c r="CL17" s="5" t="str">
        <f t="shared" si="25"/>
        <v/>
      </c>
      <c r="CM17" s="5" t="str">
        <f t="shared" si="25"/>
        <v/>
      </c>
      <c r="CN17" s="5" t="str">
        <f t="shared" si="25"/>
        <v/>
      </c>
      <c r="CO17" s="5" t="str">
        <f t="shared" si="25"/>
        <v/>
      </c>
      <c r="CP17" s="5" t="str">
        <f t="shared" si="25"/>
        <v/>
      </c>
      <c r="CQ17" s="5" t="str">
        <f t="shared" si="25"/>
        <v/>
      </c>
      <c r="CR17" s="5" t="str">
        <f t="shared" ref="CR17:CT17" si="41">IF(CE17=ISBLANK(TRUE),"",CE17/$BM17*"100")</f>
        <v/>
      </c>
      <c r="CS17" s="5" t="str">
        <f t="shared" si="41"/>
        <v/>
      </c>
      <c r="CT17" s="5" t="str">
        <f t="shared" si="41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94971417.148505494</v>
      </c>
      <c r="D18">
        <v>3566472.2900333498</v>
      </c>
      <c r="E18">
        <v>331991.13347052003</v>
      </c>
      <c r="F18">
        <v>0</v>
      </c>
      <c r="G18">
        <v>0</v>
      </c>
      <c r="H18">
        <v>279462.51791539299</v>
      </c>
      <c r="I18">
        <v>0</v>
      </c>
      <c r="J18">
        <v>0</v>
      </c>
      <c r="K18">
        <v>0</v>
      </c>
      <c r="L18">
        <v>0</v>
      </c>
      <c r="M18">
        <v>0</v>
      </c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23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6"/>
        <v/>
      </c>
      <c r="CK18" s="5" t="str">
        <f t="shared" ref="CK18:CT21" si="42">IF(BX18=ISBLANK(TRUE),"",BX18/$BM18*"100")</f>
        <v/>
      </c>
      <c r="CL18" s="5" t="str">
        <f t="shared" si="42"/>
        <v/>
      </c>
      <c r="CM18" s="5" t="str">
        <f t="shared" si="42"/>
        <v/>
      </c>
      <c r="CN18" s="5" t="str">
        <f t="shared" si="42"/>
        <v/>
      </c>
      <c r="CO18" s="5" t="str">
        <f t="shared" si="42"/>
        <v/>
      </c>
      <c r="CP18" s="5" t="str">
        <f t="shared" si="42"/>
        <v/>
      </c>
      <c r="CQ18" s="5" t="str">
        <f t="shared" si="42"/>
        <v/>
      </c>
      <c r="CR18" s="5" t="str">
        <f t="shared" si="42"/>
        <v/>
      </c>
      <c r="CS18" s="5" t="str">
        <f t="shared" si="42"/>
        <v/>
      </c>
      <c r="CT18" s="5" t="str">
        <f t="shared" si="42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-3.5433237068321119E-4</v>
      </c>
      <c r="DA18" s="5">
        <v>-3.1927182392716118E-5</v>
      </c>
    </row>
    <row r="19" spans="1:107" ht="15" customHeight="1" x14ac:dyDescent="0.2">
      <c r="A19" t="s">
        <v>45</v>
      </c>
      <c r="B19" t="s">
        <v>43</v>
      </c>
      <c r="C19">
        <v>104791140.858041</v>
      </c>
      <c r="D19">
        <v>3657213.0832049702</v>
      </c>
      <c r="E19">
        <v>507558.891945999</v>
      </c>
      <c r="F19">
        <v>0</v>
      </c>
      <c r="G19">
        <v>0</v>
      </c>
      <c r="H19">
        <v>424920.98813452898</v>
      </c>
      <c r="I19">
        <v>0</v>
      </c>
      <c r="J19">
        <v>0</v>
      </c>
      <c r="K19">
        <v>0</v>
      </c>
      <c r="L19">
        <v>0</v>
      </c>
      <c r="M19">
        <v>0</v>
      </c>
      <c r="T19" s="6"/>
      <c r="U19" s="6"/>
      <c r="V19" s="6"/>
      <c r="W19" s="6"/>
      <c r="X19" s="6"/>
      <c r="AR19" s="5" t="str">
        <f t="shared" ref="AR19:AS22" si="43">IF(AD19=ISBLANK(TRUE),"",AD19)</f>
        <v/>
      </c>
      <c r="AS19" s="5" t="str">
        <f t="shared" si="43"/>
        <v/>
      </c>
      <c r="AT19" s="5" t="str">
        <f t="shared" si="23"/>
        <v/>
      </c>
      <c r="AU19" s="5" t="str">
        <f t="shared" si="23"/>
        <v/>
      </c>
      <c r="AV19" s="5" t="str">
        <f t="shared" si="23"/>
        <v/>
      </c>
      <c r="AW19" s="5" t="str">
        <f t="shared" si="23"/>
        <v/>
      </c>
      <c r="AX19" s="5" t="str">
        <f t="shared" si="23"/>
        <v/>
      </c>
      <c r="AY19" s="5" t="str">
        <f t="shared" si="23"/>
        <v/>
      </c>
      <c r="AZ19" s="5" t="str">
        <f t="shared" si="23"/>
        <v/>
      </c>
      <c r="BA19" s="5" t="str">
        <f t="shared" si="23"/>
        <v/>
      </c>
      <c r="BB19" s="5" t="str">
        <f t="shared" si="23"/>
        <v/>
      </c>
      <c r="BC19" s="5" t="str">
        <f t="shared" si="23"/>
        <v/>
      </c>
      <c r="BD19" s="5" t="str">
        <f t="shared" si="23"/>
        <v/>
      </c>
      <c r="BF19" s="5" t="str">
        <f t="shared" ref="BF19:BG22" si="44">IF(AD19=ISBLANK(TRUE),"",AD19)</f>
        <v/>
      </c>
      <c r="BG19" s="5" t="str">
        <f t="shared" si="44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6"/>
        <v/>
      </c>
      <c r="CK19" s="5" t="str">
        <f t="shared" si="42"/>
        <v/>
      </c>
      <c r="CL19" s="5" t="str">
        <f t="shared" si="42"/>
        <v/>
      </c>
      <c r="CM19" s="5" t="str">
        <f t="shared" si="42"/>
        <v/>
      </c>
      <c r="CN19" s="5" t="str">
        <f t="shared" si="42"/>
        <v/>
      </c>
      <c r="CO19" s="5" t="str">
        <f t="shared" si="42"/>
        <v/>
      </c>
      <c r="CP19" s="5" t="str">
        <f t="shared" si="42"/>
        <v/>
      </c>
      <c r="CQ19" s="5" t="str">
        <f t="shared" si="42"/>
        <v/>
      </c>
      <c r="CR19" s="5" t="str">
        <f t="shared" si="42"/>
        <v/>
      </c>
      <c r="CS19" s="5" t="str">
        <f t="shared" si="42"/>
        <v/>
      </c>
      <c r="CT19" s="5" t="str">
        <f t="shared" si="42"/>
        <v/>
      </c>
      <c r="CW19" s="27"/>
      <c r="CX19" s="24"/>
      <c r="CY19" s="5">
        <v>0</v>
      </c>
      <c r="CZ19" s="5">
        <v>0.01</v>
      </c>
      <c r="DA19" s="5">
        <v>-3.5433237068321119E-4</v>
      </c>
    </row>
    <row r="20" spans="1:107" ht="15" customHeight="1" thickBot="1" x14ac:dyDescent="0.25">
      <c r="A20" t="s">
        <v>46</v>
      </c>
      <c r="B20" t="s">
        <v>43</v>
      </c>
      <c r="C20">
        <v>105365020.442259</v>
      </c>
      <c r="D20">
        <v>3526330.4482647302</v>
      </c>
      <c r="E20">
        <v>464909.386832016</v>
      </c>
      <c r="F20">
        <v>0</v>
      </c>
      <c r="G20">
        <v>0</v>
      </c>
      <c r="H20">
        <v>450384.61809954798</v>
      </c>
      <c r="I20">
        <v>10612.9471226653</v>
      </c>
      <c r="J20">
        <v>0</v>
      </c>
      <c r="K20">
        <v>0</v>
      </c>
      <c r="L20">
        <v>0</v>
      </c>
      <c r="M20">
        <v>0</v>
      </c>
      <c r="T20" s="6"/>
      <c r="U20" s="6"/>
      <c r="V20" s="6"/>
      <c r="W20" s="6"/>
      <c r="X20" s="6"/>
      <c r="AR20" s="5" t="str">
        <f t="shared" si="43"/>
        <v/>
      </c>
      <c r="AS20" s="5" t="str">
        <f t="shared" si="43"/>
        <v/>
      </c>
      <c r="AT20" s="5" t="str">
        <f t="shared" ref="AT20:BD22" si="45">IFERROR(IF(AF20=ISBLANK(TRUE),"",AF20/$AF20*100),"")</f>
        <v/>
      </c>
      <c r="AU20" s="5" t="str">
        <f t="shared" si="45"/>
        <v/>
      </c>
      <c r="AV20" s="5" t="str">
        <f t="shared" si="45"/>
        <v/>
      </c>
      <c r="AW20" s="5" t="str">
        <f t="shared" si="45"/>
        <v/>
      </c>
      <c r="AX20" s="5" t="str">
        <f t="shared" si="45"/>
        <v/>
      </c>
      <c r="AY20" s="5" t="str">
        <f t="shared" si="45"/>
        <v/>
      </c>
      <c r="AZ20" s="5" t="str">
        <f t="shared" si="45"/>
        <v/>
      </c>
      <c r="BA20" s="5" t="str">
        <f t="shared" si="45"/>
        <v/>
      </c>
      <c r="BB20" s="5" t="str">
        <f t="shared" si="45"/>
        <v/>
      </c>
      <c r="BC20" s="5" t="str">
        <f t="shared" si="45"/>
        <v/>
      </c>
      <c r="BD20" s="5" t="str">
        <f t="shared" si="45"/>
        <v/>
      </c>
      <c r="BF20" s="5" t="str">
        <f t="shared" si="44"/>
        <v/>
      </c>
      <c r="BG20" s="5" t="str">
        <f t="shared" si="44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6"/>
        <v/>
      </c>
      <c r="CK20" s="5" t="str">
        <f t="shared" si="42"/>
        <v/>
      </c>
      <c r="CL20" s="5" t="str">
        <f t="shared" si="42"/>
        <v/>
      </c>
      <c r="CM20" s="5" t="str">
        <f t="shared" si="42"/>
        <v/>
      </c>
      <c r="CN20" s="5" t="str">
        <f t="shared" si="42"/>
        <v/>
      </c>
      <c r="CO20" s="5" t="str">
        <f t="shared" si="42"/>
        <v/>
      </c>
      <c r="CP20" s="5" t="str">
        <f t="shared" si="42"/>
        <v/>
      </c>
      <c r="CQ20" s="5" t="str">
        <f t="shared" si="42"/>
        <v/>
      </c>
      <c r="CR20" s="5" t="str">
        <f t="shared" si="42"/>
        <v/>
      </c>
      <c r="CS20" s="5" t="str">
        <f t="shared" si="42"/>
        <v/>
      </c>
      <c r="CT20" s="5" t="str">
        <f t="shared" si="42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43"/>
        <v/>
      </c>
      <c r="AS21" s="5" t="str">
        <f t="shared" si="43"/>
        <v/>
      </c>
      <c r="AT21" s="5" t="str">
        <f t="shared" si="45"/>
        <v/>
      </c>
      <c r="AU21" s="5" t="str">
        <f t="shared" si="45"/>
        <v/>
      </c>
      <c r="AV21" s="5" t="str">
        <f t="shared" si="45"/>
        <v/>
      </c>
      <c r="AW21" s="5" t="str">
        <f t="shared" si="45"/>
        <v/>
      </c>
      <c r="AX21" s="5" t="str">
        <f t="shared" si="45"/>
        <v/>
      </c>
      <c r="AY21" s="5" t="str">
        <f t="shared" si="45"/>
        <v/>
      </c>
      <c r="AZ21" s="5" t="str">
        <f t="shared" si="45"/>
        <v/>
      </c>
      <c r="BA21" s="5" t="str">
        <f t="shared" si="45"/>
        <v/>
      </c>
      <c r="BB21" s="5" t="str">
        <f t="shared" si="45"/>
        <v/>
      </c>
      <c r="BC21" s="5" t="str">
        <f t="shared" si="45"/>
        <v/>
      </c>
      <c r="BD21" s="5" t="str">
        <f t="shared" si="45"/>
        <v/>
      </c>
      <c r="BF21" s="5" t="str">
        <f t="shared" si="44"/>
        <v/>
      </c>
      <c r="BG21" s="5" t="str">
        <f t="shared" si="44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6"/>
        <v/>
      </c>
      <c r="CK21" s="5" t="str">
        <f t="shared" si="42"/>
        <v/>
      </c>
      <c r="CL21" s="5" t="str">
        <f t="shared" si="42"/>
        <v/>
      </c>
      <c r="CM21" s="5" t="str">
        <f t="shared" si="42"/>
        <v/>
      </c>
      <c r="CN21" s="5" t="str">
        <f t="shared" si="42"/>
        <v/>
      </c>
      <c r="CO21" s="5" t="str">
        <f t="shared" si="42"/>
        <v/>
      </c>
      <c r="CP21" s="5" t="str">
        <f t="shared" si="42"/>
        <v/>
      </c>
      <c r="CQ21" s="5" t="str">
        <f t="shared" si="42"/>
        <v/>
      </c>
      <c r="CR21" s="5" t="str">
        <f t="shared" si="42"/>
        <v/>
      </c>
      <c r="CS21" s="5" t="str">
        <f t="shared" si="42"/>
        <v/>
      </c>
      <c r="CT21" s="5" t="str">
        <f t="shared" si="42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46">IF(AD22=ISBLANK(TRUE),"",AD22)</f>
        <v/>
      </c>
      <c r="Q22" s="5" t="str">
        <f t="shared" si="46"/>
        <v/>
      </c>
      <c r="R22" s="5" t="str">
        <f t="shared" ref="R22:T22" ca="1" si="47">IFERROR(BH22/SUMIF($BH22:$BR22,"&lt;&gt;#N/A")*100,"")</f>
        <v/>
      </c>
      <c r="S22" s="5" t="str">
        <f t="shared" ca="1" si="47"/>
        <v/>
      </c>
      <c r="T22" s="6" t="str">
        <f t="shared" ca="1" si="47"/>
        <v/>
      </c>
      <c r="U22" s="6"/>
      <c r="V22" s="6"/>
      <c r="W22" s="6"/>
      <c r="X22" s="6"/>
      <c r="AD22" s="5" t="str">
        <f t="shared" ref="AD22:AP22" si="48">IF(A21=ISBLANK(TRUE),"",A21)</f>
        <v/>
      </c>
      <c r="AE22" s="5" t="str">
        <f t="shared" si="48"/>
        <v/>
      </c>
      <c r="AF22" s="5" t="str">
        <f t="shared" si="48"/>
        <v/>
      </c>
      <c r="AG22" s="5" t="str">
        <f t="shared" si="48"/>
        <v/>
      </c>
      <c r="AH22" s="5" t="str">
        <f t="shared" si="48"/>
        <v/>
      </c>
      <c r="AI22" s="5" t="str">
        <f t="shared" si="48"/>
        <v/>
      </c>
      <c r="AJ22" s="5" t="str">
        <f t="shared" si="48"/>
        <v/>
      </c>
      <c r="AK22" s="5" t="str">
        <f t="shared" si="48"/>
        <v/>
      </c>
      <c r="AL22" s="5" t="str">
        <f t="shared" si="48"/>
        <v/>
      </c>
      <c r="AM22" s="5" t="str">
        <f t="shared" si="48"/>
        <v/>
      </c>
      <c r="AN22" s="5" t="str">
        <f t="shared" si="48"/>
        <v/>
      </c>
      <c r="AO22" s="5" t="str">
        <f t="shared" si="48"/>
        <v/>
      </c>
      <c r="AP22" s="5" t="str">
        <f t="shared" si="48"/>
        <v/>
      </c>
      <c r="AR22" s="5" t="str">
        <f t="shared" si="43"/>
        <v/>
      </c>
      <c r="AS22" s="5" t="str">
        <f t="shared" si="43"/>
        <v/>
      </c>
      <c r="AT22" s="5" t="str">
        <f t="shared" si="45"/>
        <v/>
      </c>
      <c r="AU22" s="5" t="str">
        <f t="shared" si="45"/>
        <v/>
      </c>
      <c r="AV22" s="5" t="str">
        <f t="shared" si="45"/>
        <v/>
      </c>
      <c r="AW22" s="5" t="str">
        <f t="shared" si="45"/>
        <v/>
      </c>
      <c r="AX22" s="5" t="str">
        <f t="shared" si="45"/>
        <v/>
      </c>
      <c r="AY22" s="5" t="str">
        <f t="shared" si="45"/>
        <v/>
      </c>
      <c r="AZ22" s="5" t="str">
        <f t="shared" si="45"/>
        <v/>
      </c>
      <c r="BA22" s="5" t="str">
        <f t="shared" si="45"/>
        <v/>
      </c>
      <c r="BB22" s="5" t="str">
        <f t="shared" si="45"/>
        <v/>
      </c>
      <c r="BC22" s="5" t="str">
        <f t="shared" si="45"/>
        <v/>
      </c>
      <c r="BD22" s="5" t="str">
        <f t="shared" si="45"/>
        <v/>
      </c>
      <c r="BF22" s="5" t="str">
        <f t="shared" si="44"/>
        <v/>
      </c>
      <c r="BG22" s="5" t="str">
        <f t="shared" si="44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-3.5433237068321119E-4</v>
      </c>
      <c r="DA22" s="5">
        <v>-3.1927182392716118E-5</v>
      </c>
      <c r="DB22" s="5">
        <v>2.3393370177374003E-6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-3.5433237068321119E-4</v>
      </c>
      <c r="DB23" s="5">
        <v>-3.1927182392716118E-5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-3.5433237068321119E-4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97.995680247107416</v>
      </c>
      <c r="S25" s="5">
        <f t="shared" ref="S25:X25" ca="1" si="49">AVERAGE(S3:S5)</f>
        <v>-2.5776237092254749E-2</v>
      </c>
      <c r="T25" s="5">
        <f t="shared" ca="1" si="49"/>
        <v>0.30780594562867075</v>
      </c>
      <c r="U25" s="5">
        <f t="shared" ca="1" si="49"/>
        <v>-1.4399115320539549E-2</v>
      </c>
      <c r="V25" s="5">
        <f t="shared" ca="1" si="49"/>
        <v>-8.5803633187813214E-4</v>
      </c>
      <c r="W25" s="5">
        <f t="shared" ca="1" si="49"/>
        <v>1.5493634233605755</v>
      </c>
      <c r="X25" s="5">
        <f t="shared" ca="1" si="49"/>
        <v>0.16767496560304176</v>
      </c>
      <c r="Y25" s="5">
        <f t="shared" ref="Y25:AB25" ca="1" si="50">AVERAGE(Y3:Y5)</f>
        <v>2.0169403099588073E-2</v>
      </c>
      <c r="Z25" s="5">
        <f t="shared" ca="1" si="50"/>
        <v>1.6477290378279757E-3</v>
      </c>
      <c r="AA25" s="5">
        <f t="shared" ca="1" si="50"/>
        <v>2.5350215709920476E-3</v>
      </c>
      <c r="AB25" s="5">
        <f t="shared" ca="1" si="50"/>
        <v>-3.8433466634318196E-3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98.254942669770017</v>
      </c>
      <c r="S26" s="5">
        <f t="shared" ref="S26:X26" ca="1" si="51">AVERAGE(S6:S9)</f>
        <v>-1.9332166809971695E-2</v>
      </c>
      <c r="T26" s="5">
        <f t="shared" ca="1" si="51"/>
        <v>0.16388124459348055</v>
      </c>
      <c r="U26" s="5">
        <f t="shared" ca="1" si="51"/>
        <v>-9.3376054203892622E-3</v>
      </c>
      <c r="V26" s="5">
        <f t="shared" ca="1" si="51"/>
        <v>-3.974086810071821E-4</v>
      </c>
      <c r="W26" s="5">
        <f t="shared" ca="1" si="51"/>
        <v>1.4429563577813467</v>
      </c>
      <c r="X26" s="5">
        <f t="shared" ca="1" si="51"/>
        <v>0.14333307650916444</v>
      </c>
      <c r="Y26" s="5">
        <f t="shared" ref="Y26:AB26" ca="1" si="52">AVERAGE(Y6:Y9)</f>
        <v>1.1170721883404166E-2</v>
      </c>
      <c r="Z26" s="5">
        <f t="shared" ca="1" si="52"/>
        <v>1.0300226296905177E-2</v>
      </c>
      <c r="AA26" s="5">
        <f t="shared" ca="1" si="52"/>
        <v>6.7651290220255107E-3</v>
      </c>
      <c r="AB26" s="5">
        <f t="shared" ca="1" si="52"/>
        <v>-4.2822449449953885E-3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98.056109800005743</v>
      </c>
      <c r="S27" s="5">
        <f t="shared" ref="S27:X27" ca="1" si="53">AVERAGE(S10:S13)</f>
        <v>3.7086722760902996E-2</v>
      </c>
      <c r="T27" s="5">
        <f t="shared" ca="1" si="53"/>
        <v>0.37456445564081753</v>
      </c>
      <c r="U27" s="5">
        <f t="shared" ca="1" si="53"/>
        <v>-1.7046438901878219E-2</v>
      </c>
      <c r="V27" s="5">
        <f t="shared" ca="1" si="53"/>
        <v>-1.0635044440186303E-3</v>
      </c>
      <c r="W27" s="5">
        <f t="shared" ca="1" si="53"/>
        <v>1.4447611320051297</v>
      </c>
      <c r="X27" s="5">
        <f t="shared" ca="1" si="53"/>
        <v>0.10577144758958065</v>
      </c>
      <c r="Y27" s="5">
        <f t="shared" ref="Y27:AB27" ca="1" si="54">AVERAGE(Y10:Y13)</f>
        <v>-5.2060688973139197E-3</v>
      </c>
      <c r="Z27" s="5">
        <f t="shared" ca="1" si="54"/>
        <v>5.3504849764203647E-3</v>
      </c>
      <c r="AA27" s="5">
        <f t="shared" ca="1" si="54"/>
        <v>1.4978839074744352E-3</v>
      </c>
      <c r="AB27" s="5">
        <f t="shared" ca="1" si="54"/>
        <v>-1.8259146428385121E-3</v>
      </c>
      <c r="CW27" s="27"/>
      <c r="CX27" s="23" t="s">
        <v>14</v>
      </c>
      <c r="CY27" s="5">
        <f t="array" ref="CY27:DC31">MINVERSE(CY5:DC9)</f>
        <v>0.01</v>
      </c>
      <c r="CZ27" s="5">
        <v>-3.5433237068321119E-4</v>
      </c>
      <c r="DA27" s="5">
        <v>-3.1927182392716118E-5</v>
      </c>
      <c r="DB27" s="5">
        <v>2.3393370177374003E-6</v>
      </c>
      <c r="DC27" s="5">
        <v>7.2172193709829814E-8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97.169081039581073</v>
      </c>
      <c r="S28" s="5">
        <f t="shared" ref="S28:X28" ca="1" si="55">AVERAGE(S14:S17)</f>
        <v>5.1603547638853497E-2</v>
      </c>
      <c r="T28" s="5">
        <f t="shared" ca="1" si="55"/>
        <v>0.42316424889304743</v>
      </c>
      <c r="U28" s="5">
        <f t="shared" ca="1" si="55"/>
        <v>-1.8800409654170566E-2</v>
      </c>
      <c r="V28" s="5">
        <f t="shared" ca="1" si="55"/>
        <v>-1.218073126896748E-3</v>
      </c>
      <c r="W28" s="5">
        <f t="shared" ca="1" si="55"/>
        <v>2.1591979200145315</v>
      </c>
      <c r="X28" s="5">
        <f t="shared" ca="1" si="55"/>
        <v>0.22013402293258746</v>
      </c>
      <c r="Y28" s="5">
        <f t="shared" ref="Y28:AB28" ca="1" si="56">AVERAGE(Y14:Y17)</f>
        <v>1.3983376945878713E-3</v>
      </c>
      <c r="Z28" s="5">
        <f t="shared" ca="1" si="56"/>
        <v>-1.0542587645084038E-3</v>
      </c>
      <c r="AA28" s="5">
        <f t="shared" ca="1" si="56"/>
        <v>3.2319550318579038E-3</v>
      </c>
      <c r="AB28" s="5">
        <f t="shared" ca="1" si="56"/>
        <v>-6.7383302409753393E-3</v>
      </c>
      <c r="CW28" s="27"/>
      <c r="CX28" s="24"/>
      <c r="CY28" s="5">
        <v>0</v>
      </c>
      <c r="CZ28" s="5">
        <v>0.01</v>
      </c>
      <c r="DA28" s="5">
        <v>-3.5433237068321119E-4</v>
      </c>
      <c r="DB28" s="5">
        <v>-3.1927182392716118E-5</v>
      </c>
      <c r="DC28" s="5">
        <v>2.3393370177374003E-6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-3.5433237068321119E-4</v>
      </c>
      <c r="DC29" s="5">
        <v>-3.1927182392716118E-5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-3.5433237068321119E-4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7">IFERROR(BH48/SUMIF($AV48:$BF48,"&lt;&gt;#N/A")*100,"")</f>
        <v/>
      </c>
      <c r="S33" s="5" t="str">
        <f t="shared" si="57"/>
        <v/>
      </c>
      <c r="T33" s="5" t="str">
        <f t="shared" si="57"/>
        <v/>
      </c>
      <c r="U33" s="5" t="str">
        <f t="shared" si="57"/>
        <v/>
      </c>
      <c r="V33" s="5" t="str">
        <f t="shared" si="57"/>
        <v/>
      </c>
      <c r="W33" s="5" t="str">
        <f t="shared" si="57"/>
        <v/>
      </c>
      <c r="X33" s="5" t="str">
        <f t="shared" si="57"/>
        <v/>
      </c>
      <c r="CW33" s="27"/>
      <c r="CX33" s="23" t="s">
        <v>15</v>
      </c>
      <c r="CY33" s="5">
        <f t="array" ref="CY33:DD38">MINVERSE(CY5:DD10)</f>
        <v>0.01</v>
      </c>
      <c r="CZ33" s="5">
        <v>-3.5433237068321119E-4</v>
      </c>
      <c r="DA33" s="5">
        <v>-3.1927182392716118E-5</v>
      </c>
      <c r="DB33" s="5">
        <v>2.3393370177374003E-6</v>
      </c>
      <c r="DC33" s="5">
        <v>7.2172193709829814E-8</v>
      </c>
      <c r="DD33" s="5">
        <v>-3.4389734178157172E-5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-3.5433237068321119E-4</v>
      </c>
      <c r="DB34" s="5">
        <v>-3.1927182392716118E-5</v>
      </c>
      <c r="DC34" s="5">
        <v>2.3393370177374003E-6</v>
      </c>
      <c r="DD34" s="5">
        <v>7.2172193709829814E-8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-3.5433237068321119E-4</v>
      </c>
      <c r="DC35" s="5">
        <v>-3.1927182392716118E-5</v>
      </c>
      <c r="DD35" s="5">
        <v>2.3393370177374003E-6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-3.5433237068321119E-4</v>
      </c>
      <c r="DD36" s="5">
        <v>-3.1927182392716118E-5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-3.5433237068321119E-4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8">IF(B38=ISBLANK(TRUE),"",B38)</f>
        <v/>
      </c>
      <c r="AF39" s="5" t="str">
        <f t="shared" si="58"/>
        <v/>
      </c>
      <c r="AG39" s="5" t="str">
        <f t="shared" si="58"/>
        <v/>
      </c>
      <c r="AH39" s="5" t="str">
        <f t="shared" si="58"/>
        <v/>
      </c>
      <c r="AI39" s="5" t="str">
        <f t="shared" si="58"/>
        <v/>
      </c>
      <c r="AJ39" s="5" t="str">
        <f t="shared" si="58"/>
        <v/>
      </c>
      <c r="AK39" s="5" t="str">
        <f t="shared" si="58"/>
        <v/>
      </c>
      <c r="AL39" s="5" t="str">
        <f t="shared" si="58"/>
        <v/>
      </c>
      <c r="AM39" s="5" t="str">
        <f t="shared" si="58"/>
        <v/>
      </c>
      <c r="AN39" s="5" t="str">
        <f t="shared" si="58"/>
        <v/>
      </c>
      <c r="AO39" s="5" t="str">
        <f t="shared" si="58"/>
        <v/>
      </c>
      <c r="AP39" s="5" t="str">
        <f t="shared" si="58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8"/>
        <v/>
      </c>
      <c r="AF40" s="5" t="str">
        <f t="shared" si="58"/>
        <v/>
      </c>
      <c r="AG40" s="5" t="str">
        <f t="shared" si="58"/>
        <v/>
      </c>
      <c r="AH40" s="5" t="str">
        <f t="shared" si="58"/>
        <v/>
      </c>
      <c r="AI40" s="5" t="str">
        <f t="shared" si="58"/>
        <v/>
      </c>
      <c r="AJ40" s="5" t="str">
        <f t="shared" si="58"/>
        <v/>
      </c>
      <c r="AK40" s="5" t="str">
        <f t="shared" si="58"/>
        <v/>
      </c>
      <c r="AL40" s="5" t="str">
        <f t="shared" si="58"/>
        <v/>
      </c>
      <c r="AM40" s="5" t="str">
        <f t="shared" si="58"/>
        <v/>
      </c>
      <c r="AN40" s="5" t="str">
        <f t="shared" si="58"/>
        <v/>
      </c>
      <c r="AO40" s="5" t="str">
        <f t="shared" si="58"/>
        <v/>
      </c>
      <c r="AP40" s="5" t="str">
        <f t="shared" si="58"/>
        <v/>
      </c>
      <c r="CW40" s="27"/>
      <c r="CX40" s="23" t="s">
        <v>16</v>
      </c>
      <c r="CY40" s="5">
        <f t="array" ref="CY40:DE46">MINVERSE(CY5:DE11)</f>
        <v>0.01</v>
      </c>
      <c r="CZ40" s="5">
        <v>-3.5433237068321119E-4</v>
      </c>
      <c r="DA40" s="5">
        <v>-3.1927182392716118E-5</v>
      </c>
      <c r="DB40" s="5">
        <v>2.3393370177374003E-6</v>
      </c>
      <c r="DC40" s="5">
        <v>7.2172193709829814E-8</v>
      </c>
      <c r="DD40" s="5">
        <v>-3.4389734178157172E-5</v>
      </c>
      <c r="DE40" s="5">
        <v>2.1844405567801516E-6</v>
      </c>
    </row>
    <row r="41" spans="2:110" ht="14.25" customHeight="1" x14ac:dyDescent="0.15">
      <c r="AD41" s="5" t="str">
        <f>IF(A40=ISBLANK(TRUE),"",A40)</f>
        <v/>
      </c>
      <c r="AE41" s="5" t="str">
        <f t="shared" si="58"/>
        <v/>
      </c>
      <c r="AF41" s="5" t="str">
        <f t="shared" si="58"/>
        <v/>
      </c>
      <c r="AG41" s="5" t="str">
        <f t="shared" si="58"/>
        <v/>
      </c>
      <c r="AH41" s="5" t="str">
        <f t="shared" si="58"/>
        <v/>
      </c>
      <c r="AI41" s="5" t="str">
        <f t="shared" si="58"/>
        <v/>
      </c>
      <c r="AJ41" s="5" t="str">
        <f t="shared" si="58"/>
        <v/>
      </c>
      <c r="AK41" s="5" t="str">
        <f t="shared" si="58"/>
        <v/>
      </c>
      <c r="AL41" s="5" t="str">
        <f t="shared" si="58"/>
        <v/>
      </c>
      <c r="AM41" s="5" t="str">
        <f t="shared" si="58"/>
        <v/>
      </c>
      <c r="AN41" s="5" t="str">
        <f t="shared" si="58"/>
        <v/>
      </c>
      <c r="AO41" s="5" t="str">
        <f t="shared" si="58"/>
        <v/>
      </c>
      <c r="AP41" s="5" t="str">
        <f t="shared" si="58"/>
        <v/>
      </c>
      <c r="CW41" s="27"/>
      <c r="CX41" s="24"/>
      <c r="CY41" s="5">
        <v>0</v>
      </c>
      <c r="CZ41" s="5">
        <v>0.01</v>
      </c>
      <c r="DA41" s="5">
        <v>-3.5433237068321119E-4</v>
      </c>
      <c r="DB41" s="5">
        <v>-3.1927182392716118E-5</v>
      </c>
      <c r="DC41" s="5">
        <v>2.3393370177374003E-6</v>
      </c>
      <c r="DD41" s="5">
        <v>7.2172193709829814E-8</v>
      </c>
      <c r="DE41" s="5">
        <v>-3.4389734178157172E-5</v>
      </c>
    </row>
    <row r="42" spans="2:110" ht="14.25" customHeight="1" x14ac:dyDescent="0.15">
      <c r="AD42" s="5" t="str">
        <f>IF(A41=ISBLANK(TRUE),"",A41)</f>
        <v/>
      </c>
      <c r="AE42" s="5" t="str">
        <f t="shared" si="58"/>
        <v/>
      </c>
      <c r="AF42" s="5" t="str">
        <f t="shared" si="58"/>
        <v/>
      </c>
      <c r="AG42" s="5" t="str">
        <f t="shared" si="58"/>
        <v/>
      </c>
      <c r="AH42" s="5" t="str">
        <f t="shared" si="58"/>
        <v/>
      </c>
      <c r="AI42" s="5" t="str">
        <f t="shared" si="58"/>
        <v/>
      </c>
      <c r="AJ42" s="5" t="str">
        <f t="shared" si="58"/>
        <v/>
      </c>
      <c r="AK42" s="5" t="str">
        <f t="shared" si="58"/>
        <v/>
      </c>
      <c r="AL42" s="5" t="str">
        <f t="shared" si="58"/>
        <v/>
      </c>
      <c r="AM42" s="5" t="str">
        <f t="shared" si="58"/>
        <v/>
      </c>
      <c r="AN42" s="5" t="str">
        <f t="shared" si="58"/>
        <v/>
      </c>
      <c r="AO42" s="5" t="str">
        <f t="shared" si="58"/>
        <v/>
      </c>
      <c r="AP42" s="5" t="str">
        <f t="shared" si="58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-3.5433237068321119E-4</v>
      </c>
      <c r="DC42" s="5">
        <v>-3.1927182392716118E-5</v>
      </c>
      <c r="DD42" s="5">
        <v>2.3393370177374003E-6</v>
      </c>
      <c r="DE42" s="5">
        <v>7.2172193709829814E-8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-3.5433237068321119E-4</v>
      </c>
      <c r="DD43" s="5">
        <v>-3.1927182392716118E-5</v>
      </c>
      <c r="DE43" s="5">
        <v>2.3393370177374003E-6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-3.5433237068321119E-4</v>
      </c>
      <c r="DE44" s="5">
        <v>-3.1927182392716118E-5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-3.5433237068321119E-4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-3.5433237068321119E-4</v>
      </c>
      <c r="DA48" s="5">
        <v>-3.1927182392716118E-5</v>
      </c>
      <c r="DB48" s="5">
        <v>2.3393370177374003E-6</v>
      </c>
      <c r="DC48" s="5">
        <v>7.2172193709829814E-8</v>
      </c>
      <c r="DD48" s="5">
        <v>-3.4389734178157172E-5</v>
      </c>
      <c r="DE48" s="5">
        <v>2.1844405567801516E-6</v>
      </c>
      <c r="DF48" s="5">
        <v>1.9425075194957111E-7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-3.5433237068321119E-4</v>
      </c>
      <c r="DB49" s="5">
        <v>-3.1927182392716118E-5</v>
      </c>
      <c r="DC49" s="5">
        <v>2.3393370177374003E-6</v>
      </c>
      <c r="DD49" s="5">
        <v>7.2172193709829814E-8</v>
      </c>
      <c r="DE49" s="5">
        <v>-3.4389734178157172E-5</v>
      </c>
      <c r="DF49" s="5">
        <v>2.1844405567801516E-6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-3.5433237068321119E-4</v>
      </c>
      <c r="DC50" s="5">
        <v>-3.1927182392716118E-5</v>
      </c>
      <c r="DD50" s="5">
        <v>2.3393370177374003E-6</v>
      </c>
      <c r="DE50" s="5">
        <v>7.2172193709829814E-8</v>
      </c>
      <c r="DF50" s="5">
        <v>-3.4389734178157172E-5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-3.5433237068321119E-4</v>
      </c>
      <c r="DD51" s="5">
        <v>-3.1927182392716118E-5</v>
      </c>
      <c r="DE51" s="5">
        <v>2.3393370177374003E-6</v>
      </c>
      <c r="DF51" s="5">
        <v>7.2172193709829814E-8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-3.5433237068321119E-4</v>
      </c>
      <c r="DE52" s="5">
        <v>-3.1927182392716118E-5</v>
      </c>
      <c r="DF52" s="5">
        <v>2.3393370177374003E-6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-3.5433237068321119E-4</v>
      </c>
      <c r="DF53" s="5">
        <v>-3.1927182392716118E-5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-3.5433237068321119E-4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-3.5433237068321119E-4</v>
      </c>
      <c r="DA57" s="5">
        <v>-3.1927182392716118E-5</v>
      </c>
      <c r="DB57" s="5">
        <v>2.3393370177374003E-6</v>
      </c>
      <c r="DC57" s="5">
        <v>7.2172193709829814E-8</v>
      </c>
      <c r="DD57" s="5">
        <v>-3.4389734178157172E-5</v>
      </c>
      <c r="DE57" s="5">
        <v>2.1844405567801516E-6</v>
      </c>
      <c r="DF57" s="5">
        <v>1.9425075194957111E-7</v>
      </c>
      <c r="DG57" s="5">
        <v>-2.2572138837351026E-8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-3.5433237068321119E-4</v>
      </c>
      <c r="DB58" s="5">
        <v>-3.1927182392716118E-5</v>
      </c>
      <c r="DC58" s="5">
        <v>2.3393370177374003E-6</v>
      </c>
      <c r="DD58" s="5">
        <v>7.2172193709829814E-8</v>
      </c>
      <c r="DE58" s="5">
        <v>-3.4389734178157172E-5</v>
      </c>
      <c r="DF58" s="5">
        <v>2.1844405567801516E-6</v>
      </c>
      <c r="DG58" s="5">
        <v>1.9425075194957111E-7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-3.5433237068321119E-4</v>
      </c>
      <c r="DC59" s="5">
        <v>-3.1927182392716118E-5</v>
      </c>
      <c r="DD59" s="5">
        <v>2.3393370177374003E-6</v>
      </c>
      <c r="DE59" s="5">
        <v>7.2172193709829814E-8</v>
      </c>
      <c r="DF59" s="5">
        <v>-3.4389734178157172E-5</v>
      </c>
      <c r="DG59" s="5">
        <v>2.1844405567801516E-6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-3.5433237068321119E-4</v>
      </c>
      <c r="DD60" s="5">
        <v>-3.1927182392716118E-5</v>
      </c>
      <c r="DE60" s="5">
        <v>2.3393370177374003E-6</v>
      </c>
      <c r="DF60" s="5">
        <v>7.2172193709829814E-8</v>
      </c>
      <c r="DG60" s="5">
        <v>-3.4389734178157172E-5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-3.5433237068321119E-4</v>
      </c>
      <c r="DE61" s="5">
        <v>-3.1927182392716118E-5</v>
      </c>
      <c r="DF61" s="5">
        <v>2.3393370177374003E-6</v>
      </c>
      <c r="DG61" s="5">
        <v>7.2172193709829814E-8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-3.5433237068321119E-4</v>
      </c>
      <c r="DF62" s="5">
        <v>-3.1927182392716118E-5</v>
      </c>
      <c r="DG62" s="5">
        <v>2.3393370177374003E-6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-3.5433237068321119E-4</v>
      </c>
      <c r="DG63" s="5">
        <v>-3.1927182392716118E-5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-3.5433237068321119E-4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-3.5433237068321119E-4</v>
      </c>
      <c r="DA67" s="5">
        <v>-3.1927182392716118E-5</v>
      </c>
      <c r="DB67" s="5">
        <v>2.3393370177374003E-6</v>
      </c>
      <c r="DC67" s="5">
        <v>7.2172193709829814E-8</v>
      </c>
      <c r="DD67" s="5">
        <v>-3.4389734178157172E-5</v>
      </c>
      <c r="DE67" s="5">
        <v>2.1844405567801516E-6</v>
      </c>
      <c r="DF67" s="5">
        <v>1.9425075194957111E-7</v>
      </c>
      <c r="DG67" s="5">
        <v>-2.2572138837351026E-8</v>
      </c>
      <c r="DH67" s="5">
        <v>-4.5169856242926914E-10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-3.5433237068321119E-4</v>
      </c>
      <c r="DB68" s="5">
        <v>-3.1927182392716118E-5</v>
      </c>
      <c r="DC68" s="5">
        <v>2.3393370177374003E-6</v>
      </c>
      <c r="DD68" s="5">
        <v>7.2172193709829814E-8</v>
      </c>
      <c r="DE68" s="5">
        <v>-3.4389734178157172E-5</v>
      </c>
      <c r="DF68" s="5">
        <v>2.1844405567801516E-6</v>
      </c>
      <c r="DG68" s="5">
        <v>1.9425075194957111E-7</v>
      </c>
      <c r="DH68" s="5">
        <v>-2.2572138837351026E-8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-3.5433237068321119E-4</v>
      </c>
      <c r="DC69" s="5">
        <v>-3.1927182392716118E-5</v>
      </c>
      <c r="DD69" s="5">
        <v>2.3393370177374003E-6</v>
      </c>
      <c r="DE69" s="5">
        <v>7.2172193709829814E-8</v>
      </c>
      <c r="DF69" s="5">
        <v>-3.4389734178157172E-5</v>
      </c>
      <c r="DG69" s="5">
        <v>2.1844405567801516E-6</v>
      </c>
      <c r="DH69" s="5">
        <v>1.9425075194957111E-7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-3.5433237068321119E-4</v>
      </c>
      <c r="DD70" s="5">
        <v>-3.1927182392716118E-5</v>
      </c>
      <c r="DE70" s="5">
        <v>2.3393370177374003E-6</v>
      </c>
      <c r="DF70" s="5">
        <v>7.2172193709829814E-8</v>
      </c>
      <c r="DG70" s="5">
        <v>-3.4389734178157172E-5</v>
      </c>
      <c r="DH70" s="5">
        <v>2.1844405567801516E-6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-3.5433237068321119E-4</v>
      </c>
      <c r="DE71" s="5">
        <v>-3.1927182392716118E-5</v>
      </c>
      <c r="DF71" s="5">
        <v>2.3393370177374003E-6</v>
      </c>
      <c r="DG71" s="5">
        <v>7.2172193709829814E-8</v>
      </c>
      <c r="DH71" s="5">
        <v>-3.4389734178157172E-5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-3.5433237068321119E-4</v>
      </c>
      <c r="DF72" s="5">
        <v>-3.1927182392716118E-5</v>
      </c>
      <c r="DG72" s="5">
        <v>2.3393370177374003E-6</v>
      </c>
      <c r="DH72" s="5">
        <v>7.2172193709829814E-8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-3.5433237068321119E-4</v>
      </c>
      <c r="DG73" s="5">
        <v>-3.1927182392716118E-5</v>
      </c>
      <c r="DH73" s="5">
        <v>2.3393370177374003E-6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-3.5433237068321119E-4</v>
      </c>
      <c r="DH74" s="5">
        <v>-3.1927182392716118E-5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-3.5433237068321119E-4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-3.5433237068321119E-4</v>
      </c>
      <c r="DA78" s="5">
        <v>-3.1927182392716118E-5</v>
      </c>
      <c r="DB78" s="5">
        <v>2.3393370177374003E-6</v>
      </c>
      <c r="DC78" s="5">
        <v>7.2172193709829814E-8</v>
      </c>
      <c r="DD78" s="5">
        <v>-3.4389734178157172E-5</v>
      </c>
      <c r="DE78" s="5">
        <v>2.1844405567801516E-6</v>
      </c>
      <c r="DF78" s="5">
        <v>1.9425075194957111E-7</v>
      </c>
      <c r="DG78" s="5">
        <v>-2.2572138837351026E-8</v>
      </c>
      <c r="DH78" s="5">
        <v>-4.5169856242926914E-10</v>
      </c>
      <c r="DI78" s="5">
        <v>1.183322866749946E-7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-3.5433237068321119E-4</v>
      </c>
      <c r="DB79" s="5">
        <v>-3.1927182392716118E-5</v>
      </c>
      <c r="DC79" s="5">
        <v>2.3393370177374003E-6</v>
      </c>
      <c r="DD79" s="5">
        <v>7.2172193709829814E-8</v>
      </c>
      <c r="DE79" s="5">
        <v>-3.4389734178157172E-5</v>
      </c>
      <c r="DF79" s="5">
        <v>2.1844405567801516E-6</v>
      </c>
      <c r="DG79" s="5">
        <v>1.9425075194957111E-7</v>
      </c>
      <c r="DH79" s="5">
        <v>-2.2572138837351026E-8</v>
      </c>
      <c r="DI79" s="5">
        <v>-4.5169856242926914E-10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-3.5433237068321119E-4</v>
      </c>
      <c r="DC80" s="5">
        <v>-3.1927182392716118E-5</v>
      </c>
      <c r="DD80" s="5">
        <v>2.3393370177374003E-6</v>
      </c>
      <c r="DE80" s="5">
        <v>7.2172193709829814E-8</v>
      </c>
      <c r="DF80" s="5">
        <v>-3.4389734178157172E-5</v>
      </c>
      <c r="DG80" s="5">
        <v>2.1844405567801516E-6</v>
      </c>
      <c r="DH80" s="5">
        <v>1.9425075194957111E-7</v>
      </c>
      <c r="DI80" s="5">
        <v>-2.2572138837351026E-8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-3.5433237068321119E-4</v>
      </c>
      <c r="DD81" s="5">
        <v>-3.1927182392716118E-5</v>
      </c>
      <c r="DE81" s="5">
        <v>2.3393370177374003E-6</v>
      </c>
      <c r="DF81" s="5">
        <v>7.2172193709829814E-8</v>
      </c>
      <c r="DG81" s="5">
        <v>-3.4389734178157172E-5</v>
      </c>
      <c r="DH81" s="5">
        <v>2.1844405567801516E-6</v>
      </c>
      <c r="DI81" s="5">
        <v>1.9425075194957111E-7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-3.5433237068321119E-4</v>
      </c>
      <c r="DE82" s="5">
        <v>-3.1927182392716118E-5</v>
      </c>
      <c r="DF82" s="5">
        <v>2.3393370177374003E-6</v>
      </c>
      <c r="DG82" s="5">
        <v>7.2172193709829814E-8</v>
      </c>
      <c r="DH82" s="5">
        <v>-3.4389734178157172E-5</v>
      </c>
      <c r="DI82" s="5">
        <v>2.1844405567801516E-6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-3.5433237068321119E-4</v>
      </c>
      <c r="DF83" s="5">
        <v>-3.1927182392716118E-5</v>
      </c>
      <c r="DG83" s="5">
        <v>2.3393370177374003E-6</v>
      </c>
      <c r="DH83" s="5">
        <v>7.2172193709829814E-8</v>
      </c>
      <c r="DI83" s="5">
        <v>-3.4389734178157172E-5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-3.5433237068321119E-4</v>
      </c>
      <c r="DG84" s="5">
        <v>-3.1927182392716118E-5</v>
      </c>
      <c r="DH84" s="5">
        <v>2.3393370177374003E-6</v>
      </c>
      <c r="DI84" s="5">
        <v>7.2172193709829814E-8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-3.5433237068321119E-4</v>
      </c>
      <c r="DH85" s="5">
        <v>-3.1927182392716118E-5</v>
      </c>
      <c r="DI85" s="5">
        <v>2.3393370177374003E-6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-3.5433237068321119E-4</v>
      </c>
      <c r="DI86" s="5">
        <v>-3.1927182392716118E-5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-3.5433237068321119E-4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BA084-B0A1-EC45-8E48-B15311090D4D}">
  <dimension ref="A1:DL101"/>
  <sheetViews>
    <sheetView zoomScaleNormal="100" workbookViewId="0">
      <selection activeCell="X65" sqref="X65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282.08440000000002</v>
      </c>
      <c r="D1" s="1">
        <v>283.08769999999998</v>
      </c>
      <c r="E1" s="1">
        <v>284.09100000000001</v>
      </c>
      <c r="F1"/>
      <c r="G1"/>
      <c r="H1"/>
      <c r="I1" s="2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3</v>
      </c>
    </row>
    <row r="2" spans="1:116" ht="15" x14ac:dyDescent="0.2">
      <c r="A2" t="s">
        <v>22</v>
      </c>
      <c r="B2" t="s">
        <v>23</v>
      </c>
      <c r="C2">
        <v>80375115.401955098</v>
      </c>
      <c r="D2">
        <v>9129676.6077244207</v>
      </c>
      <c r="E2">
        <v>676056.93940398702</v>
      </c>
      <c r="F2"/>
      <c r="G2"/>
      <c r="H2"/>
      <c r="I2" s="4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Guanosine</v>
      </c>
      <c r="S2" s="5" t="str">
        <f t="shared" ref="S2:AB2" ca="1" si="0">IF(AG2=ISBLANK(TRUE),"",AG2)</f>
        <v>Guanosine m+1</v>
      </c>
      <c r="T2" s="5" t="str">
        <f t="shared" ca="1" si="0"/>
        <v>Guanosine m+2</v>
      </c>
      <c r="U2" s="5" t="str">
        <f t="shared" si="0"/>
        <v/>
      </c>
      <c r="V2" s="5" t="str">
        <f t="shared" si="0"/>
        <v/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Guanosine</v>
      </c>
      <c r="AG2" s="3" t="str">
        <f ca="1">IF(D1=ISBLANK(TRUE),"",$AF$2&amp;" m+1")</f>
        <v>Guanosine m+1</v>
      </c>
      <c r="AH2" s="3" t="str">
        <f ca="1">IF(E1=ISBLANK(TRUE),"",$AF$2&amp;" m+2")</f>
        <v>Guanosine m+2</v>
      </c>
      <c r="AI2" s="3" t="str">
        <f>IF(F1=ISBLANK(TRUE),"",$AF$2&amp;" m+3")</f>
        <v/>
      </c>
      <c r="AJ2" s="3" t="str">
        <f>IF(G1=ISBLANK(TRUE),"",$AF$2&amp;" m+4")</f>
        <v/>
      </c>
      <c r="AK2" s="3" t="str">
        <f>IF(H1=ISBLANK(TRUE),"",$AF$2&amp;" m+5")</f>
        <v/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Guanosine</v>
      </c>
      <c r="AU2" s="5" t="str">
        <f t="shared" ca="1" si="2"/>
        <v>Guanosine m+1</v>
      </c>
      <c r="AV2" s="5" t="str">
        <f t="shared" ca="1" si="2"/>
        <v>Guanosine m+2</v>
      </c>
      <c r="AW2" s="5" t="str">
        <f t="shared" si="2"/>
        <v/>
      </c>
      <c r="AX2" s="5" t="str">
        <f t="shared" si="2"/>
        <v/>
      </c>
      <c r="AY2" s="5" t="str">
        <f t="shared" si="2"/>
        <v/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Guanosine</v>
      </c>
      <c r="BI2" s="5" t="str">
        <f t="shared" ca="1" si="3"/>
        <v>Guanosine m+1</v>
      </c>
      <c r="BJ2" s="5" t="str">
        <f t="shared" ca="1" si="3"/>
        <v>Guanosine m+2</v>
      </c>
      <c r="BK2" s="5" t="str">
        <f t="shared" si="3"/>
        <v/>
      </c>
      <c r="BL2" s="5" t="str">
        <f t="shared" si="3"/>
        <v/>
      </c>
      <c r="BM2" s="5" t="str">
        <f t="shared" si="3"/>
        <v/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Guanosine</v>
      </c>
      <c r="BY2" s="3" t="str">
        <f t="shared" ca="1" si="4"/>
        <v>Guanosine m+1</v>
      </c>
      <c r="BZ2" s="3" t="str">
        <f t="shared" ca="1" si="4"/>
        <v>Guanosine m+2</v>
      </c>
      <c r="CA2" s="3" t="str">
        <f t="shared" si="4"/>
        <v/>
      </c>
      <c r="CB2" s="3" t="str">
        <f t="shared" si="4"/>
        <v/>
      </c>
      <c r="CC2" s="3" t="str">
        <f t="shared" si="4"/>
        <v/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Guanosine</v>
      </c>
      <c r="CL2" s="5" t="str">
        <f t="shared" ca="1" si="5"/>
        <v>Guanosine m+1</v>
      </c>
      <c r="CM2" s="5" t="str">
        <f t="shared" ca="1" si="5"/>
        <v>Guanosine m+2</v>
      </c>
      <c r="CN2" s="5" t="str">
        <f t="shared" si="5"/>
        <v/>
      </c>
      <c r="CO2" s="5" t="str">
        <f t="shared" si="5"/>
        <v/>
      </c>
      <c r="CP2" s="5" t="str">
        <f t="shared" si="5"/>
        <v/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Guanosine</v>
      </c>
      <c r="CZ2" s="5" t="str">
        <f t="shared" ca="1" si="6"/>
        <v>Guanosine m+1</v>
      </c>
      <c r="DA2" s="5" t="str">
        <f t="shared" ca="1" si="6"/>
        <v>Guanosine m+2</v>
      </c>
      <c r="DB2" s="5" t="str">
        <f t="shared" si="6"/>
        <v/>
      </c>
      <c r="DC2" s="5" t="str">
        <f t="shared" si="6"/>
        <v/>
      </c>
      <c r="DD2" s="5" t="str">
        <f t="shared" si="6"/>
        <v/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90485673.667704999</v>
      </c>
      <c r="D3">
        <v>10458026.394638799</v>
      </c>
      <c r="E3">
        <v>871623.80659471499</v>
      </c>
      <c r="F3"/>
      <c r="G3"/>
      <c r="H3"/>
      <c r="I3" s="4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99.979907768703811</v>
      </c>
      <c r="S3" s="5">
        <f t="shared" ref="S3:AB17" ca="1" si="8">IFERROR(BI3/SUMIF($BH3:$BR3,"&lt;&gt;#N/A")*100,"")</f>
        <v>0.21197889804099257</v>
      </c>
      <c r="T3" s="6">
        <f t="shared" ca="1" si="8"/>
        <v>-0.19188666674480029</v>
      </c>
      <c r="U3" s="6" t="str">
        <f t="shared" ca="1" si="8"/>
        <v/>
      </c>
      <c r="V3" s="6" t="str">
        <f t="shared" ca="1" si="8"/>
        <v/>
      </c>
      <c r="W3" s="6" t="str">
        <f t="shared" ca="1" si="8"/>
        <v/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80375115.401955098</v>
      </c>
      <c r="AG3" s="5">
        <f t="shared" si="1"/>
        <v>9129676.6077244207</v>
      </c>
      <c r="AH3" s="5">
        <f t="shared" si="1"/>
        <v>676056.93940398702</v>
      </c>
      <c r="AI3" s="5" t="str">
        <f t="shared" si="1"/>
        <v/>
      </c>
      <c r="AJ3" s="5" t="str">
        <f t="shared" si="1"/>
        <v/>
      </c>
      <c r="AK3" s="5" t="str">
        <f t="shared" si="1"/>
        <v/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11.358834835965093</v>
      </c>
      <c r="AV3" s="5">
        <f t="shared" si="10"/>
        <v>0.84112717726504471</v>
      </c>
      <c r="AW3" s="5" t="str">
        <f t="shared" si="10"/>
        <v/>
      </c>
      <c r="AX3" s="5" t="str">
        <f t="shared" si="10"/>
        <v/>
      </c>
      <c r="AY3" s="5" t="str">
        <f t="shared" si="10"/>
        <v/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2.1202149789074642E-3</v>
      </c>
      <c r="BJ3" s="5">
        <f ca="1"/>
        <v>-1.9192522880568767E-3</v>
      </c>
      <c r="BK3" s="5" t="e">
        <f ca="1"/>
        <v>#N/A</v>
      </c>
      <c r="BL3" s="5" t="e">
        <f ca="1"/>
        <v>#N/A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139045494.12141201</v>
      </c>
      <c r="BY3" s="5">
        <f t="shared" ref="BY3:CD6" si="12">D17</f>
        <v>15243252.953937</v>
      </c>
      <c r="BZ3" s="5">
        <f t="shared" si="12"/>
        <v>1382436.1642730101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10.962780959034076</v>
      </c>
      <c r="CM3" s="5">
        <f t="shared" si="15"/>
        <v>0.99423298324639831</v>
      </c>
      <c r="CN3" s="5">
        <f t="shared" si="15"/>
        <v>0</v>
      </c>
      <c r="CO3" s="5">
        <f t="shared" si="15"/>
        <v>0</v>
      </c>
      <c r="CP3" s="5">
        <f t="shared" si="15"/>
        <v>0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11.146813338074345</v>
      </c>
      <c r="DA3" s="5">
        <f t="shared" si="16"/>
        <v>1.0094187654642615</v>
      </c>
      <c r="DB3" s="5">
        <f t="shared" si="16"/>
        <v>0</v>
      </c>
      <c r="DC3" s="5">
        <f t="shared" si="16"/>
        <v>0</v>
      </c>
      <c r="DD3" s="5">
        <f t="shared" si="16"/>
        <v>0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310840403.95399201</v>
      </c>
      <c r="D4">
        <v>33162420.037330098</v>
      </c>
      <c r="E4">
        <v>3038926.79345197</v>
      </c>
      <c r="F4"/>
      <c r="G4"/>
      <c r="H4"/>
      <c r="I4" s="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99.682109578105056</v>
      </c>
      <c r="S4" s="5">
        <f t="shared" ca="1" si="8"/>
        <v>0.40954049130571857</v>
      </c>
      <c r="T4" s="6">
        <f t="shared" ca="1" si="8"/>
        <v>-9.1650069410772E-2</v>
      </c>
      <c r="U4" s="6" t="str">
        <f t="shared" ca="1" si="8"/>
        <v/>
      </c>
      <c r="V4" s="6" t="str">
        <f t="shared" ca="1" si="8"/>
        <v/>
      </c>
      <c r="W4" s="6" t="str">
        <f t="shared" ca="1" si="8"/>
        <v/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90485673.667704999</v>
      </c>
      <c r="AG4" s="5">
        <f t="shared" si="1"/>
        <v>10458026.394638799</v>
      </c>
      <c r="AH4" s="5">
        <f t="shared" si="1"/>
        <v>871623.80659471499</v>
      </c>
      <c r="AI4" s="5" t="str">
        <f t="shared" si="1"/>
        <v/>
      </c>
      <c r="AJ4" s="5" t="str">
        <f t="shared" si="1"/>
        <v/>
      </c>
      <c r="AK4" s="5" t="str">
        <f t="shared" si="1"/>
        <v/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11.557659871157423</v>
      </c>
      <c r="AV4" s="5">
        <f t="shared" si="10"/>
        <v>0.96327271629277156</v>
      </c>
      <c r="AW4" s="5" t="str">
        <f t="shared" si="10"/>
        <v/>
      </c>
      <c r="AX4" s="5" t="str">
        <f t="shared" si="10"/>
        <v/>
      </c>
      <c r="AY4" s="5" t="str">
        <f t="shared" si="10"/>
        <v/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4.1084653308307711E-3</v>
      </c>
      <c r="BJ4" s="5">
        <f ca="1"/>
        <v>-9.1942345320210513E-4</v>
      </c>
      <c r="BK4" s="5" t="e">
        <f ca="1"/>
        <v>#N/A</v>
      </c>
      <c r="BL4" s="5" t="e">
        <f ca="1"/>
        <v>#N/A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134663964.829505</v>
      </c>
      <c r="BY4" s="5">
        <f t="shared" si="12"/>
        <v>14871233.248002199</v>
      </c>
      <c r="BZ4" s="5">
        <f t="shared" si="12"/>
        <v>1266536.9512378699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11.043216547819851</v>
      </c>
      <c r="CM4" s="5">
        <f t="shared" si="15"/>
        <v>0.94051660579086893</v>
      </c>
      <c r="CN4" s="5">
        <f t="shared" si="15"/>
        <v>0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52742716.746797897</v>
      </c>
      <c r="D5">
        <v>5836941.7584661199</v>
      </c>
      <c r="E5">
        <v>556387.77667695202</v>
      </c>
      <c r="F5"/>
      <c r="G5"/>
      <c r="H5"/>
      <c r="I5" s="4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100.45874404170954</v>
      </c>
      <c r="S5" s="5">
        <f t="shared" ca="1" si="8"/>
        <v>-0.48037456825484559</v>
      </c>
      <c r="T5" s="6">
        <f t="shared" ca="1" si="8"/>
        <v>2.1630526545313958E-2</v>
      </c>
      <c r="U5" s="6" t="str">
        <f t="shared" ca="1" si="8"/>
        <v/>
      </c>
      <c r="V5" s="6" t="str">
        <f t="shared" ca="1" si="8"/>
        <v/>
      </c>
      <c r="W5" s="6" t="str">
        <f t="shared" ca="1" si="8"/>
        <v/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310840403.95399201</v>
      </c>
      <c r="AG5" s="5">
        <f t="shared" si="1"/>
        <v>33162420.037330098</v>
      </c>
      <c r="AH5" s="5">
        <f t="shared" si="1"/>
        <v>3038926.79345197</v>
      </c>
      <c r="AI5" s="5" t="str">
        <f t="shared" si="1"/>
        <v/>
      </c>
      <c r="AJ5" s="5" t="str">
        <f t="shared" si="1"/>
        <v/>
      </c>
      <c r="AK5" s="5" t="str">
        <f t="shared" si="1"/>
        <v/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10.668632396398031</v>
      </c>
      <c r="AV5" s="5">
        <f t="shared" si="10"/>
        <v>0.97764857939824523</v>
      </c>
      <c r="AW5" s="5" t="str">
        <f t="shared" si="10"/>
        <v/>
      </c>
      <c r="AX5" s="5" t="str">
        <f t="shared" si="10"/>
        <v/>
      </c>
      <c r="AY5" s="5" t="str">
        <f t="shared" si="10"/>
        <v/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-4.7818094167631497E-3</v>
      </c>
      <c r="BJ5" s="5">
        <f ca="1"/>
        <v>2.1531750920888645E-4</v>
      </c>
      <c r="BK5" s="5" t="e">
        <f ca="1"/>
        <v>#N/A</v>
      </c>
      <c r="BL5" s="5" t="e">
        <f ca="1"/>
        <v>#N/A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139115354.373858</v>
      </c>
      <c r="BY5" s="5">
        <f t="shared" si="12"/>
        <v>15904313.922088999</v>
      </c>
      <c r="BZ5" s="5">
        <f t="shared" si="12"/>
        <v>1586160.5606231799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11.432464801367514</v>
      </c>
      <c r="CM5" s="5">
        <f t="shared" si="15"/>
        <v>1.1401764871766338</v>
      </c>
      <c r="CN5" s="5">
        <f t="shared" si="15"/>
        <v>0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11.146813338074345</v>
      </c>
      <c r="DA5" s="5">
        <f t="shared" si="21"/>
        <v>1.0094187654642615</v>
      </c>
      <c r="DB5" s="5">
        <f t="shared" si="21"/>
        <v>0</v>
      </c>
      <c r="DC5" s="5">
        <f t="shared" si="21"/>
        <v>0</v>
      </c>
      <c r="DD5" s="5">
        <f t="shared" si="21"/>
        <v>0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111673535.929453</v>
      </c>
      <c r="D6">
        <v>12533967.0326424</v>
      </c>
      <c r="E6">
        <v>1082986.8278677701</v>
      </c>
      <c r="F6"/>
      <c r="G6"/>
      <c r="H6"/>
      <c r="I6" s="4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100.0255923407496</v>
      </c>
      <c r="S6" s="5">
        <f t="shared" ca="1" si="8"/>
        <v>-8.0013368384276709E-2</v>
      </c>
      <c r="T6" s="6">
        <f t="shared" ca="1" si="8"/>
        <v>5.4421027634684392E-2</v>
      </c>
      <c r="U6" s="6" t="str">
        <f t="shared" ca="1" si="8"/>
        <v/>
      </c>
      <c r="V6" s="6" t="str">
        <f t="shared" ca="1" si="8"/>
        <v/>
      </c>
      <c r="W6" s="6" t="str">
        <f t="shared" ca="1" si="8"/>
        <v/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52742716.746797897</v>
      </c>
      <c r="AG6" s="5">
        <f t="shared" si="1"/>
        <v>5836941.7584661199</v>
      </c>
      <c r="AH6" s="5">
        <f t="shared" si="1"/>
        <v>556387.77667695202</v>
      </c>
      <c r="AI6" s="5" t="str">
        <f t="shared" si="1"/>
        <v/>
      </c>
      <c r="AJ6" s="5" t="str">
        <f t="shared" si="1"/>
        <v/>
      </c>
      <c r="AK6" s="5" t="str">
        <f t="shared" si="1"/>
        <v/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11.066820441744673</v>
      </c>
      <c r="AV6" s="5">
        <f t="shared" si="10"/>
        <v>1.054909210210017</v>
      </c>
      <c r="AW6" s="5" t="str">
        <f t="shared" si="10"/>
        <v/>
      </c>
      <c r="AX6" s="5" t="str">
        <f t="shared" si="10"/>
        <v/>
      </c>
      <c r="AY6" s="5" t="str">
        <f t="shared" si="10"/>
        <v/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-7.9992896329672547E-4</v>
      </c>
      <c r="BJ6" s="5">
        <f ca="1"/>
        <v>5.4407103583343358E-4</v>
      </c>
      <c r="BK6" s="5" t="e">
        <f ca="1"/>
        <v>#N/A</v>
      </c>
      <c r="BL6" s="5" t="e">
        <f ca="1"/>
        <v>#N/A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138523016.08942601</v>
      </c>
      <c r="BY6" s="5">
        <f t="shared" si="12"/>
        <v>15443641.611761799</v>
      </c>
      <c r="BZ6" s="5">
        <f t="shared" si="12"/>
        <v>1333628.9322832399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11.148791044075939</v>
      </c>
      <c r="CM6" s="5">
        <f t="shared" si="15"/>
        <v>0.96274898564314526</v>
      </c>
      <c r="CN6" s="5">
        <f t="shared" si="15"/>
        <v>0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11.146813338074345</v>
      </c>
      <c r="DB6" s="5">
        <f t="shared" si="22"/>
        <v>1.0094187654642615</v>
      </c>
      <c r="DC6" s="5">
        <f t="shared" si="22"/>
        <v>0</v>
      </c>
      <c r="DD6" s="5">
        <f t="shared" si="22"/>
        <v>0</v>
      </c>
      <c r="DE6" s="5">
        <f t="shared" si="22"/>
        <v>0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124575813.58690099</v>
      </c>
      <c r="D7">
        <v>13958510.837976299</v>
      </c>
      <c r="E7">
        <v>933817.49259813502</v>
      </c>
      <c r="F7"/>
      <c r="G7"/>
      <c r="H7"/>
      <c r="I7" s="4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99.971280248795409</v>
      </c>
      <c r="S7" s="5">
        <f t="shared" ca="1" si="8"/>
        <v>7.6922214368611436E-2</v>
      </c>
      <c r="T7" s="6">
        <f t="shared" ca="1" si="8"/>
        <v>-4.8202463164031588E-2</v>
      </c>
      <c r="U7" s="6" t="str">
        <f t="shared" ca="1" si="8"/>
        <v/>
      </c>
      <c r="V7" s="6" t="str">
        <f t="shared" ca="1" si="8"/>
        <v/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111673535.929453</v>
      </c>
      <c r="AG7" s="5">
        <f t="shared" si="1"/>
        <v>12533967.0326424</v>
      </c>
      <c r="AH7" s="5">
        <f t="shared" si="1"/>
        <v>1082986.8278677701</v>
      </c>
      <c r="AI7" s="5" t="str">
        <f t="shared" si="1"/>
        <v/>
      </c>
      <c r="AJ7" s="5" t="str">
        <f t="shared" si="1"/>
        <v/>
      </c>
      <c r="AK7" s="5" t="str">
        <f t="shared" si="1"/>
        <v/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11.223757650658097</v>
      </c>
      <c r="AV7" s="5">
        <f t="shared" si="10"/>
        <v>0.96977929359371251</v>
      </c>
      <c r="AW7" s="5" t="str">
        <f t="shared" si="10"/>
        <v/>
      </c>
      <c r="AX7" s="5" t="str">
        <f t="shared" si="10"/>
        <v/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7.6944312583751562E-4</v>
      </c>
      <c r="BJ7" s="5">
        <f ca="1"/>
        <v>-4.821631076852434E-4</v>
      </c>
      <c r="BK7" s="5" t="e">
        <f ca="1"/>
        <v>#N/A</v>
      </c>
      <c r="BL7" s="5" t="e">
        <f ca="1"/>
        <v>#N/A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11.146813338074345</v>
      </c>
      <c r="DC7" s="5">
        <f t="shared" si="23"/>
        <v>1.0094187654642615</v>
      </c>
      <c r="DD7" s="5">
        <f t="shared" si="23"/>
        <v>0</v>
      </c>
      <c r="DE7" s="5">
        <f t="shared" si="23"/>
        <v>0</v>
      </c>
      <c r="DF7" s="5">
        <f t="shared" si="23"/>
        <v>0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160928365.22676</v>
      </c>
      <c r="D8">
        <v>17141160.893268</v>
      </c>
      <c r="E8">
        <v>1550918.38336943</v>
      </c>
      <c r="F8"/>
      <c r="G8"/>
      <c r="H8"/>
      <c r="I8" s="4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100.20870410295419</v>
      </c>
      <c r="S8" s="5">
        <f t="shared" ca="1" si="8"/>
        <v>5.8139920535025161E-2</v>
      </c>
      <c r="T8" s="6">
        <f t="shared" ca="1" si="8"/>
        <v>-0.26684402348920133</v>
      </c>
      <c r="U8" s="6" t="str">
        <f t="shared" ca="1" si="8"/>
        <v/>
      </c>
      <c r="V8" s="6" t="str">
        <f t="shared" ca="1" si="8"/>
        <v/>
      </c>
      <c r="W8" s="6" t="str">
        <f t="shared" ca="1" si="8"/>
        <v/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124575813.58690099</v>
      </c>
      <c r="AG8" s="5">
        <f t="shared" si="1"/>
        <v>13958510.837976299</v>
      </c>
      <c r="AH8" s="5">
        <f t="shared" si="1"/>
        <v>933817.49259813502</v>
      </c>
      <c r="AI8" s="5" t="str">
        <f t="shared" si="1"/>
        <v/>
      </c>
      <c r="AJ8" s="5" t="str">
        <f t="shared" si="1"/>
        <v/>
      </c>
      <c r="AK8" s="5" t="str">
        <f t="shared" si="1"/>
        <v/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11.204832170924726</v>
      </c>
      <c r="AV8" s="5">
        <f t="shared" si="10"/>
        <v>0.74959774751679797</v>
      </c>
      <c r="AW8" s="5" t="str">
        <f t="shared" si="10"/>
        <v/>
      </c>
      <c r="AX8" s="5" t="str">
        <f t="shared" si="10"/>
        <v/>
      </c>
      <c r="AY8" s="5" t="str">
        <f t="shared" si="10"/>
        <v/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5.8018832850380286E-4</v>
      </c>
      <c r="BJ8" s="5">
        <f ca="1"/>
        <v>-2.6628826894622487E-3</v>
      </c>
      <c r="BK8" s="5" t="e">
        <f ca="1"/>
        <v>#N/A</v>
      </c>
      <c r="BL8" s="5" t="e">
        <f ca="1"/>
        <v>#N/A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11.146813338074345</v>
      </c>
      <c r="DD8" s="5">
        <f t="shared" si="24"/>
        <v>1.0094187654642615</v>
      </c>
      <c r="DE8" s="5">
        <f t="shared" si="24"/>
        <v>0</v>
      </c>
      <c r="DF8" s="5">
        <f t="shared" si="24"/>
        <v>0</v>
      </c>
      <c r="DG8" s="5">
        <f t="shared" si="24"/>
        <v>0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28909438.917073101</v>
      </c>
      <c r="D9">
        <v>3435662.8168529999</v>
      </c>
      <c r="E9">
        <v>243195.03718330999</v>
      </c>
      <c r="F9"/>
      <c r="G9"/>
      <c r="H9"/>
      <c r="I9" s="4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100.48822882431303</v>
      </c>
      <c r="S9" s="5">
        <f t="shared" ca="1" si="8"/>
        <v>-0.49780898525162076</v>
      </c>
      <c r="T9" s="6">
        <f t="shared" ca="1" si="8"/>
        <v>9.5801609385947704E-3</v>
      </c>
      <c r="U9" s="6" t="str">
        <f t="shared" ca="1" si="8"/>
        <v/>
      </c>
      <c r="V9" s="6" t="str">
        <f t="shared" ca="1" si="8"/>
        <v/>
      </c>
      <c r="W9" s="6" t="str">
        <f t="shared" ca="1" si="8"/>
        <v/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160928365.22676</v>
      </c>
      <c r="AG9" s="5">
        <f t="shared" si="1"/>
        <v>17141160.893268</v>
      </c>
      <c r="AH9" s="5">
        <f t="shared" si="1"/>
        <v>1550918.38336943</v>
      </c>
      <c r="AI9" s="5" t="str">
        <f t="shared" si="1"/>
        <v/>
      </c>
      <c r="AJ9" s="5" t="str">
        <f t="shared" si="1"/>
        <v/>
      </c>
      <c r="AK9" s="5" t="str">
        <f t="shared" si="1"/>
        <v/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10.651422991288598</v>
      </c>
      <c r="AV9" s="5">
        <f t="shared" si="10"/>
        <v>0.96373214329498158</v>
      </c>
      <c r="AW9" s="5" t="str">
        <f t="shared" si="10"/>
        <v/>
      </c>
      <c r="AX9" s="5" t="str">
        <f t="shared" si="10"/>
        <v/>
      </c>
      <c r="AY9" s="5" t="str">
        <f t="shared" si="10"/>
        <v/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-4.9539034678574845E-3</v>
      </c>
      <c r="BJ9" s="5">
        <f ca="1"/>
        <v>9.5336150817665333E-5</v>
      </c>
      <c r="BK9" s="5" t="e">
        <f ca="1"/>
        <v>#N/A</v>
      </c>
      <c r="BL9" s="5" t="e">
        <f ca="1"/>
        <v>#N/A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11.146813338074345</v>
      </c>
      <c r="DE9" s="5">
        <f t="shared" si="26"/>
        <v>1.0094187654642615</v>
      </c>
      <c r="DF9" s="5">
        <f t="shared" si="26"/>
        <v>0</v>
      </c>
      <c r="DG9" s="5">
        <f t="shared" si="26"/>
        <v>0</v>
      </c>
      <c r="DH9" s="5">
        <f t="shared" si="26"/>
        <v>0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63251742.548932001</v>
      </c>
      <c r="D10">
        <v>7099408.0260487096</v>
      </c>
      <c r="E10">
        <v>532226.67854080605</v>
      </c>
      <c r="F10"/>
      <c r="G10"/>
      <c r="H10"/>
      <c r="I10" s="4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99.515334728831419</v>
      </c>
      <c r="S10" s="5">
        <f t="shared" ca="1" si="8"/>
        <v>0.73383785481374209</v>
      </c>
      <c r="T10" s="6">
        <f t="shared" ca="1" si="8"/>
        <v>-0.24917258364514702</v>
      </c>
      <c r="U10" s="6" t="str">
        <f t="shared" ca="1" si="8"/>
        <v/>
      </c>
      <c r="V10" s="6" t="str">
        <f t="shared" ca="1" si="8"/>
        <v/>
      </c>
      <c r="W10" s="6" t="str">
        <f t="shared" ca="1" si="8"/>
        <v/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28909438.917073101</v>
      </c>
      <c r="AG10" s="5">
        <f t="shared" si="1"/>
        <v>3435662.8168529999</v>
      </c>
      <c r="AH10" s="5">
        <f t="shared" si="1"/>
        <v>243195.03718330999</v>
      </c>
      <c r="AI10" s="5" t="str">
        <f t="shared" si="1"/>
        <v/>
      </c>
      <c r="AJ10" s="5" t="str">
        <f t="shared" si="1"/>
        <v/>
      </c>
      <c r="AK10" s="5" t="str">
        <f t="shared" si="1"/>
        <v/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11.884225171952382</v>
      </c>
      <c r="AV10" s="5">
        <f t="shared" si="10"/>
        <v>0.84123056791560857</v>
      </c>
      <c r="AW10" s="5" t="str">
        <f t="shared" si="10"/>
        <v/>
      </c>
      <c r="AX10" s="5" t="str">
        <f t="shared" si="10"/>
        <v/>
      </c>
      <c r="AY10" s="5" t="str">
        <f t="shared" si="10"/>
        <v/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7.3741183387803638E-3</v>
      </c>
      <c r="BJ10" s="5">
        <f ca="1"/>
        <v>-2.5038611820390848E-3</v>
      </c>
      <c r="BK10" s="5" t="e">
        <f ca="1"/>
        <v>#N/A</v>
      </c>
      <c r="BL10" s="5" t="e">
        <f ca="1"/>
        <v>#N/A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11.146813338074345</v>
      </c>
      <c r="DF10" s="5">
        <f t="shared" si="27"/>
        <v>1.0094187654642615</v>
      </c>
      <c r="DG10" s="5">
        <f t="shared" si="27"/>
        <v>0</v>
      </c>
      <c r="DH10" s="5">
        <f t="shared" si="27"/>
        <v>0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230951820.789067</v>
      </c>
      <c r="D11">
        <v>25230755.1337693</v>
      </c>
      <c r="E11">
        <v>1606776.87353621</v>
      </c>
      <c r="F11"/>
      <c r="G11"/>
      <c r="H11"/>
      <c r="I11" s="4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100.09944725989691</v>
      </c>
      <c r="S11" s="5">
        <f t="shared" ca="1" si="8"/>
        <v>7.7314763803588163E-2</v>
      </c>
      <c r="T11" s="6">
        <f t="shared" ca="1" si="8"/>
        <v>-0.17676202370048394</v>
      </c>
      <c r="U11" s="6" t="str">
        <f t="shared" ca="1" si="8"/>
        <v/>
      </c>
      <c r="V11" s="6" t="str">
        <f t="shared" ca="1" si="8"/>
        <v/>
      </c>
      <c r="W11" s="6" t="str">
        <f t="shared" ca="1" si="8"/>
        <v/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63251742.548932001</v>
      </c>
      <c r="AG11" s="5">
        <f t="shared" si="1"/>
        <v>7099408.0260487096</v>
      </c>
      <c r="AH11" s="5">
        <f t="shared" si="1"/>
        <v>532226.67854080605</v>
      </c>
      <c r="AI11" s="5" t="str">
        <f t="shared" si="1"/>
        <v/>
      </c>
      <c r="AJ11" s="5" t="str">
        <f t="shared" si="1"/>
        <v/>
      </c>
      <c r="AK11" s="5" t="str">
        <f t="shared" si="1"/>
        <v/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11.224051290850298</v>
      </c>
      <c r="AV11" s="5">
        <f t="shared" si="10"/>
        <v>0.84144192253529093</v>
      </c>
      <c r="AW11" s="5" t="str">
        <f t="shared" si="10"/>
        <v/>
      </c>
      <c r="AX11" s="5" t="str">
        <f t="shared" si="10"/>
        <v/>
      </c>
      <c r="AY11" s="5" t="str">
        <f t="shared" si="10"/>
        <v/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7.7237952775952023E-4</v>
      </c>
      <c r="BJ11" s="5">
        <f ca="1"/>
        <v>-1.7658641335105609E-3</v>
      </c>
      <c r="BK11" s="5" t="e">
        <f ca="1"/>
        <v>#N/A</v>
      </c>
      <c r="BL11" s="5" t="e">
        <f ca="1"/>
        <v>#N/A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11.146813338074345</v>
      </c>
      <c r="DG11" s="5">
        <f t="shared" si="28"/>
        <v>1.0094187654642615</v>
      </c>
      <c r="DH11" s="5">
        <f t="shared" si="28"/>
        <v>0</v>
      </c>
      <c r="DI11" s="5">
        <f t="shared" si="28"/>
        <v>0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129789470.77858301</v>
      </c>
      <c r="D12">
        <v>14399084.0125932</v>
      </c>
      <c r="E12">
        <v>1082834.06490988</v>
      </c>
      <c r="F12"/>
      <c r="G12"/>
      <c r="H12"/>
      <c r="I12" s="4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100.51369415180925</v>
      </c>
      <c r="S12" s="5">
        <f t="shared" ca="1" si="8"/>
        <v>-0.22327104747352278</v>
      </c>
      <c r="T12" s="6">
        <f t="shared" ca="1" si="8"/>
        <v>-0.29042310433572893</v>
      </c>
      <c r="U12" s="6" t="str">
        <f t="shared" ca="1" si="8"/>
        <v/>
      </c>
      <c r="V12" s="6" t="str">
        <f t="shared" ca="1" si="8"/>
        <v/>
      </c>
      <c r="W12" s="6" t="str">
        <f t="shared" ca="1" si="8"/>
        <v/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230951820.789067</v>
      </c>
      <c r="AG12" s="5">
        <f t="shared" si="1"/>
        <v>25230755.1337693</v>
      </c>
      <c r="AH12" s="5">
        <f t="shared" si="1"/>
        <v>1606776.87353621</v>
      </c>
      <c r="AI12" s="5" t="str">
        <f t="shared" si="1"/>
        <v/>
      </c>
      <c r="AJ12" s="5" t="str">
        <f t="shared" si="1"/>
        <v/>
      </c>
      <c r="AK12" s="5" t="str">
        <f t="shared" si="1"/>
        <v/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10.924683359311144</v>
      </c>
      <c r="AV12" s="5">
        <f t="shared" si="10"/>
        <v>0.69571950896360857</v>
      </c>
      <c r="AW12" s="5" t="str">
        <f t="shared" si="10"/>
        <v/>
      </c>
      <c r="AX12" s="5" t="str">
        <f t="shared" si="10"/>
        <v/>
      </c>
      <c r="AY12" s="5" t="str">
        <f t="shared" si="10"/>
        <v/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-2.2212997876320112E-3</v>
      </c>
      <c r="BJ12" s="5">
        <f ca="1"/>
        <v>-2.8893884240001472E-3</v>
      </c>
      <c r="BK12" s="5" t="e">
        <f ca="1"/>
        <v>#N/A</v>
      </c>
      <c r="BL12" s="5" t="e">
        <f ca="1"/>
        <v>#N/A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11.146813338074345</v>
      </c>
      <c r="DH12" s="5">
        <f t="shared" si="29"/>
        <v>1.0094187654642615</v>
      </c>
      <c r="DI12" s="5">
        <f t="shared" si="29"/>
        <v>0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13770304.8586071</v>
      </c>
      <c r="D13">
        <v>1652245.2058019401</v>
      </c>
      <c r="E13">
        <v>202828.04370104399</v>
      </c>
      <c r="F13"/>
      <c r="G13"/>
      <c r="H13"/>
      <c r="I13" s="4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100.22237372183773</v>
      </c>
      <c r="S13" s="5">
        <f t="shared" ca="1" si="8"/>
        <v>-5.2745358937881938E-2</v>
      </c>
      <c r="T13" s="6">
        <f t="shared" ca="1" si="8"/>
        <v>-0.16962836289985334</v>
      </c>
      <c r="U13" s="6" t="str">
        <f t="shared" ca="1" si="8"/>
        <v/>
      </c>
      <c r="V13" s="6" t="str">
        <f t="shared" ca="1" si="8"/>
        <v/>
      </c>
      <c r="W13" s="6" t="str">
        <f t="shared" ca="1" si="8"/>
        <v/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129789470.77858301</v>
      </c>
      <c r="AG13" s="5">
        <f t="shared" si="1"/>
        <v>14399084.0125932</v>
      </c>
      <c r="AH13" s="5">
        <f t="shared" si="1"/>
        <v>1082834.06490988</v>
      </c>
      <c r="AI13" s="5" t="str">
        <f t="shared" si="1"/>
        <v/>
      </c>
      <c r="AJ13" s="5" t="str">
        <f t="shared" si="1"/>
        <v/>
      </c>
      <c r="AK13" s="5" t="str">
        <f t="shared" si="1"/>
        <v/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11.094185010706772</v>
      </c>
      <c r="AV13" s="5">
        <f t="shared" si="10"/>
        <v>0.83430039310135018</v>
      </c>
      <c r="AW13" s="5" t="str">
        <f t="shared" si="10"/>
        <v/>
      </c>
      <c r="AX13" s="5" t="str">
        <f t="shared" si="10"/>
        <v/>
      </c>
      <c r="AY13" s="5" t="str">
        <f t="shared" si="10"/>
        <v/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-5.2628327367573724E-4</v>
      </c>
      <c r="BJ13" s="5">
        <f ca="1"/>
        <v>-1.6925199094829715E-3</v>
      </c>
      <c r="BK13" s="5" t="e">
        <f ca="1"/>
        <v>#N/A</v>
      </c>
      <c r="BL13" s="5" t="e">
        <f ca="1"/>
        <v>#N/A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11.146813338074345</v>
      </c>
      <c r="DI13" s="5">
        <f t="shared" si="30"/>
        <v>1.0094187654642615</v>
      </c>
      <c r="DJ13" s="5">
        <f t="shared" si="30"/>
        <v>0</v>
      </c>
    </row>
    <row r="14" spans="1:116" ht="14.25" customHeight="1" x14ac:dyDescent="0.2">
      <c r="A14" t="s">
        <v>39</v>
      </c>
      <c r="B14" t="s">
        <v>38</v>
      </c>
      <c r="C14">
        <v>215487744.55043101</v>
      </c>
      <c r="D14">
        <v>22745372.5472886</v>
      </c>
      <c r="E14">
        <v>1964913.51729967</v>
      </c>
      <c r="F14"/>
      <c r="G14"/>
      <c r="H14"/>
      <c r="I14" s="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98.794345580004773</v>
      </c>
      <c r="S14" s="5">
        <f t="shared" ca="1" si="8"/>
        <v>0.84152715310274984</v>
      </c>
      <c r="T14" s="6">
        <f t="shared" ca="1" si="8"/>
        <v>0.36412726689247216</v>
      </c>
      <c r="U14" s="6" t="str">
        <f t="shared" ca="1" si="8"/>
        <v/>
      </c>
      <c r="V14" s="6" t="str">
        <f t="shared" ca="1" si="8"/>
        <v/>
      </c>
      <c r="W14" s="6" t="str">
        <f t="shared" ca="1" si="8"/>
        <v/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13770304.8586071</v>
      </c>
      <c r="AG14" s="5">
        <f t="shared" si="1"/>
        <v>1652245.2058019401</v>
      </c>
      <c r="AH14" s="5">
        <f t="shared" si="1"/>
        <v>202828.04370104399</v>
      </c>
      <c r="AI14" s="5" t="str">
        <f t="shared" si="1"/>
        <v/>
      </c>
      <c r="AJ14" s="5" t="str">
        <f t="shared" si="1"/>
        <v/>
      </c>
      <c r="AK14" s="5" t="str">
        <f t="shared" si="1"/>
        <v/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11.998610217908194</v>
      </c>
      <c r="AV14" s="5">
        <f t="shared" si="10"/>
        <v>1.4729379326287519</v>
      </c>
      <c r="AW14" s="5" t="str">
        <f t="shared" si="10"/>
        <v/>
      </c>
      <c r="AX14" s="5" t="str">
        <f t="shared" si="10"/>
        <v/>
      </c>
      <c r="AY14" s="5" t="str">
        <f t="shared" si="10"/>
        <v/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8.5179687983384794E-3</v>
      </c>
      <c r="BJ14" s="5">
        <f ca="1"/>
        <v>3.6857095894987004E-3</v>
      </c>
      <c r="BK14" s="5" t="e">
        <f ca="1"/>
        <v>#N/A</v>
      </c>
      <c r="BL14" s="5" t="e">
        <f ca="1"/>
        <v>#N/A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11.146813338074345</v>
      </c>
      <c r="DJ14" s="5">
        <f t="shared" si="31"/>
        <v>1.0094187654642615</v>
      </c>
    </row>
    <row r="15" spans="1:116" ht="15" customHeight="1" x14ac:dyDescent="0.2">
      <c r="A15" t="s">
        <v>40</v>
      </c>
      <c r="B15" t="s">
        <v>38</v>
      </c>
      <c r="C15">
        <v>398831645.45697999</v>
      </c>
      <c r="D15">
        <v>46860055.780385002</v>
      </c>
      <c r="E15">
        <v>4533084.0301414104</v>
      </c>
      <c r="F15"/>
      <c r="G15"/>
      <c r="H15"/>
      <c r="I15" s="4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100.6270623199357</v>
      </c>
      <c r="S15" s="5">
        <f t="shared" ca="1" si="8"/>
        <v>-0.59522499515734717</v>
      </c>
      <c r="T15" s="6">
        <f t="shared" ca="1" si="8"/>
        <v>-3.1837324778359433E-2</v>
      </c>
      <c r="U15" s="6" t="str">
        <f t="shared" ca="1" si="8"/>
        <v/>
      </c>
      <c r="V15" s="6" t="str">
        <f t="shared" ca="1" si="8"/>
        <v/>
      </c>
      <c r="W15" s="6" t="str">
        <f t="shared" ca="1" si="8"/>
        <v/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215487744.55043101</v>
      </c>
      <c r="AG15" s="5">
        <f t="shared" si="1"/>
        <v>22745372.5472886</v>
      </c>
      <c r="AH15" s="5">
        <f t="shared" si="1"/>
        <v>1964913.51729967</v>
      </c>
      <c r="AI15" s="5" t="str">
        <f t="shared" si="1"/>
        <v/>
      </c>
      <c r="AJ15" s="5" t="str">
        <f t="shared" si="1"/>
        <v/>
      </c>
      <c r="AK15" s="5" t="str">
        <f t="shared" si="1"/>
        <v/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10.555297515755219</v>
      </c>
      <c r="AV15" s="5">
        <f t="shared" si="10"/>
        <v>0.91184467190885532</v>
      </c>
      <c r="AW15" s="5" t="str">
        <f t="shared" si="10"/>
        <v/>
      </c>
      <c r="AX15" s="5" t="str">
        <f t="shared" si="10"/>
        <v/>
      </c>
      <c r="AY15" s="5" t="str">
        <f t="shared" si="10"/>
        <v/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-5.9151582231912608E-3</v>
      </c>
      <c r="BJ15" s="5">
        <f ca="1"/>
        <v>-3.1638928976317725E-4</v>
      </c>
      <c r="BK15" s="5" t="e">
        <f ca="1"/>
        <v>#N/A</v>
      </c>
      <c r="BL15" s="5" t="e">
        <f ca="1"/>
        <v>#N/A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11.146813338074345</v>
      </c>
    </row>
    <row r="16" spans="1:116" ht="15" customHeight="1" thickBot="1" x14ac:dyDescent="0.25">
      <c r="A16" t="s">
        <v>41</v>
      </c>
      <c r="B16" t="s">
        <v>38</v>
      </c>
      <c r="C16">
        <v>92824760.734648094</v>
      </c>
      <c r="D16">
        <v>10209949.661310799</v>
      </c>
      <c r="E16">
        <v>794117.68093939195</v>
      </c>
      <c r="F16"/>
      <c r="G16"/>
      <c r="H16"/>
      <c r="I16" s="4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99.34183107291723</v>
      </c>
      <c r="S16" s="5">
        <f t="shared" ca="1" si="8"/>
        <v>0.59855347845800766</v>
      </c>
      <c r="T16" s="6">
        <f t="shared" ca="1" si="8"/>
        <v>5.9615448624761126E-2</v>
      </c>
      <c r="U16" s="6" t="str">
        <f t="shared" ca="1" si="8"/>
        <v/>
      </c>
      <c r="V16" s="6" t="str">
        <f t="shared" ca="1" si="8"/>
        <v/>
      </c>
      <c r="W16" s="6" t="str">
        <f t="shared" ca="1" si="8"/>
        <v/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398831645.45697999</v>
      </c>
      <c r="AG16" s="5">
        <f t="shared" si="1"/>
        <v>46860055.780385002</v>
      </c>
      <c r="AH16" s="5">
        <f t="shared" si="1"/>
        <v>4533084.0301414104</v>
      </c>
      <c r="AI16" s="5" t="str">
        <f t="shared" si="1"/>
        <v/>
      </c>
      <c r="AJ16" s="5" t="str">
        <f t="shared" si="1"/>
        <v/>
      </c>
      <c r="AK16" s="5" t="str">
        <f t="shared" si="1"/>
        <v/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11.749332409842479</v>
      </c>
      <c r="AV16" s="5">
        <f t="shared" si="10"/>
        <v>1.1365908602732409</v>
      </c>
      <c r="AW16" s="5" t="str">
        <f t="shared" si="10"/>
        <v/>
      </c>
      <c r="AX16" s="5" t="str">
        <f t="shared" si="10"/>
        <v/>
      </c>
      <c r="AY16" s="5" t="str">
        <f t="shared" si="10"/>
        <v/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6.0251907176813307E-3</v>
      </c>
      <c r="BJ16" s="5">
        <f ca="1"/>
        <v>6.0010418552687225E-4</v>
      </c>
      <c r="BK16" s="5" t="e">
        <f ca="1"/>
        <v>#N/A</v>
      </c>
      <c r="BL16" s="5" t="e">
        <f ca="1"/>
        <v>#N/A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139045494.12141201</v>
      </c>
      <c r="D17">
        <v>15243252.953937</v>
      </c>
      <c r="E17">
        <v>1382436.1642730101</v>
      </c>
      <c r="F17"/>
      <c r="G17"/>
      <c r="H17"/>
      <c r="I17" s="4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100.28592117967237</v>
      </c>
      <c r="S17" s="5">
        <f t="shared" ca="1" si="8"/>
        <v>-0.14806934290808174</v>
      </c>
      <c r="T17" s="6">
        <f t="shared" ca="1" si="8"/>
        <v>-0.1378518367642895</v>
      </c>
      <c r="U17" s="6" t="str">
        <f t="shared" ca="1" si="8"/>
        <v/>
      </c>
      <c r="V17" s="6" t="str">
        <f t="shared" ca="1" si="8"/>
        <v/>
      </c>
      <c r="W17" s="6" t="str">
        <f t="shared" ca="1" si="8"/>
        <v/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92824760.734648094</v>
      </c>
      <c r="AG17" s="5">
        <f t="shared" si="1"/>
        <v>10209949.661310799</v>
      </c>
      <c r="AH17" s="5">
        <f t="shared" si="1"/>
        <v>794117.68093939195</v>
      </c>
      <c r="AI17" s="5" t="str">
        <f t="shared" si="1"/>
        <v/>
      </c>
      <c r="AJ17" s="5" t="str">
        <f t="shared" si="1"/>
        <v/>
      </c>
      <c r="AK17" s="5" t="str">
        <f t="shared" si="1"/>
        <v/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10.999166149748877</v>
      </c>
      <c r="AV17" s="5">
        <f t="shared" si="10"/>
        <v>0.85550199607783828</v>
      </c>
      <c r="AW17" s="5" t="str">
        <f t="shared" si="10"/>
        <v/>
      </c>
      <c r="AX17" s="5" t="str">
        <f t="shared" si="10"/>
        <v/>
      </c>
      <c r="AY17" s="5" t="str">
        <f t="shared" si="10"/>
        <v/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-1.4764718832546847E-3</v>
      </c>
      <c r="BJ17" s="5">
        <f ca="1"/>
        <v>-1.3745881290486827E-3</v>
      </c>
      <c r="BK17" s="5" t="e">
        <f ca="1"/>
        <v>#N/A</v>
      </c>
      <c r="BL17" s="5" t="e">
        <f ca="1"/>
        <v>#N/A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134663964.829505</v>
      </c>
      <c r="D18">
        <v>14871233.248002199</v>
      </c>
      <c r="E18">
        <v>1266536.9512378699</v>
      </c>
      <c r="F18"/>
      <c r="G18"/>
      <c r="H18"/>
      <c r="I18" s="4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-1.1146813338074346E-3</v>
      </c>
      <c r="DA18" s="5">
        <v>2.3309571047445983E-5</v>
      </c>
    </row>
    <row r="19" spans="1:107" ht="15" customHeight="1" x14ac:dyDescent="0.2">
      <c r="A19" t="s">
        <v>45</v>
      </c>
      <c r="B19" t="s">
        <v>43</v>
      </c>
      <c r="C19">
        <v>139115354.373858</v>
      </c>
      <c r="D19">
        <v>15904313.922088999</v>
      </c>
      <c r="E19">
        <v>1586160.5606231799</v>
      </c>
      <c r="F19"/>
      <c r="G19"/>
      <c r="H19"/>
      <c r="I19" s="4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-1.1146813338074346E-3</v>
      </c>
    </row>
    <row r="20" spans="1:107" ht="15" customHeight="1" thickBot="1" x14ac:dyDescent="0.25">
      <c r="A20" t="s">
        <v>46</v>
      </c>
      <c r="B20" t="s">
        <v>43</v>
      </c>
      <c r="C20">
        <v>138523016.08942601</v>
      </c>
      <c r="D20">
        <v>15443641.611761799</v>
      </c>
      <c r="E20">
        <v>1333628.9322832399</v>
      </c>
      <c r="F20"/>
      <c r="G20"/>
      <c r="H20"/>
      <c r="I20" s="4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-1.1146813338074346E-3</v>
      </c>
      <c r="DA22" s="5">
        <v>2.3309571047445983E-5</v>
      </c>
      <c r="DB22" s="5">
        <v>8.6535281840149442E-6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-1.1146813338074346E-3</v>
      </c>
      <c r="DB23" s="5">
        <v>2.3309571047445983E-5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-1.1146813338074346E-3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100.04025379617281</v>
      </c>
      <c r="S25" s="5">
        <f t="shared" ref="S25:T25" ca="1" si="42">AVERAGE(S3:S5)</f>
        <v>4.7048273697288513E-2</v>
      </c>
      <c r="T25" s="5">
        <f t="shared" ca="1" si="42"/>
        <v>-8.730206987008611E-2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100.17345137920306</v>
      </c>
      <c r="S26" s="5">
        <f t="shared" ref="S26:T26" ca="1" si="43">AVERAGE(S6:S9)</f>
        <v>-0.11069005468306523</v>
      </c>
      <c r="T26" s="5">
        <f t="shared" ca="1" si="43"/>
        <v>-6.2761324519988435E-2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100.08771246559382</v>
      </c>
      <c r="S27" s="5">
        <f t="shared" ref="S27:T27" ca="1" si="44">AVERAGE(S10:S13)</f>
        <v>0.13378405305148139</v>
      </c>
      <c r="T27" s="5">
        <f t="shared" ca="1" si="44"/>
        <v>-0.22149651864530329</v>
      </c>
      <c r="CW27" s="27"/>
      <c r="CX27" s="23" t="s">
        <v>14</v>
      </c>
      <c r="CY27" s="5">
        <f t="array" ref="CY27:DC31">MINVERSE(CY5:DC9)</f>
        <v>0.01</v>
      </c>
      <c r="CZ27" s="5">
        <v>-1.1146813338074346E-3</v>
      </c>
      <c r="DA27" s="5">
        <v>2.3309571047445983E-5</v>
      </c>
      <c r="DB27" s="5">
        <v>8.6535281840149442E-6</v>
      </c>
      <c r="DC27" s="5">
        <v>-1.1998838181319448E-6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99.762290038132519</v>
      </c>
      <c r="S28" s="5">
        <f t="shared" ref="S28:T28" ca="1" si="45">AVERAGE(S14:S17)</f>
        <v>0.17419657337383215</v>
      </c>
      <c r="T28" s="5">
        <f t="shared" ca="1" si="45"/>
        <v>6.35133884936461E-2</v>
      </c>
      <c r="CW28" s="27"/>
      <c r="CX28" s="24"/>
      <c r="CY28" s="5">
        <v>0</v>
      </c>
      <c r="CZ28" s="5">
        <v>0.01</v>
      </c>
      <c r="DA28" s="5">
        <v>-1.1146813338074346E-3</v>
      </c>
      <c r="DB28" s="5">
        <v>2.3309571047445983E-5</v>
      </c>
      <c r="DC28" s="5">
        <v>8.6535281840149442E-6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-1.1146813338074346E-3</v>
      </c>
      <c r="DC29" s="5">
        <v>2.3309571047445983E-5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-1.1146813338074346E-3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6">IFERROR(BH48/SUMIF($AV48:$BF48,"&lt;&gt;#N/A")*100,"")</f>
        <v/>
      </c>
      <c r="S33" s="5" t="str">
        <f t="shared" si="46"/>
        <v/>
      </c>
      <c r="T33" s="5" t="str">
        <f t="shared" si="46"/>
        <v/>
      </c>
      <c r="U33" s="5" t="str">
        <f t="shared" si="46"/>
        <v/>
      </c>
      <c r="V33" s="5" t="str">
        <f t="shared" si="46"/>
        <v/>
      </c>
      <c r="W33" s="5" t="str">
        <f t="shared" si="46"/>
        <v/>
      </c>
      <c r="X33" s="5" t="str">
        <f t="shared" si="46"/>
        <v/>
      </c>
      <c r="CW33" s="27"/>
      <c r="CX33" s="23" t="s">
        <v>15</v>
      </c>
      <c r="CY33" s="5">
        <f t="array" ref="CY33:DD38">MINVERSE(CY5:DD10)</f>
        <v>0.01</v>
      </c>
      <c r="CZ33" s="5">
        <v>-1.1146813338074346E-3</v>
      </c>
      <c r="DA33" s="5">
        <v>2.3309571047445983E-5</v>
      </c>
      <c r="DB33" s="5">
        <v>8.6535281840149442E-6</v>
      </c>
      <c r="DC33" s="5">
        <v>-1.1998838181319448E-6</v>
      </c>
      <c r="DD33" s="5">
        <v>4.6398472116741768E-8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-1.1146813338074346E-3</v>
      </c>
      <c r="DB34" s="5">
        <v>2.3309571047445983E-5</v>
      </c>
      <c r="DC34" s="5">
        <v>8.6535281840149442E-6</v>
      </c>
      <c r="DD34" s="5">
        <v>-1.1998838181319448E-6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-1.1146813338074346E-3</v>
      </c>
      <c r="DC35" s="5">
        <v>2.3309571047445983E-5</v>
      </c>
      <c r="DD35" s="5">
        <v>8.6535281840149442E-6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-1.1146813338074346E-3</v>
      </c>
      <c r="DD36" s="5">
        <v>2.3309571047445983E-5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-1.1146813338074346E-3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7">IF(B38=ISBLANK(TRUE),"",B38)</f>
        <v/>
      </c>
      <c r="AF39" s="5" t="str">
        <f t="shared" si="47"/>
        <v/>
      </c>
      <c r="AG39" s="5" t="str">
        <f t="shared" si="47"/>
        <v/>
      </c>
      <c r="AH39" s="5" t="str">
        <f t="shared" si="47"/>
        <v/>
      </c>
      <c r="AI39" s="5" t="str">
        <f t="shared" si="47"/>
        <v/>
      </c>
      <c r="AJ39" s="5" t="str">
        <f t="shared" si="47"/>
        <v/>
      </c>
      <c r="AK39" s="5" t="str">
        <f t="shared" si="47"/>
        <v/>
      </c>
      <c r="AL39" s="5" t="str">
        <f t="shared" si="47"/>
        <v/>
      </c>
      <c r="AM39" s="5" t="str">
        <f t="shared" si="47"/>
        <v/>
      </c>
      <c r="AN39" s="5" t="str">
        <f t="shared" si="47"/>
        <v/>
      </c>
      <c r="AO39" s="5" t="str">
        <f t="shared" si="47"/>
        <v/>
      </c>
      <c r="AP39" s="5" t="str">
        <f t="shared" si="47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7"/>
        <v/>
      </c>
      <c r="AF40" s="5" t="str">
        <f t="shared" si="47"/>
        <v/>
      </c>
      <c r="AG40" s="5" t="str">
        <f t="shared" si="47"/>
        <v/>
      </c>
      <c r="AH40" s="5" t="str">
        <f t="shared" si="47"/>
        <v/>
      </c>
      <c r="AI40" s="5" t="str">
        <f t="shared" si="47"/>
        <v/>
      </c>
      <c r="AJ40" s="5" t="str">
        <f t="shared" si="47"/>
        <v/>
      </c>
      <c r="AK40" s="5" t="str">
        <f t="shared" si="47"/>
        <v/>
      </c>
      <c r="AL40" s="5" t="str">
        <f t="shared" si="47"/>
        <v/>
      </c>
      <c r="AM40" s="5" t="str">
        <f t="shared" si="47"/>
        <v/>
      </c>
      <c r="AN40" s="5" t="str">
        <f t="shared" si="47"/>
        <v/>
      </c>
      <c r="AO40" s="5" t="str">
        <f t="shared" si="47"/>
        <v/>
      </c>
      <c r="AP40" s="5" t="str">
        <f t="shared" si="47"/>
        <v/>
      </c>
      <c r="CW40" s="27"/>
      <c r="CX40" s="23" t="s">
        <v>16</v>
      </c>
      <c r="CY40" s="5">
        <f t="array" ref="CY40:DE46">MINVERSE(CY5:DE11)</f>
        <v>0.01</v>
      </c>
      <c r="CZ40" s="5">
        <v>-1.1146813338074346E-3</v>
      </c>
      <c r="DA40" s="5">
        <v>2.3309571047445983E-5</v>
      </c>
      <c r="DB40" s="5">
        <v>8.6535281840149442E-6</v>
      </c>
      <c r="DC40" s="5">
        <v>-1.1998838181319448E-6</v>
      </c>
      <c r="DD40" s="5">
        <v>4.6398472116741768E-8</v>
      </c>
      <c r="DE40" s="5">
        <v>6.9399013454212439E-9</v>
      </c>
    </row>
    <row r="41" spans="2:110" ht="14.25" customHeight="1" x14ac:dyDescent="0.15">
      <c r="AD41" s="5" t="str">
        <f>IF(A40=ISBLANK(TRUE),"",A40)</f>
        <v/>
      </c>
      <c r="AE41" s="5" t="str">
        <f t="shared" si="47"/>
        <v/>
      </c>
      <c r="AF41" s="5" t="str">
        <f t="shared" si="47"/>
        <v/>
      </c>
      <c r="AG41" s="5" t="str">
        <f t="shared" si="47"/>
        <v/>
      </c>
      <c r="AH41" s="5" t="str">
        <f t="shared" si="47"/>
        <v/>
      </c>
      <c r="AI41" s="5" t="str">
        <f t="shared" si="47"/>
        <v/>
      </c>
      <c r="AJ41" s="5" t="str">
        <f t="shared" si="47"/>
        <v/>
      </c>
      <c r="AK41" s="5" t="str">
        <f t="shared" si="47"/>
        <v/>
      </c>
      <c r="AL41" s="5" t="str">
        <f t="shared" si="47"/>
        <v/>
      </c>
      <c r="AM41" s="5" t="str">
        <f t="shared" si="47"/>
        <v/>
      </c>
      <c r="AN41" s="5" t="str">
        <f t="shared" si="47"/>
        <v/>
      </c>
      <c r="AO41" s="5" t="str">
        <f t="shared" si="47"/>
        <v/>
      </c>
      <c r="AP41" s="5" t="str">
        <f t="shared" si="47"/>
        <v/>
      </c>
      <c r="CW41" s="27"/>
      <c r="CX41" s="24"/>
      <c r="CY41" s="5">
        <v>0</v>
      </c>
      <c r="CZ41" s="5">
        <v>0.01</v>
      </c>
      <c r="DA41" s="5">
        <v>-1.1146813338074346E-3</v>
      </c>
      <c r="DB41" s="5">
        <v>2.3309571047445983E-5</v>
      </c>
      <c r="DC41" s="5">
        <v>8.6535281840149442E-6</v>
      </c>
      <c r="DD41" s="5">
        <v>-1.1998838181319448E-6</v>
      </c>
      <c r="DE41" s="5">
        <v>4.6398472116741768E-8</v>
      </c>
    </row>
    <row r="42" spans="2:110" ht="14.25" customHeight="1" x14ac:dyDescent="0.15">
      <c r="AD42" s="5" t="str">
        <f>IF(A41=ISBLANK(TRUE),"",A41)</f>
        <v/>
      </c>
      <c r="AE42" s="5" t="str">
        <f t="shared" si="47"/>
        <v/>
      </c>
      <c r="AF42" s="5" t="str">
        <f t="shared" si="47"/>
        <v/>
      </c>
      <c r="AG42" s="5" t="str">
        <f t="shared" si="47"/>
        <v/>
      </c>
      <c r="AH42" s="5" t="str">
        <f t="shared" si="47"/>
        <v/>
      </c>
      <c r="AI42" s="5" t="str">
        <f t="shared" si="47"/>
        <v/>
      </c>
      <c r="AJ42" s="5" t="str">
        <f t="shared" si="47"/>
        <v/>
      </c>
      <c r="AK42" s="5" t="str">
        <f t="shared" si="47"/>
        <v/>
      </c>
      <c r="AL42" s="5" t="str">
        <f t="shared" si="47"/>
        <v/>
      </c>
      <c r="AM42" s="5" t="str">
        <f t="shared" si="47"/>
        <v/>
      </c>
      <c r="AN42" s="5" t="str">
        <f t="shared" si="47"/>
        <v/>
      </c>
      <c r="AO42" s="5" t="str">
        <f t="shared" si="47"/>
        <v/>
      </c>
      <c r="AP42" s="5" t="str">
        <f t="shared" si="47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-1.1146813338074346E-3</v>
      </c>
      <c r="DC42" s="5">
        <v>2.3309571047445983E-5</v>
      </c>
      <c r="DD42" s="5">
        <v>8.6535281840149442E-6</v>
      </c>
      <c r="DE42" s="5">
        <v>-1.1998838181319448E-6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-1.1146813338074346E-3</v>
      </c>
      <c r="DD43" s="5">
        <v>2.3309571047445983E-5</v>
      </c>
      <c r="DE43" s="5">
        <v>8.6535281840149442E-6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-1.1146813338074346E-3</v>
      </c>
      <c r="DE44" s="5">
        <v>2.3309571047445983E-5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-1.1146813338074346E-3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12BBB-F1FF-3F4F-9BF4-5692E87D1A13}">
  <dimension ref="A1:DL101"/>
  <sheetViews>
    <sheetView zoomScaleNormal="100" workbookViewId="0">
      <selection sqref="A1:H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135.03120000000001</v>
      </c>
      <c r="D1" s="1">
        <v>136.03450000000001</v>
      </c>
      <c r="E1" s="1">
        <v>137.0378</v>
      </c>
      <c r="F1" s="1">
        <v>138.0411</v>
      </c>
      <c r="G1" s="1">
        <v>139.0444</v>
      </c>
      <c r="H1" s="1">
        <v>140.04769999999999</v>
      </c>
      <c r="I1" s="2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6</v>
      </c>
    </row>
    <row r="2" spans="1:116" ht="15" x14ac:dyDescent="0.2">
      <c r="A2" t="s">
        <v>22</v>
      </c>
      <c r="B2" t="s">
        <v>23</v>
      </c>
      <c r="C2">
        <v>451044523.02245897</v>
      </c>
      <c r="D2">
        <v>33624046.1239409</v>
      </c>
      <c r="E2">
        <v>487283.95487257198</v>
      </c>
      <c r="F2">
        <v>0</v>
      </c>
      <c r="G2">
        <v>0</v>
      </c>
      <c r="H2">
        <v>0</v>
      </c>
      <c r="I2" s="4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Hypoxanthine</v>
      </c>
      <c r="S2" s="5" t="str">
        <f t="shared" ref="S2:AB2" ca="1" si="0">IF(AG2=ISBLANK(TRUE),"",AG2)</f>
        <v>Hypoxanthine m+1</v>
      </c>
      <c r="T2" s="5" t="str">
        <f t="shared" ca="1" si="0"/>
        <v>Hypoxanthine m+2</v>
      </c>
      <c r="U2" s="5" t="str">
        <f t="shared" ca="1" si="0"/>
        <v>Hypoxanthine m+3</v>
      </c>
      <c r="V2" s="5" t="str">
        <f t="shared" ca="1" si="0"/>
        <v>Hypoxanthine m+4</v>
      </c>
      <c r="W2" s="5" t="str">
        <f t="shared" ca="1" si="0"/>
        <v>Hypoxanthine m+5</v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Hypoxanthine</v>
      </c>
      <c r="AG2" s="3" t="str">
        <f ca="1">IF(D1=ISBLANK(TRUE),"",$AF$2&amp;" m+1")</f>
        <v>Hypoxanthine m+1</v>
      </c>
      <c r="AH2" s="3" t="str">
        <f ca="1">IF(E1=ISBLANK(TRUE),"",$AF$2&amp;" m+2")</f>
        <v>Hypoxanthine m+2</v>
      </c>
      <c r="AI2" s="3" t="str">
        <f ca="1">IF(F1=ISBLANK(TRUE),"",$AF$2&amp;" m+3")</f>
        <v>Hypoxanthine m+3</v>
      </c>
      <c r="AJ2" s="3" t="str">
        <f ca="1">IF(G1=ISBLANK(TRUE),"",$AF$2&amp;" m+4")</f>
        <v>Hypoxanthine m+4</v>
      </c>
      <c r="AK2" s="3" t="str">
        <f ca="1">IF(H1=ISBLANK(TRUE),"",$AF$2&amp;" m+5")</f>
        <v>Hypoxanthine m+5</v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Hypoxanthine</v>
      </c>
      <c r="AU2" s="5" t="str">
        <f t="shared" ca="1" si="2"/>
        <v>Hypoxanthine m+1</v>
      </c>
      <c r="AV2" s="5" t="str">
        <f t="shared" ca="1" si="2"/>
        <v>Hypoxanthine m+2</v>
      </c>
      <c r="AW2" s="5" t="str">
        <f t="shared" ca="1" si="2"/>
        <v>Hypoxanthine m+3</v>
      </c>
      <c r="AX2" s="5" t="str">
        <f t="shared" ca="1" si="2"/>
        <v>Hypoxanthine m+4</v>
      </c>
      <c r="AY2" s="5" t="str">
        <f t="shared" ca="1" si="2"/>
        <v>Hypoxanthine m+5</v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Hypoxanthine</v>
      </c>
      <c r="BI2" s="5" t="str">
        <f t="shared" ca="1" si="3"/>
        <v>Hypoxanthine m+1</v>
      </c>
      <c r="BJ2" s="5" t="str">
        <f t="shared" ca="1" si="3"/>
        <v>Hypoxanthine m+2</v>
      </c>
      <c r="BK2" s="5" t="str">
        <f t="shared" ca="1" si="3"/>
        <v>Hypoxanthine m+3</v>
      </c>
      <c r="BL2" s="5" t="str">
        <f t="shared" ca="1" si="3"/>
        <v>Hypoxanthine m+4</v>
      </c>
      <c r="BM2" s="5" t="str">
        <f t="shared" ca="1" si="3"/>
        <v>Hypoxanthine m+5</v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Hypoxanthine</v>
      </c>
      <c r="BY2" s="3" t="str">
        <f t="shared" ca="1" si="4"/>
        <v>Hypoxanthine m+1</v>
      </c>
      <c r="BZ2" s="3" t="str">
        <f t="shared" ca="1" si="4"/>
        <v>Hypoxanthine m+2</v>
      </c>
      <c r="CA2" s="3" t="str">
        <f t="shared" ca="1" si="4"/>
        <v>Hypoxanthine m+3</v>
      </c>
      <c r="CB2" s="3" t="str">
        <f t="shared" ca="1" si="4"/>
        <v>Hypoxanthine m+4</v>
      </c>
      <c r="CC2" s="3" t="str">
        <f t="shared" ca="1" si="4"/>
        <v>Hypoxanthine m+5</v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Hypoxanthine</v>
      </c>
      <c r="CL2" s="5" t="str">
        <f t="shared" ca="1" si="5"/>
        <v>Hypoxanthine m+1</v>
      </c>
      <c r="CM2" s="5" t="str">
        <f t="shared" ca="1" si="5"/>
        <v>Hypoxanthine m+2</v>
      </c>
      <c r="CN2" s="5" t="str">
        <f t="shared" ca="1" si="5"/>
        <v>Hypoxanthine m+3</v>
      </c>
      <c r="CO2" s="5" t="str">
        <f t="shared" ca="1" si="5"/>
        <v>Hypoxanthine m+4</v>
      </c>
      <c r="CP2" s="5" t="str">
        <f t="shared" ca="1" si="5"/>
        <v>Hypoxanthine m+5</v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Hypoxanthine</v>
      </c>
      <c r="CZ2" s="5" t="str">
        <f t="shared" ca="1" si="6"/>
        <v>Hypoxanthine m+1</v>
      </c>
      <c r="DA2" s="5" t="str">
        <f t="shared" ca="1" si="6"/>
        <v>Hypoxanthine m+2</v>
      </c>
      <c r="DB2" s="5" t="str">
        <f t="shared" ca="1" si="6"/>
        <v>Hypoxanthine m+3</v>
      </c>
      <c r="DC2" s="5" t="str">
        <f t="shared" ca="1" si="6"/>
        <v>Hypoxanthine m+4</v>
      </c>
      <c r="DD2" s="5" t="str">
        <f t="shared" ca="1" si="6"/>
        <v>Hypoxanthine m+5</v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330741647.61109698</v>
      </c>
      <c r="D3">
        <v>24831647.3730556</v>
      </c>
      <c r="E3">
        <v>273867.33032646001</v>
      </c>
      <c r="F3">
        <v>0</v>
      </c>
      <c r="G3">
        <v>0</v>
      </c>
      <c r="H3">
        <v>15545.122680935299</v>
      </c>
      <c r="I3" s="4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99.976581476186638</v>
      </c>
      <c r="S3" s="5">
        <f t="shared" ref="S3:AB17" ca="1" si="8">IFERROR(BI3/SUMIF($BH3:$BR3,"&lt;&gt;#N/A")*100,"")</f>
        <v>1.6340211389983317E-2</v>
      </c>
      <c r="T3" s="6">
        <f t="shared" ca="1" si="8"/>
        <v>7.6675700759769923E-3</v>
      </c>
      <c r="U3" s="6">
        <f t="shared" ca="1" si="8"/>
        <v>-6.2592799634810523E-4</v>
      </c>
      <c r="V3" s="6">
        <f t="shared" ca="1" si="8"/>
        <v>3.895000251513749E-5</v>
      </c>
      <c r="W3" s="6">
        <f t="shared" ca="1" si="8"/>
        <v>-2.2796587732737799E-6</v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451044523.02245897</v>
      </c>
      <c r="AG3" s="5">
        <f t="shared" si="1"/>
        <v>33624046.1239409</v>
      </c>
      <c r="AH3" s="5">
        <f t="shared" si="1"/>
        <v>487283.95487257198</v>
      </c>
      <c r="AI3" s="5">
        <f t="shared" si="1"/>
        <v>0</v>
      </c>
      <c r="AJ3" s="5">
        <f t="shared" si="1"/>
        <v>0</v>
      </c>
      <c r="AK3" s="5">
        <f t="shared" si="1"/>
        <v>0</v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7.4547066659019485</v>
      </c>
      <c r="AV3" s="5">
        <f t="shared" si="10"/>
        <v>0.10803455756590763</v>
      </c>
      <c r="AW3" s="5">
        <f t="shared" si="10"/>
        <v>0</v>
      </c>
      <c r="AX3" s="5">
        <f t="shared" si="10"/>
        <v>0</v>
      </c>
      <c r="AY3" s="5">
        <f t="shared" si="10"/>
        <v>0</v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1.6344038922630477E-4</v>
      </c>
      <c r="BJ3" s="5">
        <f ca="1"/>
        <v>7.6693661283100834E-5</v>
      </c>
      <c r="BK3" s="5">
        <f ca="1"/>
        <v>-6.260746137806228E-6</v>
      </c>
      <c r="BL3" s="5">
        <f ca="1"/>
        <v>3.8959126167376474E-7</v>
      </c>
      <c r="BM3" s="5">
        <f ca="1"/>
        <v>-2.2801927607584483E-8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413580865.97872603</v>
      </c>
      <c r="BY3" s="5">
        <f t="shared" ref="BY3:CE6" si="12">D17</f>
        <v>30003060.0379286</v>
      </c>
      <c r="BZ3" s="5">
        <f t="shared" si="12"/>
        <v>404660.77522410301</v>
      </c>
      <c r="CA3" s="5">
        <f t="shared" si="12"/>
        <v>651.70953239100402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7.2544603742553004</v>
      </c>
      <c r="CM3" s="5">
        <f t="shared" si="15"/>
        <v>9.7843205165327476E-2</v>
      </c>
      <c r="CN3" s="5">
        <f t="shared" si="15"/>
        <v>1.5757729285873853E-4</v>
      </c>
      <c r="CO3" s="5">
        <f t="shared" si="15"/>
        <v>0</v>
      </c>
      <c r="CP3" s="5">
        <f t="shared" si="15"/>
        <v>0</v>
      </c>
      <c r="CQ3" s="5">
        <f t="shared" si="15"/>
        <v>0</v>
      </c>
      <c r="CR3" s="5">
        <f t="shared" si="15"/>
        <v>0</v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7.4383626269793179</v>
      </c>
      <c r="DA3" s="5">
        <f t="shared" si="16"/>
        <v>9.9149462554637649E-2</v>
      </c>
      <c r="DB3" s="5">
        <f t="shared" si="16"/>
        <v>3.9394323214684633E-5</v>
      </c>
      <c r="DC3" s="5">
        <f t="shared" si="16"/>
        <v>0</v>
      </c>
      <c r="DD3" s="5">
        <f t="shared" si="16"/>
        <v>0</v>
      </c>
      <c r="DE3" s="5">
        <f t="shared" si="16"/>
        <v>0</v>
      </c>
      <c r="DF3" s="5">
        <f t="shared" si="16"/>
        <v>0</v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2490722997.3256898</v>
      </c>
      <c r="D4">
        <v>178843839.80079499</v>
      </c>
      <c r="E4">
        <v>1895036.6593160201</v>
      </c>
      <c r="F4">
        <v>0</v>
      </c>
      <c r="G4">
        <v>0</v>
      </c>
      <c r="H4">
        <v>58684.285632571802</v>
      </c>
      <c r="I4" s="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99.945931409382737</v>
      </c>
      <c r="S4" s="5">
        <f t="shared" ca="1" si="8"/>
        <v>6.9468109557220326E-2</v>
      </c>
      <c r="T4" s="6">
        <f t="shared" ca="1" si="8"/>
        <v>-2.1503909724851271E-2</v>
      </c>
      <c r="U4" s="6">
        <f t="shared" ca="1" si="8"/>
        <v>1.491288503780517E-3</v>
      </c>
      <c r="V4" s="6">
        <f t="shared" ca="1" si="8"/>
        <v>-8.9633802296834735E-5</v>
      </c>
      <c r="W4" s="6">
        <f t="shared" ca="1" si="8"/>
        <v>4.7027360834105917E-3</v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330741647.61109698</v>
      </c>
      <c r="AG4" s="5">
        <f t="shared" si="1"/>
        <v>24831647.3730556</v>
      </c>
      <c r="AH4" s="5">
        <f t="shared" si="1"/>
        <v>273867.33032646001</v>
      </c>
      <c r="AI4" s="5">
        <f t="shared" si="1"/>
        <v>0</v>
      </c>
      <c r="AJ4" s="5">
        <f t="shared" si="1"/>
        <v>0</v>
      </c>
      <c r="AK4" s="5">
        <f t="shared" si="1"/>
        <v>15545.122680935299</v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7.5078683172836849</v>
      </c>
      <c r="AV4" s="5">
        <f t="shared" si="10"/>
        <v>8.2804004970213882E-2</v>
      </c>
      <c r="AW4" s="5">
        <f t="shared" si="10"/>
        <v>0</v>
      </c>
      <c r="AX4" s="5">
        <f t="shared" si="10"/>
        <v>0</v>
      </c>
      <c r="AY4" s="5">
        <f t="shared" si="10"/>
        <v>4.7000801964964672E-3</v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6.9505690304366707E-4</v>
      </c>
      <c r="BJ4" s="5">
        <f ca="1"/>
        <v>-2.1515542875647788E-4</v>
      </c>
      <c r="BK4" s="5">
        <f ca="1"/>
        <v>1.4920952586575402E-5</v>
      </c>
      <c r="BL4" s="5">
        <f ca="1"/>
        <v>-8.9682292248286634E-7</v>
      </c>
      <c r="BM4" s="5">
        <f ca="1"/>
        <v>4.7052801620788218E-5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393223218.728028</v>
      </c>
      <c r="BY4" s="5">
        <f t="shared" si="12"/>
        <v>30052720.2516413</v>
      </c>
      <c r="BZ4" s="5">
        <f t="shared" si="12"/>
        <v>431631.52033188997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7.6426616792502271</v>
      </c>
      <c r="CM4" s="5">
        <f t="shared" si="15"/>
        <v>0.10976755689252088</v>
      </c>
      <c r="CN4" s="5">
        <f t="shared" si="15"/>
        <v>0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>
        <f t="shared" si="15"/>
        <v>0</v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122695855.44343799</v>
      </c>
      <c r="D5">
        <v>8971106.9872871898</v>
      </c>
      <c r="E5">
        <v>129037.04934568801</v>
      </c>
      <c r="F5">
        <v>575.60329555979899</v>
      </c>
      <c r="G5">
        <v>0</v>
      </c>
      <c r="H5">
        <v>4084.7816196417898</v>
      </c>
      <c r="I5" s="4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100.25968468383573</v>
      </c>
      <c r="S5" s="5">
        <f t="shared" ca="1" si="8"/>
        <v>-0.25863389706487511</v>
      </c>
      <c r="T5" s="6">
        <f t="shared" ca="1" si="8"/>
        <v>-3.8874351997493328E-3</v>
      </c>
      <c r="U5" s="6">
        <f t="shared" ca="1" si="8"/>
        <v>5.06099021731757E-4</v>
      </c>
      <c r="V5" s="6">
        <f t="shared" ca="1" si="8"/>
        <v>-3.3689222306939074E-5</v>
      </c>
      <c r="W5" s="6">
        <f t="shared" ca="1" si="8"/>
        <v>2.3642386294743774E-3</v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2490722997.3256898</v>
      </c>
      <c r="AG5" s="5">
        <f t="shared" si="1"/>
        <v>178843839.80079499</v>
      </c>
      <c r="AH5" s="5">
        <f t="shared" si="1"/>
        <v>1895036.6593160201</v>
      </c>
      <c r="AI5" s="5">
        <f t="shared" si="1"/>
        <v>0</v>
      </c>
      <c r="AJ5" s="5">
        <f t="shared" si="1"/>
        <v>0</v>
      </c>
      <c r="AK5" s="5">
        <f t="shared" si="1"/>
        <v>58684.285632571802</v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7.1803986229227874</v>
      </c>
      <c r="AV5" s="5">
        <f t="shared" si="10"/>
        <v>7.6083798212436188E-2</v>
      </c>
      <c r="AW5" s="5">
        <f t="shared" si="10"/>
        <v>0</v>
      </c>
      <c r="AX5" s="5">
        <f t="shared" si="10"/>
        <v>0</v>
      </c>
      <c r="AY5" s="5">
        <f t="shared" si="10"/>
        <v>2.3561144975005896E-3</v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-2.5796400405653092E-3</v>
      </c>
      <c r="BJ5" s="5">
        <f ca="1"/>
        <v>-3.8773662734010983E-5</v>
      </c>
      <c r="BK5" s="5">
        <f ca="1"/>
        <v>5.0478816418355677E-6</v>
      </c>
      <c r="BL5" s="5">
        <f ca="1"/>
        <v>-3.3601963155157007E-7</v>
      </c>
      <c r="BM5" s="5">
        <f ca="1"/>
        <v>2.3581149660802289E-5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425324343.76464897</v>
      </c>
      <c r="BY5" s="5">
        <f t="shared" si="12"/>
        <v>31051161.093832798</v>
      </c>
      <c r="BZ5" s="5">
        <f t="shared" si="12"/>
        <v>397930.79776990402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7.3005840246507967</v>
      </c>
      <c r="CM5" s="5">
        <f t="shared" si="15"/>
        <v>9.3559375004901427E-2</v>
      </c>
      <c r="CN5" s="5">
        <f t="shared" si="15"/>
        <v>0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>
        <f t="shared" si="15"/>
        <v>0</v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7.4383626269793179</v>
      </c>
      <c r="DA5" s="5">
        <f t="shared" si="21"/>
        <v>9.9149462554637649E-2</v>
      </c>
      <c r="DB5" s="5">
        <f t="shared" si="21"/>
        <v>3.9394323214684633E-5</v>
      </c>
      <c r="DC5" s="5">
        <f t="shared" si="21"/>
        <v>0</v>
      </c>
      <c r="DD5" s="5">
        <f t="shared" si="21"/>
        <v>0</v>
      </c>
      <c r="DE5" s="5">
        <f t="shared" si="21"/>
        <v>0</v>
      </c>
      <c r="DF5" s="5">
        <f>DF3</f>
        <v>0</v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261769777.110724</v>
      </c>
      <c r="D6">
        <v>19366079.086669501</v>
      </c>
      <c r="E6">
        <v>306500.52982758102</v>
      </c>
      <c r="F6">
        <v>0</v>
      </c>
      <c r="G6">
        <v>0</v>
      </c>
      <c r="H6">
        <v>723.390251046755</v>
      </c>
      <c r="I6" s="4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100.10861154590162</v>
      </c>
      <c r="S6" s="5">
        <f t="shared" ca="1" si="8"/>
        <v>-0.12683762716578809</v>
      </c>
      <c r="T6" s="6">
        <f t="shared" ca="1" si="8"/>
        <v>1.5459938930951397E-2</v>
      </c>
      <c r="U6" s="6">
        <f t="shared" ca="1" si="8"/>
        <v>-5.9400488781844482E-4</v>
      </c>
      <c r="V6" s="6">
        <f t="shared" ca="1" si="8"/>
        <v>2.8905758041407364E-5</v>
      </c>
      <c r="W6" s="6">
        <f t="shared" ca="1" si="8"/>
        <v>3.3312414629807852E-3</v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122695855.44343799</v>
      </c>
      <c r="AG6" s="5">
        <f t="shared" si="1"/>
        <v>8971106.9872871898</v>
      </c>
      <c r="AH6" s="5">
        <f t="shared" si="1"/>
        <v>129037.04934568801</v>
      </c>
      <c r="AI6" s="5">
        <f t="shared" si="1"/>
        <v>575.60329555979899</v>
      </c>
      <c r="AJ6" s="5">
        <f t="shared" si="1"/>
        <v>0</v>
      </c>
      <c r="AK6" s="5">
        <f t="shared" si="1"/>
        <v>4084.7816196417898</v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7.3116626106599121</v>
      </c>
      <c r="AV6" s="5">
        <f t="shared" si="10"/>
        <v>0.10516822176212241</v>
      </c>
      <c r="AW6" s="5">
        <f t="shared" si="10"/>
        <v>4.6913018657353787E-4</v>
      </c>
      <c r="AX6" s="5">
        <f t="shared" si="10"/>
        <v>0</v>
      </c>
      <c r="AY6" s="5">
        <f t="shared" si="10"/>
        <v>3.3291928279719669E-3</v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-1.2670001631940597E-3</v>
      </c>
      <c r="BJ6" s="5">
        <f ca="1"/>
        <v>1.5443165869764093E-4</v>
      </c>
      <c r="BK6" s="5">
        <f ca="1"/>
        <v>-5.9336042988278057E-6</v>
      </c>
      <c r="BL6" s="5">
        <f ca="1"/>
        <v>2.8874397112333883E-7</v>
      </c>
      <c r="BM6" s="5">
        <f ca="1"/>
        <v>3.327627275554961E-5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403467833.00405902</v>
      </c>
      <c r="BY6" s="5">
        <f t="shared" si="12"/>
        <v>30484998.318081401</v>
      </c>
      <c r="BZ6" s="5">
        <f t="shared" si="12"/>
        <v>385020.12635503901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7.5557444297609493</v>
      </c>
      <c r="CM6" s="5">
        <f t="shared" si="15"/>
        <v>9.5427713155800842E-2</v>
      </c>
      <c r="CN6" s="5">
        <f t="shared" si="15"/>
        <v>0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>
        <f t="shared" si="15"/>
        <v>0</v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7.4383626269793179</v>
      </c>
      <c r="DB6" s="5">
        <f t="shared" si="22"/>
        <v>9.9149462554637649E-2</v>
      </c>
      <c r="DC6" s="5">
        <f t="shared" si="22"/>
        <v>3.9394323214684633E-5</v>
      </c>
      <c r="DD6" s="5">
        <f t="shared" si="22"/>
        <v>0</v>
      </c>
      <c r="DE6" s="5">
        <f t="shared" si="22"/>
        <v>0</v>
      </c>
      <c r="DF6" s="5">
        <f t="shared" si="22"/>
        <v>0</v>
      </c>
      <c r="DG6" s="5">
        <f t="shared" si="22"/>
        <v>0</v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833319654.98888505</v>
      </c>
      <c r="D7">
        <v>60654241.965873703</v>
      </c>
      <c r="E7">
        <v>893665.98467346199</v>
      </c>
      <c r="F7">
        <v>0</v>
      </c>
      <c r="G7">
        <v>0</v>
      </c>
      <c r="H7">
        <v>14949.9332983489</v>
      </c>
      <c r="I7" s="4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100.0204926061774</v>
      </c>
      <c r="S7" s="5">
        <f t="shared" ca="1" si="8"/>
        <v>-4.0236792728900773E-2</v>
      </c>
      <c r="T7" s="6">
        <f t="shared" ca="1" si="8"/>
        <v>2.0934993712253928E-2</v>
      </c>
      <c r="U7" s="6">
        <f t="shared" ca="1" si="8"/>
        <v>-1.5567285806510371E-3</v>
      </c>
      <c r="V7" s="6">
        <f t="shared" ca="1" si="8"/>
        <v>9.5054034207284319E-5</v>
      </c>
      <c r="W7" s="6">
        <f t="shared" ca="1" si="8"/>
        <v>2.7086738570495657E-4</v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261769777.110724</v>
      </c>
      <c r="AG7" s="5">
        <f t="shared" si="1"/>
        <v>19366079.086669501</v>
      </c>
      <c r="AH7" s="5">
        <f t="shared" si="1"/>
        <v>306500.52982758102</v>
      </c>
      <c r="AI7" s="5">
        <f t="shared" si="1"/>
        <v>0</v>
      </c>
      <c r="AJ7" s="5">
        <f t="shared" si="1"/>
        <v>0</v>
      </c>
      <c r="AK7" s="5">
        <f t="shared" si="1"/>
        <v>723.390251046755</v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7.3981340781285043</v>
      </c>
      <c r="AV7" s="5">
        <f t="shared" si="10"/>
        <v>0.11708782167696033</v>
      </c>
      <c r="AW7" s="5">
        <f t="shared" si="10"/>
        <v>0</v>
      </c>
      <c r="AX7" s="5">
        <f t="shared" si="10"/>
        <v>0</v>
      </c>
      <c r="AY7" s="5">
        <f t="shared" si="10"/>
        <v>2.7634597814581689E-4</v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-4.0228548850813894E-4</v>
      </c>
      <c r="BJ7" s="5">
        <f ca="1"/>
        <v>2.0930704465417678E-4</v>
      </c>
      <c r="BK7" s="5">
        <f ca="1"/>
        <v>-1.5564096317546944E-5</v>
      </c>
      <c r="BL7" s="5">
        <f ca="1"/>
        <v>9.5034559149345421E-7</v>
      </c>
      <c r="BM7" s="5">
        <f ca="1"/>
        <v>2.7081188929100262E-6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7.4383626269793179</v>
      </c>
      <c r="DC7" s="5">
        <f t="shared" si="23"/>
        <v>9.9149462554637649E-2</v>
      </c>
      <c r="DD7" s="5">
        <f t="shared" si="23"/>
        <v>3.9394323214684633E-5</v>
      </c>
      <c r="DE7" s="5">
        <f t="shared" si="23"/>
        <v>0</v>
      </c>
      <c r="DF7" s="5">
        <f t="shared" si="23"/>
        <v>0</v>
      </c>
      <c r="DG7" s="5">
        <f t="shared" si="23"/>
        <v>0</v>
      </c>
      <c r="DH7" s="5">
        <f t="shared" si="23"/>
        <v>0</v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1930260647.34027</v>
      </c>
      <c r="D8">
        <v>139118753.55201301</v>
      </c>
      <c r="E8">
        <v>1944157.19264695</v>
      </c>
      <c r="F8">
        <v>0</v>
      </c>
      <c r="G8">
        <v>93409.687177918895</v>
      </c>
      <c r="H8">
        <v>34017.900678842598</v>
      </c>
      <c r="I8" s="4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100.13945003949225</v>
      </c>
      <c r="S8" s="5">
        <f t="shared" ca="1" si="8"/>
        <v>-0.15995686886189328</v>
      </c>
      <c r="T8" s="6">
        <f t="shared" ca="1" si="8"/>
        <v>2.0001672423457271E-2</v>
      </c>
      <c r="U8" s="6">
        <f t="shared" ca="1" si="8"/>
        <v>-1.368649809135447E-3</v>
      </c>
      <c r="V8" s="6">
        <f t="shared" ca="1" si="8"/>
        <v>8.2036599113081437E-5</v>
      </c>
      <c r="W8" s="6">
        <f t="shared" ca="1" si="8"/>
        <v>1.7917701561820331E-3</v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833319654.98888505</v>
      </c>
      <c r="AG8" s="5">
        <f t="shared" si="1"/>
        <v>60654241.965873703</v>
      </c>
      <c r="AH8" s="5">
        <f t="shared" si="1"/>
        <v>893665.98467346199</v>
      </c>
      <c r="AI8" s="5">
        <f t="shared" si="1"/>
        <v>0</v>
      </c>
      <c r="AJ8" s="5">
        <f t="shared" si="1"/>
        <v>0</v>
      </c>
      <c r="AK8" s="5">
        <f t="shared" si="1"/>
        <v>14949.9332983489</v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7.2786285074102466</v>
      </c>
      <c r="AV8" s="5">
        <f t="shared" si="10"/>
        <v>0.10724167842715554</v>
      </c>
      <c r="AW8" s="5">
        <f t="shared" si="10"/>
        <v>0</v>
      </c>
      <c r="AX8" s="5">
        <f t="shared" si="10"/>
        <v>0</v>
      </c>
      <c r="AY8" s="5">
        <f t="shared" si="10"/>
        <v>1.7940214428937603E-3</v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-1.5973411956907158E-3</v>
      </c>
      <c r="BJ8" s="5">
        <f ca="1"/>
        <v>1.9973818925078136E-4</v>
      </c>
      <c r="BK8" s="5">
        <f ca="1"/>
        <v>-1.3667438842491036E-5</v>
      </c>
      <c r="BL8" s="5">
        <f ca="1"/>
        <v>8.1922358352006576E-7</v>
      </c>
      <c r="BM8" s="5">
        <f ca="1"/>
        <v>1.7892750114719102E-5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7.4383626269793179</v>
      </c>
      <c r="DD8" s="5">
        <f t="shared" si="24"/>
        <v>9.9149462554637649E-2</v>
      </c>
      <c r="DE8" s="5">
        <f t="shared" si="24"/>
        <v>3.9394323214684633E-5</v>
      </c>
      <c r="DF8" s="5">
        <f t="shared" si="24"/>
        <v>0</v>
      </c>
      <c r="DG8" s="5">
        <f t="shared" si="24"/>
        <v>0</v>
      </c>
      <c r="DH8" s="5">
        <f t="shared" si="24"/>
        <v>0</v>
      </c>
      <c r="DI8" s="5">
        <f t="shared" si="24"/>
        <v>0</v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29993196.9653874</v>
      </c>
      <c r="D9">
        <v>2137732.7440391602</v>
      </c>
      <c r="E9">
        <v>19821.709475784799</v>
      </c>
      <c r="F9">
        <v>504.01853444185502</v>
      </c>
      <c r="G9">
        <v>0</v>
      </c>
      <c r="H9">
        <v>0</v>
      </c>
      <c r="I9" s="4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100.20767659556765</v>
      </c>
      <c r="S9" s="5">
        <f t="shared" ca="1" si="8"/>
        <v>-0.23159035909193432</v>
      </c>
      <c r="T9" s="6">
        <f t="shared" ca="1" si="8"/>
        <v>1.8800260686435775E-2</v>
      </c>
      <c r="U9" s="6">
        <f t="shared" ca="1" si="8"/>
        <v>-1.2082871043105016E-3</v>
      </c>
      <c r="V9" s="6">
        <f t="shared" ca="1" si="8"/>
        <v>4.9206042185217964E-3</v>
      </c>
      <c r="W9" s="6">
        <f t="shared" ca="1" si="8"/>
        <v>1.4011857236585195E-3</v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1930260647.34027</v>
      </c>
      <c r="AG9" s="5">
        <f t="shared" si="1"/>
        <v>139118753.55201301</v>
      </c>
      <c r="AH9" s="5">
        <f t="shared" si="1"/>
        <v>1944157.19264695</v>
      </c>
      <c r="AI9" s="5">
        <f t="shared" si="1"/>
        <v>0</v>
      </c>
      <c r="AJ9" s="5">
        <f t="shared" si="1"/>
        <v>93409.687177918895</v>
      </c>
      <c r="AK9" s="5">
        <f t="shared" si="1"/>
        <v>34017.900678842598</v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7.2072522300916431</v>
      </c>
      <c r="AV9" s="5">
        <f t="shared" si="10"/>
        <v>0.10071993102723346</v>
      </c>
      <c r="AW9" s="5">
        <f t="shared" si="10"/>
        <v>0</v>
      </c>
      <c r="AX9" s="5">
        <f t="shared" si="10"/>
        <v>4.8392266249964351E-3</v>
      </c>
      <c r="AY9" s="5">
        <f t="shared" si="10"/>
        <v>1.7623475216011E-3</v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-2.3111039688767515E-3</v>
      </c>
      <c r="BJ9" s="5">
        <f ca="1"/>
        <v>1.8761297861752185E-4</v>
      </c>
      <c r="BK9" s="5">
        <f ca="1"/>
        <v>-1.2057829752775112E-5</v>
      </c>
      <c r="BL9" s="5">
        <f ca="1"/>
        <v>4.9104064535704874E-5</v>
      </c>
      <c r="BM9" s="5">
        <f ca="1"/>
        <v>1.3982818195791763E-5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7.4383626269793179</v>
      </c>
      <c r="DE9" s="5">
        <f t="shared" si="26"/>
        <v>9.9149462554637649E-2</v>
      </c>
      <c r="DF9" s="5">
        <f t="shared" si="26"/>
        <v>3.9394323214684633E-5</v>
      </c>
      <c r="DG9" s="5">
        <f t="shared" si="26"/>
        <v>0</v>
      </c>
      <c r="DH9" s="5">
        <f t="shared" si="26"/>
        <v>0</v>
      </c>
      <c r="DI9" s="5">
        <f t="shared" si="26"/>
        <v>0</v>
      </c>
      <c r="DJ9" s="5">
        <f t="shared" si="26"/>
        <v>0</v>
      </c>
    </row>
    <row r="10" spans="1:116" ht="14.25" customHeight="1" x14ac:dyDescent="0.2">
      <c r="A10" t="s">
        <v>34</v>
      </c>
      <c r="B10" t="s">
        <v>33</v>
      </c>
      <c r="C10">
        <v>451689577.38926899</v>
      </c>
      <c r="D10">
        <v>33275742.692708399</v>
      </c>
      <c r="E10">
        <v>547814.81687974196</v>
      </c>
      <c r="F10">
        <v>0</v>
      </c>
      <c r="G10">
        <v>0</v>
      </c>
      <c r="H10">
        <v>0</v>
      </c>
      <c r="I10" s="4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100.31940894909457</v>
      </c>
      <c r="S10" s="5">
        <f t="shared" ca="1" si="8"/>
        <v>-0.31196381811581786</v>
      </c>
      <c r="T10" s="6">
        <f t="shared" ca="1" si="8"/>
        <v>-9.9627144360700786E-3</v>
      </c>
      <c r="U10" s="6">
        <f t="shared" ca="1" si="8"/>
        <v>2.6966634607524893E-3</v>
      </c>
      <c r="V10" s="6">
        <f t="shared" ca="1" si="8"/>
        <v>-1.9058673318598216E-4</v>
      </c>
      <c r="W10" s="6">
        <f t="shared" ca="1" si="8"/>
        <v>1.1506729748969387E-5</v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29993196.9653874</v>
      </c>
      <c r="AG10" s="5">
        <f t="shared" si="1"/>
        <v>2137732.7440391602</v>
      </c>
      <c r="AH10" s="5">
        <f t="shared" si="1"/>
        <v>19821.709475784799</v>
      </c>
      <c r="AI10" s="5">
        <f t="shared" si="1"/>
        <v>504.01853444185502</v>
      </c>
      <c r="AJ10" s="5">
        <f t="shared" si="1"/>
        <v>0</v>
      </c>
      <c r="AK10" s="5">
        <f t="shared" si="1"/>
        <v>0</v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7.1273920766303638</v>
      </c>
      <c r="AV10" s="5">
        <f t="shared" si="10"/>
        <v>6.608735140391786E-2</v>
      </c>
      <c r="AW10" s="5">
        <f t="shared" si="10"/>
        <v>1.6804428518357012E-3</v>
      </c>
      <c r="AX10" s="5">
        <f t="shared" si="10"/>
        <v>0</v>
      </c>
      <c r="AY10" s="5">
        <f t="shared" si="10"/>
        <v>0</v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-3.109705503489546E-3</v>
      </c>
      <c r="BJ10" s="5">
        <f ca="1"/>
        <v>-9.9309939526512694E-5</v>
      </c>
      <c r="BK10" s="5">
        <f ca="1"/>
        <v>2.6880775006567934E-5</v>
      </c>
      <c r="BL10" s="5">
        <f ca="1"/>
        <v>-1.8997992031900053E-6</v>
      </c>
      <c r="BM10" s="5">
        <f ca="1"/>
        <v>1.1470093244676399E-7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7.4383626269793179</v>
      </c>
      <c r="DF10" s="5">
        <f t="shared" si="27"/>
        <v>9.9149462554637649E-2</v>
      </c>
      <c r="DG10" s="5">
        <f t="shared" si="27"/>
        <v>3.9394323214684633E-5</v>
      </c>
      <c r="DH10" s="5">
        <f t="shared" si="27"/>
        <v>0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2469239024.75104</v>
      </c>
      <c r="D11">
        <v>187650918.71917</v>
      </c>
      <c r="E11">
        <v>2312406.6276217801</v>
      </c>
      <c r="F11">
        <v>0</v>
      </c>
      <c r="G11">
        <v>0</v>
      </c>
      <c r="H11">
        <v>11786.1299667082</v>
      </c>
      <c r="I11" s="4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100.04588522879976</v>
      </c>
      <c r="S11" s="5">
        <f t="shared" ca="1" si="8"/>
        <v>-7.1445977079700518E-2</v>
      </c>
      <c r="T11" s="6">
        <f t="shared" ca="1" si="8"/>
        <v>2.7456364887328305E-2</v>
      </c>
      <c r="U11" s="6">
        <f t="shared" ca="1" si="8"/>
        <v>-2.0108780816046937E-3</v>
      </c>
      <c r="V11" s="6">
        <f t="shared" ca="1" si="8"/>
        <v>1.2238171113251062E-4</v>
      </c>
      <c r="W11" s="6">
        <f t="shared" ca="1" si="8"/>
        <v>-7.1202369017251059E-6</v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451689577.38926899</v>
      </c>
      <c r="AG11" s="5">
        <f t="shared" si="1"/>
        <v>33275742.692708399</v>
      </c>
      <c r="AH11" s="5">
        <f t="shared" si="1"/>
        <v>547814.81687974196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7.3669494180139443</v>
      </c>
      <c r="AV11" s="5">
        <f t="shared" si="10"/>
        <v>0.12128126135787093</v>
      </c>
      <c r="AW11" s="5">
        <f t="shared" si="10"/>
        <v>0</v>
      </c>
      <c r="AX11" s="5">
        <f t="shared" si="10"/>
        <v>0</v>
      </c>
      <c r="AY11" s="5">
        <f t="shared" si="10"/>
        <v>0</v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-7.1413208965373509E-4</v>
      </c>
      <c r="BJ11" s="5">
        <f ca="1"/>
        <v>2.7443772249640275E-4</v>
      </c>
      <c r="BK11" s="5">
        <f ca="1"/>
        <v>-2.00995580878306E-5</v>
      </c>
      <c r="BL11" s="5">
        <f ca="1"/>
        <v>1.2232558175943968E-6</v>
      </c>
      <c r="BM11" s="5">
        <f ca="1"/>
        <v>-7.1169712631773853E-8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7.4383626269793179</v>
      </c>
      <c r="DG11" s="5">
        <f t="shared" si="28"/>
        <v>9.9149462554637649E-2</v>
      </c>
      <c r="DH11" s="5">
        <f t="shared" si="28"/>
        <v>3.9394323214684633E-5</v>
      </c>
      <c r="DI11" s="5">
        <f t="shared" si="28"/>
        <v>0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567804065.61948001</v>
      </c>
      <c r="D12">
        <v>42788146.449698597</v>
      </c>
      <c r="E12">
        <v>466088.778150681</v>
      </c>
      <c r="F12">
        <v>0</v>
      </c>
      <c r="G12">
        <v>0</v>
      </c>
      <c r="H12">
        <v>3302.6560850066999</v>
      </c>
      <c r="I12" s="4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99.855000726564498</v>
      </c>
      <c r="S12" s="5">
        <f t="shared" ca="1" si="8"/>
        <v>0.16094816944736196</v>
      </c>
      <c r="T12" s="6">
        <f t="shared" ca="1" si="8"/>
        <v>-1.7464841322725085E-2</v>
      </c>
      <c r="U12" s="6">
        <f t="shared" ca="1" si="8"/>
        <v>1.1001817830799871E-3</v>
      </c>
      <c r="V12" s="6">
        <f t="shared" ca="1" si="8"/>
        <v>-6.4582618716034447E-5</v>
      </c>
      <c r="W12" s="6">
        <f t="shared" ca="1" si="8"/>
        <v>4.8034614647278273E-4</v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2469239024.75104</v>
      </c>
      <c r="AG12" s="5">
        <f t="shared" si="1"/>
        <v>187650918.71917</v>
      </c>
      <c r="AH12" s="5">
        <f t="shared" si="1"/>
        <v>2312406.6276217801</v>
      </c>
      <c r="AI12" s="5">
        <f t="shared" si="1"/>
        <v>0</v>
      </c>
      <c r="AJ12" s="5">
        <f t="shared" si="1"/>
        <v>0</v>
      </c>
      <c r="AK12" s="5">
        <f t="shared" si="1"/>
        <v>11786.1299667082</v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7.5995445089844971</v>
      </c>
      <c r="AV12" s="5">
        <f t="shared" si="10"/>
        <v>9.3648553438641993E-2</v>
      </c>
      <c r="AW12" s="5">
        <f t="shared" si="10"/>
        <v>0</v>
      </c>
      <c r="AX12" s="5">
        <f t="shared" si="10"/>
        <v>0</v>
      </c>
      <c r="AY12" s="5">
        <f t="shared" si="10"/>
        <v>4.773183093482224E-4</v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1.6118188200517913E-3</v>
      </c>
      <c r="BJ12" s="5">
        <f ca="1"/>
        <v>-1.7490201988530857E-4</v>
      </c>
      <c r="BK12" s="5">
        <f ca="1"/>
        <v>1.1017793551398021E-5</v>
      </c>
      <c r="BL12" s="5">
        <f ca="1"/>
        <v>-6.4676399024704512E-7</v>
      </c>
      <c r="BM12" s="5">
        <f ca="1"/>
        <v>4.8104365627929524E-6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7.4383626269793179</v>
      </c>
      <c r="DH12" s="5">
        <f t="shared" si="29"/>
        <v>9.9149462554637649E-2</v>
      </c>
      <c r="DI12" s="5">
        <f t="shared" si="29"/>
        <v>3.9394323214684633E-5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22250209.061945099</v>
      </c>
      <c r="D13">
        <v>1612489.7837914301</v>
      </c>
      <c r="E13">
        <v>9259.7752388256704</v>
      </c>
      <c r="F13">
        <v>0</v>
      </c>
      <c r="G13">
        <v>0</v>
      </c>
      <c r="H13">
        <v>0</v>
      </c>
      <c r="I13" s="4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99.924841491367246</v>
      </c>
      <c r="S13" s="5">
        <f t="shared" ca="1" si="8"/>
        <v>9.728805755198025E-2</v>
      </c>
      <c r="T13" s="6">
        <f t="shared" ca="1" si="8"/>
        <v>-2.4287077060482672E-2</v>
      </c>
      <c r="U13" s="6">
        <f t="shared" ca="1" si="8"/>
        <v>1.6707355620311063E-3</v>
      </c>
      <c r="V13" s="6">
        <f t="shared" ca="1" si="8"/>
        <v>-1.0023318923791669E-4</v>
      </c>
      <c r="W13" s="6">
        <f t="shared" ca="1" si="8"/>
        <v>5.8702576842944543E-4</v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567804065.61948001</v>
      </c>
      <c r="AG13" s="5">
        <f t="shared" si="1"/>
        <v>42788146.449698597</v>
      </c>
      <c r="AH13" s="5">
        <f t="shared" si="1"/>
        <v>466088.778150681</v>
      </c>
      <c r="AI13" s="5">
        <f t="shared" si="1"/>
        <v>0</v>
      </c>
      <c r="AJ13" s="5">
        <f t="shared" si="1"/>
        <v>0</v>
      </c>
      <c r="AK13" s="5">
        <f t="shared" si="1"/>
        <v>3302.6560850066999</v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7.535723859781859</v>
      </c>
      <c r="AV13" s="5">
        <f t="shared" si="10"/>
        <v>8.208619951358985E-2</v>
      </c>
      <c r="AW13" s="5">
        <f t="shared" si="10"/>
        <v>0</v>
      </c>
      <c r="AX13" s="5">
        <f t="shared" si="10"/>
        <v>0</v>
      </c>
      <c r="AY13" s="5">
        <f t="shared" si="10"/>
        <v>5.8165418054967051E-4</v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9.7361232802541109E-4</v>
      </c>
      <c r="BJ13" s="5">
        <f ca="1"/>
        <v>-2.4305344594998323E-4</v>
      </c>
      <c r="BK13" s="5">
        <f ca="1"/>
        <v>1.6719922064379209E-5</v>
      </c>
      <c r="BL13" s="5">
        <f ca="1"/>
        <v>-1.0030857967042769E-6</v>
      </c>
      <c r="BM13" s="5">
        <f ca="1"/>
        <v>5.8746730009089893E-6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7.4383626269793179</v>
      </c>
      <c r="DI13" s="5">
        <f t="shared" si="30"/>
        <v>9.9149462554637649E-2</v>
      </c>
      <c r="DJ13" s="5">
        <f t="shared" si="30"/>
        <v>3.9394323214684633E-5</v>
      </c>
    </row>
    <row r="14" spans="1:116" ht="14.25" customHeight="1" x14ac:dyDescent="0.2">
      <c r="A14" t="s">
        <v>39</v>
      </c>
      <c r="B14" t="s">
        <v>38</v>
      </c>
      <c r="C14">
        <v>3430164729.2660599</v>
      </c>
      <c r="D14">
        <v>245947895.89999801</v>
      </c>
      <c r="E14">
        <v>2698815.6461415002</v>
      </c>
      <c r="F14">
        <v>5.0850922620392298</v>
      </c>
      <c r="G14">
        <v>0</v>
      </c>
      <c r="H14">
        <v>24655.2625868123</v>
      </c>
      <c r="I14" s="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100.23195099714137</v>
      </c>
      <c r="S14" s="5">
        <f t="shared" ca="1" si="8"/>
        <v>-0.1917293140457158</v>
      </c>
      <c r="T14" s="6">
        <f t="shared" ca="1" si="8"/>
        <v>-4.3404812682579737E-2</v>
      </c>
      <c r="U14" s="6">
        <f t="shared" ca="1" si="8"/>
        <v>3.3792202505872142E-3</v>
      </c>
      <c r="V14" s="6">
        <f t="shared" ca="1" si="8"/>
        <v>-2.0824748723969857E-4</v>
      </c>
      <c r="W14" s="6">
        <f t="shared" ca="1" si="8"/>
        <v>1.2156823577665457E-5</v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22250209.061945099</v>
      </c>
      <c r="AG14" s="5">
        <f t="shared" si="1"/>
        <v>1612489.7837914301</v>
      </c>
      <c r="AH14" s="5">
        <f t="shared" si="1"/>
        <v>9259.7752388256704</v>
      </c>
      <c r="AI14" s="5">
        <f t="shared" si="1"/>
        <v>0</v>
      </c>
      <c r="AJ14" s="5">
        <f t="shared" si="1"/>
        <v>0</v>
      </c>
      <c r="AK14" s="5">
        <f t="shared" si="1"/>
        <v>0</v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7.2470770018484814</v>
      </c>
      <c r="AV14" s="5">
        <f t="shared" si="10"/>
        <v>4.1616576334389671E-2</v>
      </c>
      <c r="AW14" s="5">
        <f t="shared" si="10"/>
        <v>0</v>
      </c>
      <c r="AX14" s="5">
        <f t="shared" si="10"/>
        <v>0</v>
      </c>
      <c r="AY14" s="5">
        <f t="shared" si="10"/>
        <v>0</v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-1.9128562513083675E-3</v>
      </c>
      <c r="BJ14" s="5">
        <f ca="1"/>
        <v>-4.3304367769732077E-4</v>
      </c>
      <c r="BK14" s="5">
        <f ca="1"/>
        <v>3.3714002540802485E-5</v>
      </c>
      <c r="BL14" s="5">
        <f ca="1"/>
        <v>-2.0776557292159047E-6</v>
      </c>
      <c r="BM14" s="5">
        <f ca="1"/>
        <v>1.2128690958048069E-7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7.4383626269793179</v>
      </c>
      <c r="DJ14" s="5">
        <f t="shared" si="31"/>
        <v>9.9149462554637649E-2</v>
      </c>
    </row>
    <row r="15" spans="1:116" ht="15" customHeight="1" x14ac:dyDescent="0.2">
      <c r="A15" t="s">
        <v>40</v>
      </c>
      <c r="B15" t="s">
        <v>38</v>
      </c>
      <c r="C15">
        <v>1760854221.7037001</v>
      </c>
      <c r="D15">
        <v>128051587.443372</v>
      </c>
      <c r="E15">
        <v>1622486.6386539901</v>
      </c>
      <c r="F15">
        <v>0</v>
      </c>
      <c r="G15">
        <v>0</v>
      </c>
      <c r="H15">
        <v>4681.2591581808401</v>
      </c>
      <c r="I15" s="4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100.26848694900062</v>
      </c>
      <c r="S15" s="5">
        <f t="shared" ca="1" si="8"/>
        <v>-0.26893450949126319</v>
      </c>
      <c r="T15" s="6">
        <f t="shared" ca="1" si="8"/>
        <v>-5.2120605185205094E-4</v>
      </c>
      <c r="U15" s="6">
        <f t="shared" ca="1" si="8"/>
        <v>2.6606486944489292E-4</v>
      </c>
      <c r="V15" s="6">
        <f t="shared" ca="1" si="8"/>
        <v>-1.9168151883192008E-5</v>
      </c>
      <c r="W15" s="6">
        <f t="shared" ca="1" si="8"/>
        <v>7.2186982494406519E-4</v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3430164729.2660599</v>
      </c>
      <c r="AG15" s="5">
        <f t="shared" si="1"/>
        <v>245947895.89999801</v>
      </c>
      <c r="AH15" s="5">
        <f t="shared" si="1"/>
        <v>2698815.6461415002</v>
      </c>
      <c r="AI15" s="5">
        <f t="shared" si="1"/>
        <v>5.0850922620392298</v>
      </c>
      <c r="AJ15" s="5">
        <f t="shared" si="1"/>
        <v>0</v>
      </c>
      <c r="AK15" s="5">
        <f t="shared" si="1"/>
        <v>24655.2625868123</v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7.1701482381174912</v>
      </c>
      <c r="AV15" s="5">
        <f t="shared" si="10"/>
        <v>7.8678893264667094E-2</v>
      </c>
      <c r="AW15" s="5">
        <f t="shared" si="10"/>
        <v>1.4824629903786774E-7</v>
      </c>
      <c r="AX15" s="5">
        <f t="shared" si="10"/>
        <v>0</v>
      </c>
      <c r="AY15" s="5">
        <f t="shared" si="10"/>
        <v>7.18777800274557E-4</v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-2.6821438886182741E-3</v>
      </c>
      <c r="BJ15" s="5">
        <f ca="1"/>
        <v>-5.1981042869147023E-6</v>
      </c>
      <c r="BK15" s="5">
        <f ca="1"/>
        <v>2.6535243279398546E-6</v>
      </c>
      <c r="BL15" s="5">
        <f ca="1"/>
        <v>-1.9116825701121304E-7</v>
      </c>
      <c r="BM15" s="5">
        <f ca="1"/>
        <v>7.1993688835778348E-6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7.4383626269793179</v>
      </c>
    </row>
    <row r="16" spans="1:116" ht="15" customHeight="1" thickBot="1" x14ac:dyDescent="0.25">
      <c r="A16" t="s">
        <v>41</v>
      </c>
      <c r="B16" t="s">
        <v>38</v>
      </c>
      <c r="C16">
        <v>513928421.51929802</v>
      </c>
      <c r="D16">
        <v>38763752.793589398</v>
      </c>
      <c r="E16">
        <v>560558.43742139498</v>
      </c>
      <c r="F16">
        <v>0</v>
      </c>
      <c r="G16">
        <v>0</v>
      </c>
      <c r="H16">
        <v>627.15310717542798</v>
      </c>
      <c r="I16" s="4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100.161128404667</v>
      </c>
      <c r="S16" s="5">
        <f t="shared" ca="1" si="8"/>
        <v>-0.16650165067911132</v>
      </c>
      <c r="T16" s="6">
        <f t="shared" ca="1" si="8"/>
        <v>5.3662624263125279E-3</v>
      </c>
      <c r="U16" s="6">
        <f t="shared" ca="1" si="8"/>
        <v>-2.7353436565073698E-4</v>
      </c>
      <c r="V16" s="6">
        <f t="shared" ca="1" si="8"/>
        <v>1.5091449869975412E-5</v>
      </c>
      <c r="W16" s="6">
        <f t="shared" ca="1" si="8"/>
        <v>2.6542650157978566E-4</v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1760854221.7037001</v>
      </c>
      <c r="AG16" s="5">
        <f t="shared" si="1"/>
        <v>128051587.443372</v>
      </c>
      <c r="AH16" s="5">
        <f t="shared" si="1"/>
        <v>1622486.6386539901</v>
      </c>
      <c r="AI16" s="5">
        <f t="shared" si="1"/>
        <v>0</v>
      </c>
      <c r="AJ16" s="5">
        <f t="shared" si="1"/>
        <v>0</v>
      </c>
      <c r="AK16" s="5">
        <f t="shared" si="1"/>
        <v>4681.2591581808401</v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7.2721288261714658</v>
      </c>
      <c r="AV16" s="5">
        <f t="shared" si="10"/>
        <v>9.2142019404886713E-2</v>
      </c>
      <c r="AW16" s="5">
        <f t="shared" si="10"/>
        <v>0</v>
      </c>
      <c r="AX16" s="5">
        <f t="shared" si="10"/>
        <v>0</v>
      </c>
      <c r="AY16" s="5">
        <f t="shared" si="10"/>
        <v>2.6585160205093677E-4</v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-1.6623380080785233E-3</v>
      </c>
      <c r="BJ16" s="5">
        <f ca="1"/>
        <v>5.3576297629475268E-5</v>
      </c>
      <c r="BK16" s="5">
        <f ca="1"/>
        <v>-2.7309433310856318E-6</v>
      </c>
      <c r="BL16" s="5">
        <f ca="1"/>
        <v>1.5067172375498346E-7</v>
      </c>
      <c r="BM16" s="5">
        <f ca="1"/>
        <v>2.6499951209357399E-6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413580865.97872603</v>
      </c>
      <c r="D17">
        <v>30003060.0379286</v>
      </c>
      <c r="E17">
        <v>404660.77522410301</v>
      </c>
      <c r="F17">
        <v>651.70953239100402</v>
      </c>
      <c r="G17">
        <v>0</v>
      </c>
      <c r="H17">
        <v>0</v>
      </c>
      <c r="I17" s="4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99.893834196385683</v>
      </c>
      <c r="S17" s="5">
        <f t="shared" ca="1" si="8"/>
        <v>0.10416318696932084</v>
      </c>
      <c r="T17" s="6">
        <f t="shared" ca="1" si="8"/>
        <v>2.1652172550284598E-3</v>
      </c>
      <c r="U17" s="6">
        <f t="shared" ca="1" si="8"/>
        <v>-3.0368645106567874E-4</v>
      </c>
      <c r="V17" s="6">
        <f t="shared" ca="1" si="8"/>
        <v>2.0401463825222598E-5</v>
      </c>
      <c r="W17" s="6">
        <f t="shared" ca="1" si="8"/>
        <v>1.2068437720662486E-4</v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513928421.51929802</v>
      </c>
      <c r="AG17" s="5">
        <f t="shared" si="1"/>
        <v>38763752.793589398</v>
      </c>
      <c r="AH17" s="5">
        <f t="shared" si="1"/>
        <v>560558.43742139498</v>
      </c>
      <c r="AI17" s="5">
        <f t="shared" si="1"/>
        <v>0</v>
      </c>
      <c r="AJ17" s="5">
        <f t="shared" si="1"/>
        <v>0</v>
      </c>
      <c r="AK17" s="5">
        <f t="shared" si="1"/>
        <v>627.15310717542798</v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7.5426365171621113</v>
      </c>
      <c r="AV17" s="5">
        <f t="shared" si="10"/>
        <v>0.10907325105006788</v>
      </c>
      <c r="AW17" s="5">
        <f t="shared" si="10"/>
        <v>0</v>
      </c>
      <c r="AX17" s="5">
        <f t="shared" si="10"/>
        <v>0</v>
      </c>
      <c r="AY17" s="5">
        <f t="shared" si="10"/>
        <v>1.2203121697792276E-4</v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1.0427389018279332E-3</v>
      </c>
      <c r="BJ17" s="5">
        <f ca="1"/>
        <v>2.1675184183758169E-5</v>
      </c>
      <c r="BK17" s="5">
        <f ca="1"/>
        <v>-3.0400920488110221E-6</v>
      </c>
      <c r="BL17" s="5">
        <f ca="1"/>
        <v>2.0423146222533075E-7</v>
      </c>
      <c r="BM17" s="5">
        <f ca="1"/>
        <v>1.2081263891559725E-6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393223218.728028</v>
      </c>
      <c r="D18">
        <v>30052720.2516413</v>
      </c>
      <c r="E18">
        <v>431631.52033188997</v>
      </c>
      <c r="F18">
        <v>0</v>
      </c>
      <c r="G18">
        <v>0</v>
      </c>
      <c r="H18">
        <v>0</v>
      </c>
      <c r="I18" s="4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-7.4383626269793187E-4</v>
      </c>
      <c r="DA18" s="5">
        <v>4.54142923149789E-5</v>
      </c>
    </row>
    <row r="19" spans="1:107" ht="15" customHeight="1" x14ac:dyDescent="0.2">
      <c r="A19" t="s">
        <v>45</v>
      </c>
      <c r="B19" t="s">
        <v>43</v>
      </c>
      <c r="C19">
        <v>425324343.76464897</v>
      </c>
      <c r="D19">
        <v>31051161.093832798</v>
      </c>
      <c r="E19">
        <v>397930.79776990402</v>
      </c>
      <c r="F19">
        <v>0</v>
      </c>
      <c r="G19">
        <v>0</v>
      </c>
      <c r="H19">
        <v>0</v>
      </c>
      <c r="I19" s="4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-7.4383626269793187E-4</v>
      </c>
    </row>
    <row r="20" spans="1:107" ht="15" customHeight="1" thickBot="1" x14ac:dyDescent="0.25">
      <c r="A20" t="s">
        <v>46</v>
      </c>
      <c r="B20" t="s">
        <v>43</v>
      </c>
      <c r="C20">
        <v>403467833.00405902</v>
      </c>
      <c r="D20">
        <v>30484998.318081401</v>
      </c>
      <c r="E20">
        <v>385020.12635503901</v>
      </c>
      <c r="F20">
        <v>0</v>
      </c>
      <c r="G20">
        <v>0</v>
      </c>
      <c r="H20">
        <v>0</v>
      </c>
      <c r="I20" s="4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X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 t="str">
        <f t="shared" ca="1" si="40"/>
        <v/>
      </c>
      <c r="V22" s="6" t="str">
        <f t="shared" ca="1" si="40"/>
        <v/>
      </c>
      <c r="W22" s="6" t="str">
        <f t="shared" ca="1" si="40"/>
        <v/>
      </c>
      <c r="X22" s="6" t="str">
        <f t="shared" ca="1" si="40"/>
        <v/>
      </c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-7.4383626269793187E-4</v>
      </c>
      <c r="DA22" s="5">
        <v>4.54142923149789E-5</v>
      </c>
      <c r="DB22" s="5">
        <v>-2.6445095224344973E-6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-7.4383626269793187E-4</v>
      </c>
      <c r="DB23" s="5">
        <v>4.54142923149789E-5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-7.4383626269793187E-4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100.06073252313503</v>
      </c>
      <c r="S25" s="5">
        <f t="shared" ref="S25:T25" ca="1" si="42">AVERAGE(S3:S5)</f>
        <v>-5.7608525372557152E-2</v>
      </c>
      <c r="T25" s="5">
        <f t="shared" ca="1" si="42"/>
        <v>-5.9079249495412036E-3</v>
      </c>
      <c r="U25" s="5">
        <f ca="1">AVERAGE(U3:U5)</f>
        <v>4.5715317638805631E-4</v>
      </c>
      <c r="V25" s="5">
        <f t="shared" ref="V25:W25" ca="1" si="43">AVERAGE(V3:V5)</f>
        <v>-2.8124340696212104E-5</v>
      </c>
      <c r="W25" s="5">
        <f t="shared" ca="1" si="43"/>
        <v>2.3548983513705653E-3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100.11905769678474</v>
      </c>
      <c r="S26" s="5">
        <f t="shared" ref="S26:W26" ca="1" si="44">AVERAGE(S6:S9)</f>
        <v>-0.13965541196212911</v>
      </c>
      <c r="T26" s="5">
        <f t="shared" ca="1" si="44"/>
        <v>1.8799216438274591E-2</v>
      </c>
      <c r="U26" s="5">
        <f t="shared" ca="1" si="44"/>
        <v>-1.1819175954788576E-3</v>
      </c>
      <c r="V26" s="5">
        <f t="shared" ca="1" si="44"/>
        <v>1.2816501524708923E-3</v>
      </c>
      <c r="W26" s="5">
        <f t="shared" ca="1" si="44"/>
        <v>1.6987661821315735E-3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100.03628409895651</v>
      </c>
      <c r="S27" s="5">
        <f t="shared" ref="S27:W27" ca="1" si="45">AVERAGE(S10:S13)</f>
        <v>-3.1293392049044043E-2</v>
      </c>
      <c r="T27" s="5">
        <f t="shared" ca="1" si="45"/>
        <v>-6.0645669829873829E-3</v>
      </c>
      <c r="U27" s="5">
        <f t="shared" ca="1" si="45"/>
        <v>8.6417568106472221E-4</v>
      </c>
      <c r="V27" s="5">
        <f t="shared" ca="1" si="45"/>
        <v>-5.8255207501855668E-5</v>
      </c>
      <c r="W27" s="5">
        <f t="shared" ca="1" si="45"/>
        <v>2.6793960193736814E-4</v>
      </c>
      <c r="CW27" s="27"/>
      <c r="CX27" s="23" t="s">
        <v>14</v>
      </c>
      <c r="CY27" s="5">
        <f t="array" ref="CY27:DC31">MINVERSE(CY5:DC9)</f>
        <v>0.01</v>
      </c>
      <c r="CZ27" s="5">
        <v>-7.4383626269793187E-4</v>
      </c>
      <c r="DA27" s="5">
        <v>4.54142923149789E-5</v>
      </c>
      <c r="DB27" s="5">
        <v>-2.6445095224344973E-6</v>
      </c>
      <c r="DC27" s="5">
        <v>1.5197321049189845E-7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100.13885013679867</v>
      </c>
      <c r="S28" s="5">
        <f t="shared" ref="S28:W28" ca="1" si="46">AVERAGE(S14:S17)</f>
        <v>-0.13075057181169239</v>
      </c>
      <c r="T28" s="5">
        <f t="shared" ca="1" si="46"/>
        <v>-9.0986347632726998E-3</v>
      </c>
      <c r="U28" s="5">
        <f t="shared" ca="1" si="46"/>
        <v>7.6701607582892292E-4</v>
      </c>
      <c r="V28" s="5">
        <f t="shared" ca="1" si="46"/>
        <v>-4.7980681356923151E-5</v>
      </c>
      <c r="W28" s="5">
        <f t="shared" ca="1" si="46"/>
        <v>2.8003438182703529E-4</v>
      </c>
      <c r="CW28" s="27"/>
      <c r="CX28" s="24"/>
      <c r="CY28" s="5">
        <v>0</v>
      </c>
      <c r="CZ28" s="5">
        <v>0.01</v>
      </c>
      <c r="DA28" s="5">
        <v>-7.4383626269793187E-4</v>
      </c>
      <c r="DB28" s="5">
        <v>4.54142923149789E-5</v>
      </c>
      <c r="DC28" s="5">
        <v>-2.6445095224344973E-6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-7.4383626269793187E-4</v>
      </c>
      <c r="DC29" s="5">
        <v>4.54142923149789E-5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-7.4383626269793187E-4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7">IFERROR(BH48/SUMIF($AV48:$BF48,"&lt;&gt;#N/A")*100,"")</f>
        <v/>
      </c>
      <c r="S33" s="5" t="str">
        <f t="shared" si="47"/>
        <v/>
      </c>
      <c r="T33" s="5" t="str">
        <f t="shared" si="47"/>
        <v/>
      </c>
      <c r="U33" s="5" t="str">
        <f t="shared" si="47"/>
        <v/>
      </c>
      <c r="V33" s="5" t="str">
        <f t="shared" si="47"/>
        <v/>
      </c>
      <c r="W33" s="5" t="str">
        <f t="shared" si="47"/>
        <v/>
      </c>
      <c r="X33" s="5" t="str">
        <f t="shared" si="47"/>
        <v/>
      </c>
      <c r="CW33" s="27"/>
      <c r="CX33" s="23" t="s">
        <v>15</v>
      </c>
      <c r="CY33" s="5">
        <f t="array" ref="CY33:DD38">MINVERSE(CY5:DD10)</f>
        <v>0.01</v>
      </c>
      <c r="CZ33" s="5">
        <v>-7.4383626269793187E-4</v>
      </c>
      <c r="DA33" s="5">
        <v>4.54142923149789E-5</v>
      </c>
      <c r="DB33" s="5">
        <v>-2.6445095224344973E-6</v>
      </c>
      <c r="DC33" s="5">
        <v>1.5197321049189845E-7</v>
      </c>
      <c r="DD33" s="5">
        <v>-8.7001921666501922E-9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-7.4383626269793187E-4</v>
      </c>
      <c r="DB34" s="5">
        <v>4.54142923149789E-5</v>
      </c>
      <c r="DC34" s="5">
        <v>-2.6445095224344973E-6</v>
      </c>
      <c r="DD34" s="5">
        <v>1.5197321049189845E-7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-7.4383626269793187E-4</v>
      </c>
      <c r="DC35" s="5">
        <v>4.54142923149789E-5</v>
      </c>
      <c r="DD35" s="5">
        <v>-2.6445095224344973E-6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-7.4383626269793187E-4</v>
      </c>
      <c r="DD36" s="5">
        <v>4.54142923149789E-5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-7.4383626269793187E-4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8">IF(B38=ISBLANK(TRUE),"",B38)</f>
        <v/>
      </c>
      <c r="AF39" s="5" t="str">
        <f t="shared" si="48"/>
        <v/>
      </c>
      <c r="AG39" s="5" t="str">
        <f t="shared" si="48"/>
        <v/>
      </c>
      <c r="AH39" s="5" t="str">
        <f t="shared" si="48"/>
        <v/>
      </c>
      <c r="AI39" s="5" t="str">
        <f t="shared" si="48"/>
        <v/>
      </c>
      <c r="AJ39" s="5" t="str">
        <f t="shared" si="48"/>
        <v/>
      </c>
      <c r="AK39" s="5" t="str">
        <f t="shared" si="48"/>
        <v/>
      </c>
      <c r="AL39" s="5" t="str">
        <f t="shared" si="48"/>
        <v/>
      </c>
      <c r="AM39" s="5" t="str">
        <f t="shared" si="48"/>
        <v/>
      </c>
      <c r="AN39" s="5" t="str">
        <f t="shared" si="48"/>
        <v/>
      </c>
      <c r="AO39" s="5" t="str">
        <f t="shared" si="48"/>
        <v/>
      </c>
      <c r="AP39" s="5" t="str">
        <f t="shared" si="48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8"/>
        <v/>
      </c>
      <c r="AF40" s="5" t="str">
        <f t="shared" si="48"/>
        <v/>
      </c>
      <c r="AG40" s="5" t="str">
        <f t="shared" si="48"/>
        <v/>
      </c>
      <c r="AH40" s="5" t="str">
        <f t="shared" si="48"/>
        <v/>
      </c>
      <c r="AI40" s="5" t="str">
        <f t="shared" si="48"/>
        <v/>
      </c>
      <c r="AJ40" s="5" t="str">
        <f t="shared" si="48"/>
        <v/>
      </c>
      <c r="AK40" s="5" t="str">
        <f t="shared" si="48"/>
        <v/>
      </c>
      <c r="AL40" s="5" t="str">
        <f t="shared" si="48"/>
        <v/>
      </c>
      <c r="AM40" s="5" t="str">
        <f t="shared" si="48"/>
        <v/>
      </c>
      <c r="AN40" s="5" t="str">
        <f t="shared" si="48"/>
        <v/>
      </c>
      <c r="AO40" s="5" t="str">
        <f t="shared" si="48"/>
        <v/>
      </c>
      <c r="AP40" s="5" t="str">
        <f t="shared" si="48"/>
        <v/>
      </c>
      <c r="CW40" s="27"/>
      <c r="CX40" s="23" t="s">
        <v>16</v>
      </c>
      <c r="CY40" s="5">
        <f t="array" ref="CY40:DE46">MINVERSE(CY5:DE11)</f>
        <v>0.01</v>
      </c>
      <c r="CZ40" s="5">
        <v>-7.4383626269793187E-4</v>
      </c>
      <c r="DA40" s="5">
        <v>4.54142923149789E-5</v>
      </c>
      <c r="DB40" s="5">
        <v>-2.6445095224344973E-6</v>
      </c>
      <c r="DC40" s="5">
        <v>1.5197321049189845E-7</v>
      </c>
      <c r="DD40" s="5">
        <v>-8.7001921666501922E-9</v>
      </c>
      <c r="DE40" s="5">
        <v>4.9751300779845553E-10</v>
      </c>
    </row>
    <row r="41" spans="2:110" ht="14.25" customHeight="1" x14ac:dyDescent="0.15">
      <c r="AD41" s="5" t="str">
        <f>IF(A40=ISBLANK(TRUE),"",A40)</f>
        <v/>
      </c>
      <c r="AE41" s="5" t="str">
        <f t="shared" si="48"/>
        <v/>
      </c>
      <c r="AF41" s="5" t="str">
        <f t="shared" si="48"/>
        <v/>
      </c>
      <c r="AG41" s="5" t="str">
        <f t="shared" si="48"/>
        <v/>
      </c>
      <c r="AH41" s="5" t="str">
        <f t="shared" si="48"/>
        <v/>
      </c>
      <c r="AI41" s="5" t="str">
        <f t="shared" si="48"/>
        <v/>
      </c>
      <c r="AJ41" s="5" t="str">
        <f t="shared" si="48"/>
        <v/>
      </c>
      <c r="AK41" s="5" t="str">
        <f t="shared" si="48"/>
        <v/>
      </c>
      <c r="AL41" s="5" t="str">
        <f t="shared" si="48"/>
        <v/>
      </c>
      <c r="AM41" s="5" t="str">
        <f t="shared" si="48"/>
        <v/>
      </c>
      <c r="AN41" s="5" t="str">
        <f t="shared" si="48"/>
        <v/>
      </c>
      <c r="AO41" s="5" t="str">
        <f t="shared" si="48"/>
        <v/>
      </c>
      <c r="AP41" s="5" t="str">
        <f t="shared" si="48"/>
        <v/>
      </c>
      <c r="CW41" s="27"/>
      <c r="CX41" s="24"/>
      <c r="CY41" s="5">
        <v>0</v>
      </c>
      <c r="CZ41" s="5">
        <v>0.01</v>
      </c>
      <c r="DA41" s="5">
        <v>-7.4383626269793187E-4</v>
      </c>
      <c r="DB41" s="5">
        <v>4.54142923149789E-5</v>
      </c>
      <c r="DC41" s="5">
        <v>-2.6445095224344973E-6</v>
      </c>
      <c r="DD41" s="5">
        <v>1.5197321049189845E-7</v>
      </c>
      <c r="DE41" s="5">
        <v>-8.7001921666501922E-9</v>
      </c>
    </row>
    <row r="42" spans="2:110" ht="14.25" customHeight="1" x14ac:dyDescent="0.15">
      <c r="AD42" s="5" t="str">
        <f>IF(A41=ISBLANK(TRUE),"",A41)</f>
        <v/>
      </c>
      <c r="AE42" s="5" t="str">
        <f t="shared" si="48"/>
        <v/>
      </c>
      <c r="AF42" s="5" t="str">
        <f t="shared" si="48"/>
        <v/>
      </c>
      <c r="AG42" s="5" t="str">
        <f t="shared" si="48"/>
        <v/>
      </c>
      <c r="AH42" s="5" t="str">
        <f t="shared" si="48"/>
        <v/>
      </c>
      <c r="AI42" s="5" t="str">
        <f t="shared" si="48"/>
        <v/>
      </c>
      <c r="AJ42" s="5" t="str">
        <f t="shared" si="48"/>
        <v/>
      </c>
      <c r="AK42" s="5" t="str">
        <f t="shared" si="48"/>
        <v/>
      </c>
      <c r="AL42" s="5" t="str">
        <f t="shared" si="48"/>
        <v/>
      </c>
      <c r="AM42" s="5" t="str">
        <f t="shared" si="48"/>
        <v/>
      </c>
      <c r="AN42" s="5" t="str">
        <f t="shared" si="48"/>
        <v/>
      </c>
      <c r="AO42" s="5" t="str">
        <f t="shared" si="48"/>
        <v/>
      </c>
      <c r="AP42" s="5" t="str">
        <f t="shared" si="48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-7.4383626269793187E-4</v>
      </c>
      <c r="DC42" s="5">
        <v>4.54142923149789E-5</v>
      </c>
      <c r="DD42" s="5">
        <v>-2.6445095224344973E-6</v>
      </c>
      <c r="DE42" s="5">
        <v>1.5197321049189845E-7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-7.4383626269793187E-4</v>
      </c>
      <c r="DD43" s="5">
        <v>4.54142923149789E-5</v>
      </c>
      <c r="DE43" s="5">
        <v>-2.6445095224344973E-6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-7.4383626269793187E-4</v>
      </c>
      <c r="DE44" s="5">
        <v>4.54142923149789E-5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-7.4383626269793187E-4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-7.4383626269793187E-4</v>
      </c>
      <c r="DA48" s="5">
        <v>4.54142923149789E-5</v>
      </c>
      <c r="DB48" s="5">
        <v>-2.6445095224344973E-6</v>
      </c>
      <c r="DC48" s="5">
        <v>1.5197321049189845E-7</v>
      </c>
      <c r="DD48" s="5">
        <v>-8.7001921666501922E-9</v>
      </c>
      <c r="DE48" s="5">
        <v>4.9751300779845553E-10</v>
      </c>
      <c r="DF48" s="5">
        <v>-2.8440496679727577E-11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-7.4383626269793187E-4</v>
      </c>
      <c r="DB49" s="5">
        <v>4.54142923149789E-5</v>
      </c>
      <c r="DC49" s="5">
        <v>-2.6445095224344973E-6</v>
      </c>
      <c r="DD49" s="5">
        <v>1.5197321049189845E-7</v>
      </c>
      <c r="DE49" s="5">
        <v>-8.7001921666501922E-9</v>
      </c>
      <c r="DF49" s="5">
        <v>4.9751300779845553E-10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-7.4383626269793187E-4</v>
      </c>
      <c r="DC50" s="5">
        <v>4.54142923149789E-5</v>
      </c>
      <c r="DD50" s="5">
        <v>-2.6445095224344973E-6</v>
      </c>
      <c r="DE50" s="5">
        <v>1.5197321049189845E-7</v>
      </c>
      <c r="DF50" s="5">
        <v>-8.7001921666501922E-9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-7.4383626269793187E-4</v>
      </c>
      <c r="DD51" s="5">
        <v>4.54142923149789E-5</v>
      </c>
      <c r="DE51" s="5">
        <v>-2.6445095224344973E-6</v>
      </c>
      <c r="DF51" s="5">
        <v>1.5197321049189845E-7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-7.4383626269793187E-4</v>
      </c>
      <c r="DE52" s="5">
        <v>4.54142923149789E-5</v>
      </c>
      <c r="DF52" s="5">
        <v>-2.6445095224344973E-6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-7.4383626269793187E-4</v>
      </c>
      <c r="DF53" s="5">
        <v>4.54142923149789E-5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-7.4383626269793187E-4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0535C-A5DB-974C-B93C-1B305B18D8E8}">
  <dimension ref="A1:DL101"/>
  <sheetViews>
    <sheetView zoomScaleNormal="100" workbookViewId="0">
      <selection activeCell="P34" sqref="P34"/>
    </sheetView>
  </sheetViews>
  <sheetFormatPr baseColWidth="10" defaultColWidth="1.83203125" defaultRowHeight="14" x14ac:dyDescent="0.15"/>
  <cols>
    <col min="1" max="1" width="36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33203125" style="5" bestFit="1" customWidth="1"/>
    <col min="28" max="28" width="10.332031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2" width="9.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5" width="9.33203125" style="5" bestFit="1" customWidth="1"/>
    <col min="56" max="56" width="10.33203125" style="5" bestFit="1" customWidth="1"/>
    <col min="57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5" style="5" bestFit="1" customWidth="1"/>
    <col min="85" max="85" width="9.33203125" style="5" bestFit="1" customWidth="1"/>
    <col min="86" max="86" width="10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9.33203125" style="5" bestFit="1" customWidth="1"/>
    <col min="99" max="99" width="10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191.0197</v>
      </c>
      <c r="D1" s="1">
        <v>192.0231</v>
      </c>
      <c r="E1" s="1">
        <v>193.0264</v>
      </c>
      <c r="F1" s="1">
        <v>194.02979999999999</v>
      </c>
      <c r="G1" s="1">
        <v>195.03319999999999</v>
      </c>
      <c r="H1" s="1">
        <v>196.03649999999999</v>
      </c>
      <c r="I1" s="1">
        <v>197.03989999999999</v>
      </c>
      <c r="J1"/>
      <c r="K1"/>
      <c r="L1"/>
      <c r="M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7</v>
      </c>
    </row>
    <row r="2" spans="1:116" ht="15" x14ac:dyDescent="0.2">
      <c r="A2" t="s">
        <v>22</v>
      </c>
      <c r="B2" t="s">
        <v>23</v>
      </c>
      <c r="C2">
        <v>92801490.448866501</v>
      </c>
      <c r="D2">
        <v>12038576.8843312</v>
      </c>
      <c r="E2">
        <v>2647959.9090545299</v>
      </c>
      <c r="F2">
        <v>1594970.6953695801</v>
      </c>
      <c r="G2">
        <v>3744494.3921154202</v>
      </c>
      <c r="H2">
        <v>1696514.0688525599</v>
      </c>
      <c r="I2">
        <v>85311.991803722398</v>
      </c>
      <c r="J2"/>
      <c r="K2"/>
      <c r="L2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Isocitrate</v>
      </c>
      <c r="S2" s="5" t="str">
        <f t="shared" ref="S2:AB2" ca="1" si="0">IF(AG2=ISBLANK(TRUE),"",AG2)</f>
        <v>Isocitrate m+1</v>
      </c>
      <c r="T2" s="5" t="str">
        <f t="shared" ca="1" si="0"/>
        <v>Isocitrate m+2</v>
      </c>
      <c r="U2" s="5" t="str">
        <f t="shared" ca="1" si="0"/>
        <v>Isocitrate m+3</v>
      </c>
      <c r="V2" s="5" t="str">
        <f t="shared" ca="1" si="0"/>
        <v>Isocitrate m+4</v>
      </c>
      <c r="W2" s="5" t="str">
        <f t="shared" ca="1" si="0"/>
        <v>Isocitrate m+5</v>
      </c>
      <c r="X2" s="5" t="str">
        <f t="shared" ca="1" si="0"/>
        <v>Isocitrate m+6</v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Isocitrate</v>
      </c>
      <c r="AG2" s="3" t="str">
        <f ca="1">IF(D1=ISBLANK(TRUE),"",$AF$2&amp;" m+1")</f>
        <v>Isocitrate m+1</v>
      </c>
      <c r="AH2" s="3" t="str">
        <f ca="1">IF(E1=ISBLANK(TRUE),"",$AF$2&amp;" m+2")</f>
        <v>Isocitrate m+2</v>
      </c>
      <c r="AI2" s="3" t="str">
        <f ca="1">IF(F1=ISBLANK(TRUE),"",$AF$2&amp;" m+3")</f>
        <v>Isocitrate m+3</v>
      </c>
      <c r="AJ2" s="3" t="str">
        <f ca="1">IF(G1=ISBLANK(TRUE),"",$AF$2&amp;" m+4")</f>
        <v>Isocitrate m+4</v>
      </c>
      <c r="AK2" s="3" t="str">
        <f ca="1">IF(H1=ISBLANK(TRUE),"",$AF$2&amp;" m+5")</f>
        <v>Isocitrate m+5</v>
      </c>
      <c r="AL2" s="3" t="str">
        <f ca="1">IF(I1=ISBLANK(TRUE),"",$AF$2&amp;" m+6")</f>
        <v>Isocitrate m+6</v>
      </c>
      <c r="AM2" s="3" t="str">
        <f>IF(J1=ISBLANK(TRUE),"",$AF$2&amp;" m+7")</f>
        <v/>
      </c>
      <c r="AN2" s="3" t="str">
        <f>IF(K1=ISBLANK(TRUE),"",$AF$2&amp;" m+8")</f>
        <v/>
      </c>
      <c r="AO2" s="3" t="str">
        <f>IF(L1=ISBLANK(TRUE),"",$AF$2&amp;" m+9")</f>
        <v/>
      </c>
      <c r="AP2" s="3" t="str">
        <f>IF(M1=ISBLANK(TRUE),"",$AF$2&amp;" m+10")</f>
        <v/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Isocitrate</v>
      </c>
      <c r="AU2" s="5" t="str">
        <f t="shared" ca="1" si="2"/>
        <v>Isocitrate m+1</v>
      </c>
      <c r="AV2" s="5" t="str">
        <f t="shared" ca="1" si="2"/>
        <v>Isocitrate m+2</v>
      </c>
      <c r="AW2" s="5" t="str">
        <f t="shared" ca="1" si="2"/>
        <v>Isocitrate m+3</v>
      </c>
      <c r="AX2" s="5" t="str">
        <f t="shared" ca="1" si="2"/>
        <v>Isocitrate m+4</v>
      </c>
      <c r="AY2" s="5" t="str">
        <f t="shared" ca="1" si="2"/>
        <v>Isocitrate m+5</v>
      </c>
      <c r="AZ2" s="5" t="str">
        <f t="shared" ca="1" si="2"/>
        <v>Isocitrate m+6</v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Isocitrate</v>
      </c>
      <c r="BI2" s="5" t="str">
        <f t="shared" ca="1" si="3"/>
        <v>Isocitrate m+1</v>
      </c>
      <c r="BJ2" s="5" t="str">
        <f t="shared" ca="1" si="3"/>
        <v>Isocitrate m+2</v>
      </c>
      <c r="BK2" s="5" t="str">
        <f t="shared" ca="1" si="3"/>
        <v>Isocitrate m+3</v>
      </c>
      <c r="BL2" s="5" t="str">
        <f t="shared" ca="1" si="3"/>
        <v>Isocitrate m+4</v>
      </c>
      <c r="BM2" s="5" t="str">
        <f t="shared" ca="1" si="3"/>
        <v>Isocitrate m+5</v>
      </c>
      <c r="BN2" s="5" t="str">
        <f t="shared" ca="1" si="3"/>
        <v>Isocitrate m+6</v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Isocitrate</v>
      </c>
      <c r="BY2" s="3" t="str">
        <f t="shared" ca="1" si="4"/>
        <v>Isocitrate m+1</v>
      </c>
      <c r="BZ2" s="3" t="str">
        <f t="shared" ca="1" si="4"/>
        <v>Isocitrate m+2</v>
      </c>
      <c r="CA2" s="3" t="str">
        <f t="shared" ca="1" si="4"/>
        <v>Isocitrate m+3</v>
      </c>
      <c r="CB2" s="3" t="str">
        <f t="shared" ca="1" si="4"/>
        <v>Isocitrate m+4</v>
      </c>
      <c r="CC2" s="3" t="str">
        <f t="shared" ca="1" si="4"/>
        <v>Isocitrate m+5</v>
      </c>
      <c r="CD2" s="3" t="str">
        <f t="shared" ca="1" si="4"/>
        <v>Isocitrate m+6</v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Isocitrate</v>
      </c>
      <c r="CL2" s="5" t="str">
        <f t="shared" ca="1" si="5"/>
        <v>Isocitrate m+1</v>
      </c>
      <c r="CM2" s="5" t="str">
        <f t="shared" ca="1" si="5"/>
        <v>Isocitrate m+2</v>
      </c>
      <c r="CN2" s="5" t="str">
        <f t="shared" ca="1" si="5"/>
        <v>Isocitrate m+3</v>
      </c>
      <c r="CO2" s="5" t="str">
        <f t="shared" ca="1" si="5"/>
        <v>Isocitrate m+4</v>
      </c>
      <c r="CP2" s="5" t="str">
        <f t="shared" ca="1" si="5"/>
        <v>Isocitrate m+5</v>
      </c>
      <c r="CQ2" s="5" t="str">
        <f t="shared" ca="1" si="5"/>
        <v>Isocitrate m+6</v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Isocitrate</v>
      </c>
      <c r="CZ2" s="5" t="str">
        <f t="shared" ca="1" si="6"/>
        <v>Isocitrate m+1</v>
      </c>
      <c r="DA2" s="5" t="str">
        <f t="shared" ca="1" si="6"/>
        <v>Isocitrate m+2</v>
      </c>
      <c r="DB2" s="5" t="str">
        <f t="shared" ca="1" si="6"/>
        <v>Isocitrate m+3</v>
      </c>
      <c r="DC2" s="5" t="str">
        <f t="shared" ca="1" si="6"/>
        <v>Isocitrate m+4</v>
      </c>
      <c r="DD2" s="5" t="str">
        <f t="shared" ca="1" si="6"/>
        <v>Isocitrate m+5</v>
      </c>
      <c r="DE2" s="5" t="str">
        <f t="shared" ca="1" si="6"/>
        <v>Isocitrate m+6</v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90623844.624762297</v>
      </c>
      <c r="D3">
        <v>10460999.909412799</v>
      </c>
      <c r="E3">
        <v>2158609.7396501899</v>
      </c>
      <c r="F3">
        <v>1567554.2629458799</v>
      </c>
      <c r="G3">
        <v>3861921.12497218</v>
      </c>
      <c r="H3">
        <v>1460464.1806589901</v>
      </c>
      <c r="I3">
        <v>17572.5683131029</v>
      </c>
      <c r="J3"/>
      <c r="K3"/>
      <c r="L3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87.47939034076289</v>
      </c>
      <c r="S3" s="5">
        <f t="shared" ref="S3:AB17" ca="1" si="8">IFERROR(BI3/SUMIF($BH3:$BR3,"&lt;&gt;#N/A")*100,"")</f>
        <v>4.3208593298508617</v>
      </c>
      <c r="T3" s="6">
        <f t="shared" ca="1" si="8"/>
        <v>2.1477984463609316</v>
      </c>
      <c r="U3" s="6">
        <f t="shared" ca="1" si="8"/>
        <v>1.330905840426958</v>
      </c>
      <c r="V3" s="6">
        <f t="shared" ca="1" si="8"/>
        <v>3.4228076272072125</v>
      </c>
      <c r="W3" s="6">
        <f t="shared" ca="1" si="8"/>
        <v>1.3242440479966142</v>
      </c>
      <c r="X3" s="6">
        <f ca="1">IFERROR(BN3/SUMIF($BH3:$BR3,"&lt;&gt;#N/A")*100,"")</f>
        <v>-2.6005632605468711E-2</v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92801490.448866501</v>
      </c>
      <c r="AG3" s="5">
        <f t="shared" si="1"/>
        <v>12038576.8843312</v>
      </c>
      <c r="AH3" s="5">
        <f t="shared" si="1"/>
        <v>2647959.9090545299</v>
      </c>
      <c r="AI3" s="5">
        <f t="shared" si="1"/>
        <v>1594970.6953695801</v>
      </c>
      <c r="AJ3" s="5">
        <f t="shared" si="1"/>
        <v>3744494.3921154202</v>
      </c>
      <c r="AK3" s="5">
        <f t="shared" si="1"/>
        <v>1696514.0688525599</v>
      </c>
      <c r="AL3" s="5">
        <f t="shared" si="1"/>
        <v>85311.991803722398</v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12.972396053234123</v>
      </c>
      <c r="AV3" s="5">
        <f t="shared" si="10"/>
        <v>2.8533592469762672</v>
      </c>
      <c r="AW3" s="5">
        <f t="shared" si="10"/>
        <v>1.7186908180622451</v>
      </c>
      <c r="AX3" s="5">
        <f t="shared" si="10"/>
        <v>4.0349507039206784</v>
      </c>
      <c r="AY3" s="5">
        <f t="shared" si="10"/>
        <v>1.8281107993490007</v>
      </c>
      <c r="AZ3" s="5">
        <f t="shared" si="10"/>
        <v>9.1929549181895082E-2</v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4.9392883432538795E-2</v>
      </c>
      <c r="BJ3" s="5">
        <f ca="1"/>
        <v>2.4552050923017453E-2</v>
      </c>
      <c r="BK3" s="5">
        <f ca="1"/>
        <v>1.5213935936711644E-2</v>
      </c>
      <c r="BL3" s="5">
        <f ca="1"/>
        <v>3.9127017390886892E-2</v>
      </c>
      <c r="BM3" s="5">
        <f ca="1"/>
        <v>1.5137783229149398E-2</v>
      </c>
      <c r="BN3" s="5">
        <f ca="1"/>
        <v>-2.9727725015192324E-4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224366544.64235899</v>
      </c>
      <c r="BY3" s="5">
        <f t="shared" ref="BY3:CH6" si="12">D17</f>
        <v>18649361.664870199</v>
      </c>
      <c r="BZ3" s="5">
        <f t="shared" si="12"/>
        <v>0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0</v>
      </c>
      <c r="CF3" s="5">
        <f t="shared" si="12"/>
        <v>0</v>
      </c>
      <c r="CG3" s="5">
        <f t="shared" si="12"/>
        <v>0</v>
      </c>
      <c r="CH3" s="5">
        <f t="shared" si="12"/>
        <v>0</v>
      </c>
      <c r="CJ3" s="5" t="str">
        <f t="shared" ref="CJ3:CJ21" si="13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4">IFERROR(IF(BY3=ISBLANK(TRUE),"",BY3/$BX3*"100"),"")</f>
        <v>8.3120064511388474</v>
      </c>
      <c r="CM3" s="5">
        <f t="shared" si="14"/>
        <v>0</v>
      </c>
      <c r="CN3" s="5">
        <f t="shared" si="14"/>
        <v>0</v>
      </c>
      <c r="CO3" s="5">
        <f t="shared" si="14"/>
        <v>0</v>
      </c>
      <c r="CP3" s="5">
        <f t="shared" si="14"/>
        <v>0</v>
      </c>
      <c r="CQ3" s="5">
        <f t="shared" si="14"/>
        <v>0</v>
      </c>
      <c r="CR3" s="5">
        <f t="shared" si="14"/>
        <v>0</v>
      </c>
      <c r="CS3" s="5">
        <f t="shared" si="14"/>
        <v>0</v>
      </c>
      <c r="CT3" s="5">
        <f t="shared" si="14"/>
        <v>0</v>
      </c>
      <c r="CU3" s="5">
        <f t="shared" si="14"/>
        <v>0</v>
      </c>
      <c r="CV3" s="5" t="str">
        <f t="shared" si="14"/>
        <v/>
      </c>
      <c r="CY3" s="5">
        <f>IFERROR(AVERAGE(CK3:CK21),"")</f>
        <v>100</v>
      </c>
      <c r="CZ3" s="5">
        <f t="shared" ref="CZ3:DI3" si="15">IFERROR(AVERAGE(CL3:CL21),"")</f>
        <v>8.0331077099802428</v>
      </c>
      <c r="DA3" s="5">
        <f t="shared" si="15"/>
        <v>1.3758019544389036E-3</v>
      </c>
      <c r="DB3" s="5">
        <f t="shared" si="15"/>
        <v>0</v>
      </c>
      <c r="DC3" s="5">
        <f t="shared" si="15"/>
        <v>0</v>
      </c>
      <c r="DD3" s="5">
        <f t="shared" si="15"/>
        <v>0</v>
      </c>
      <c r="DE3" s="5">
        <f t="shared" si="15"/>
        <v>0</v>
      </c>
      <c r="DF3" s="5">
        <f t="shared" si="15"/>
        <v>0</v>
      </c>
      <c r="DG3" s="5">
        <f t="shared" si="15"/>
        <v>0</v>
      </c>
      <c r="DH3" s="5">
        <f t="shared" si="15"/>
        <v>0</v>
      </c>
      <c r="DI3" s="5">
        <f t="shared" si="15"/>
        <v>0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176093358.75487</v>
      </c>
      <c r="D4">
        <v>20983446.524598598</v>
      </c>
      <c r="E4">
        <v>3924196.5203044098</v>
      </c>
      <c r="F4">
        <v>2636002.4954756899</v>
      </c>
      <c r="G4">
        <v>6496881.4506327398</v>
      </c>
      <c r="H4">
        <v>2655935.4362037298</v>
      </c>
      <c r="I4">
        <v>69641.720131125097</v>
      </c>
      <c r="J4"/>
      <c r="K4"/>
      <c r="L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6">IFERROR(BH4/SUMIF($BH4:$BR4,"&lt;&gt;#N/A")*100,"")</f>
        <v>88.887452662738454</v>
      </c>
      <c r="S4" s="5">
        <f t="shared" ca="1" si="8"/>
        <v>3.1201378247689386</v>
      </c>
      <c r="T4" s="6">
        <f t="shared" ca="1" si="8"/>
        <v>1.8653828982471601</v>
      </c>
      <c r="U4" s="6">
        <f t="shared" ca="1" si="8"/>
        <v>1.387628102620776</v>
      </c>
      <c r="V4" s="6">
        <f t="shared" ca="1" si="8"/>
        <v>3.676429725947449</v>
      </c>
      <c r="W4" s="6">
        <f t="shared" ca="1" si="8"/>
        <v>1.1371304060690313</v>
      </c>
      <c r="X4" s="6">
        <f t="shared" ca="1" si="8"/>
        <v>-7.4161620391819935E-2</v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90623844.624762297</v>
      </c>
      <c r="AG4" s="5">
        <f t="shared" si="1"/>
        <v>10460999.909412799</v>
      </c>
      <c r="AH4" s="5">
        <f t="shared" si="1"/>
        <v>2158609.7396501899</v>
      </c>
      <c r="AI4" s="5">
        <f t="shared" si="1"/>
        <v>1567554.2629458799</v>
      </c>
      <c r="AJ4" s="5">
        <f t="shared" si="1"/>
        <v>3861921.12497218</v>
      </c>
      <c r="AK4" s="5">
        <f t="shared" si="1"/>
        <v>1460464.1806589901</v>
      </c>
      <c r="AL4" s="5">
        <f t="shared" si="1"/>
        <v>17572.5683131029</v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7">IFERROR(IF(AF4=ISBLANK(TRUE),"",AF4/$AF4*100),"")</f>
        <v>100</v>
      </c>
      <c r="AU4" s="5">
        <f t="shared" si="10"/>
        <v>11.543319479247085</v>
      </c>
      <c r="AV4" s="5">
        <f t="shared" si="10"/>
        <v>2.3819445628114146</v>
      </c>
      <c r="AW4" s="5">
        <f t="shared" si="10"/>
        <v>1.7297371011310607</v>
      </c>
      <c r="AX4" s="5">
        <f t="shared" si="10"/>
        <v>4.2614845363964386</v>
      </c>
      <c r="AY4" s="5">
        <f t="shared" si="10"/>
        <v>1.6115672279257163</v>
      </c>
      <c r="AZ4" s="5">
        <f t="shared" si="10"/>
        <v>1.9390667418562955E-2</v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3.5102117692668425E-2</v>
      </c>
      <c r="BJ4" s="5">
        <f ca="1"/>
        <v>2.0985896685833672E-2</v>
      </c>
      <c r="BK4" s="5">
        <f ca="1"/>
        <v>1.5611068391011149E-2</v>
      </c>
      <c r="BL4" s="5">
        <f ca="1"/>
        <v>4.1360502701059017E-2</v>
      </c>
      <c r="BM4" s="5">
        <f ca="1"/>
        <v>1.2792923770507773E-2</v>
      </c>
      <c r="BN4" s="5">
        <f ca="1"/>
        <v>-8.343317101594523E-4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8">C18</f>
        <v>242498844.90812099</v>
      </c>
      <c r="BY4" s="5">
        <f t="shared" si="12"/>
        <v>18946502.925213799</v>
      </c>
      <c r="BZ4" s="5">
        <f t="shared" si="12"/>
        <v>0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>
        <f t="shared" si="12"/>
        <v>0</v>
      </c>
      <c r="CG4" s="5">
        <f t="shared" si="12"/>
        <v>0</v>
      </c>
      <c r="CH4" s="5">
        <f t="shared" si="12"/>
        <v>0</v>
      </c>
      <c r="CJ4" s="5" t="str">
        <f t="shared" si="13"/>
        <v>Standard2_00765_MH_MD_20221118_LCQE</v>
      </c>
      <c r="CK4" s="5">
        <f t="shared" ref="CK4:CV17" si="19">IFERROR(IF(BX4=ISBLANK(TRUE),"",BX4/$BX4*"100"),"")</f>
        <v>100</v>
      </c>
      <c r="CL4" s="5">
        <f t="shared" si="14"/>
        <v>7.8130281125224865</v>
      </c>
      <c r="CM4" s="5">
        <f t="shared" si="14"/>
        <v>0</v>
      </c>
      <c r="CN4" s="5">
        <f t="shared" si="14"/>
        <v>0</v>
      </c>
      <c r="CO4" s="5">
        <f t="shared" si="14"/>
        <v>0</v>
      </c>
      <c r="CP4" s="5">
        <f t="shared" si="14"/>
        <v>0</v>
      </c>
      <c r="CQ4" s="5">
        <f t="shared" si="14"/>
        <v>0</v>
      </c>
      <c r="CR4" s="5">
        <f t="shared" si="14"/>
        <v>0</v>
      </c>
      <c r="CS4" s="5">
        <f t="shared" si="14"/>
        <v>0</v>
      </c>
      <c r="CT4" s="5">
        <f t="shared" si="14"/>
        <v>0</v>
      </c>
      <c r="CU4" s="5">
        <f t="shared" si="14"/>
        <v>0</v>
      </c>
      <c r="CV4" s="5" t="str">
        <f t="shared" si="14"/>
        <v/>
      </c>
    </row>
    <row r="5" spans="1:116" ht="14.25" customHeight="1" x14ac:dyDescent="0.2">
      <c r="A5" t="s">
        <v>27</v>
      </c>
      <c r="B5" t="s">
        <v>28</v>
      </c>
      <c r="C5">
        <v>172477520.626941</v>
      </c>
      <c r="D5">
        <v>18274833.235706098</v>
      </c>
      <c r="E5">
        <v>2249515.2314654398</v>
      </c>
      <c r="F5">
        <v>1625435.4143703</v>
      </c>
      <c r="G5">
        <v>3448520.3109299801</v>
      </c>
      <c r="H5">
        <v>1015152.54609741</v>
      </c>
      <c r="I5">
        <v>38827.414904391699</v>
      </c>
      <c r="J5"/>
      <c r="K5"/>
      <c r="L5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6"/>
        <v>89.377716691622638</v>
      </c>
      <c r="S5" s="5">
        <f t="shared" ca="1" si="8"/>
        <v>3.4705226418177899</v>
      </c>
      <c r="T5" s="6">
        <f t="shared" ca="1" si="8"/>
        <v>1.7117396119810062</v>
      </c>
      <c r="U5" s="6">
        <f t="shared" ca="1" si="8"/>
        <v>1.2003723721741471</v>
      </c>
      <c r="V5" s="6">
        <f t="shared" ca="1" si="8"/>
        <v>3.2010979637704606</v>
      </c>
      <c r="W5" s="6">
        <f t="shared" ca="1" si="8"/>
        <v>1.0908789818923799</v>
      </c>
      <c r="X5" s="6">
        <f t="shared" ca="1" si="8"/>
        <v>-5.2328263258438465E-2</v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176093358.75487</v>
      </c>
      <c r="AG5" s="5">
        <f t="shared" si="1"/>
        <v>20983446.524598598</v>
      </c>
      <c r="AH5" s="5">
        <f t="shared" si="1"/>
        <v>3924196.5203044098</v>
      </c>
      <c r="AI5" s="5">
        <f t="shared" si="1"/>
        <v>2636002.4954756899</v>
      </c>
      <c r="AJ5" s="5">
        <f t="shared" si="1"/>
        <v>6496881.4506327398</v>
      </c>
      <c r="AK5" s="5">
        <f t="shared" si="1"/>
        <v>2655935.4362037298</v>
      </c>
      <c r="AL5" s="5">
        <f t="shared" si="1"/>
        <v>69641.720131125097</v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7"/>
        <v>100</v>
      </c>
      <c r="AU5" s="5">
        <f t="shared" si="10"/>
        <v>11.916091937236835</v>
      </c>
      <c r="AV5" s="5">
        <f t="shared" si="10"/>
        <v>2.228475024868525</v>
      </c>
      <c r="AW5" s="5">
        <f t="shared" si="10"/>
        <v>1.4969346454144963</v>
      </c>
      <c r="AX5" s="5">
        <f t="shared" si="10"/>
        <v>3.6894528541969014</v>
      </c>
      <c r="AY5" s="5">
        <f t="shared" si="10"/>
        <v>1.5082541755029577</v>
      </c>
      <c r="AZ5" s="5">
        <f t="shared" si="10"/>
        <v>3.9548180932859348E-2</v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3.8829842272565931E-2</v>
      </c>
      <c r="BJ5" s="5">
        <f ca="1"/>
        <v>1.91517491757702E-2</v>
      </c>
      <c r="BK5" s="5">
        <f ca="1"/>
        <v>1.3430331592781198E-2</v>
      </c>
      <c r="BL5" s="5">
        <f ca="1"/>
        <v>3.5815392049173923E-2</v>
      </c>
      <c r="BM5" s="5">
        <f ca="1"/>
        <v>1.2205267960203194E-2</v>
      </c>
      <c r="BN5" s="5">
        <f ca="1"/>
        <v>-5.8547326107004014E-4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8"/>
        <v>287289067.66657901</v>
      </c>
      <c r="BY5" s="5">
        <f t="shared" si="12"/>
        <v>22588313.828145701</v>
      </c>
      <c r="BZ5" s="5">
        <f t="shared" si="12"/>
        <v>0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>
        <f t="shared" si="12"/>
        <v>0</v>
      </c>
      <c r="CG5" s="5">
        <f t="shared" si="12"/>
        <v>0</v>
      </c>
      <c r="CH5" s="5">
        <f t="shared" si="12"/>
        <v>0</v>
      </c>
      <c r="CJ5" s="5" t="str">
        <f t="shared" si="13"/>
        <v>Standard3_00765_MH_MD_20221118_LCQE</v>
      </c>
      <c r="CK5" s="5">
        <f t="shared" si="19"/>
        <v>100</v>
      </c>
      <c r="CL5" s="5">
        <f t="shared" si="14"/>
        <v>7.862573404415504</v>
      </c>
      <c r="CM5" s="5">
        <f t="shared" si="14"/>
        <v>0</v>
      </c>
      <c r="CN5" s="5">
        <f t="shared" si="14"/>
        <v>0</v>
      </c>
      <c r="CO5" s="5">
        <f t="shared" si="14"/>
        <v>0</v>
      </c>
      <c r="CP5" s="5">
        <f t="shared" si="14"/>
        <v>0</v>
      </c>
      <c r="CQ5" s="5">
        <f t="shared" si="14"/>
        <v>0</v>
      </c>
      <c r="CR5" s="5">
        <f t="shared" si="14"/>
        <v>0</v>
      </c>
      <c r="CS5" s="5">
        <f t="shared" si="14"/>
        <v>0</v>
      </c>
      <c r="CT5" s="5">
        <f t="shared" si="14"/>
        <v>0</v>
      </c>
      <c r="CU5" s="5">
        <f t="shared" si="14"/>
        <v>0</v>
      </c>
      <c r="CV5" s="5" t="str">
        <f t="shared" si="14"/>
        <v/>
      </c>
      <c r="CX5" s="26" t="s">
        <v>9</v>
      </c>
      <c r="CY5" s="5">
        <f t="shared" ref="CY5:DE5" si="20">CY3</f>
        <v>100</v>
      </c>
      <c r="CZ5" s="5">
        <f t="shared" si="20"/>
        <v>8.0331077099802428</v>
      </c>
      <c r="DA5" s="5">
        <f t="shared" si="20"/>
        <v>1.3758019544389036E-3</v>
      </c>
      <c r="DB5" s="5">
        <f t="shared" si="20"/>
        <v>0</v>
      </c>
      <c r="DC5" s="5">
        <f t="shared" si="20"/>
        <v>0</v>
      </c>
      <c r="DD5" s="5">
        <f t="shared" si="20"/>
        <v>0</v>
      </c>
      <c r="DE5" s="5">
        <f t="shared" si="20"/>
        <v>0</v>
      </c>
      <c r="DF5" s="5">
        <f>DF3</f>
        <v>0</v>
      </c>
      <c r="DG5" s="5">
        <f>DG3</f>
        <v>0</v>
      </c>
      <c r="DH5" s="5">
        <f>DH3</f>
        <v>0</v>
      </c>
      <c r="DI5" s="5">
        <f>DI3</f>
        <v>0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121021004.55335</v>
      </c>
      <c r="D6">
        <v>15587273.684349701</v>
      </c>
      <c r="E6">
        <v>3008317.6690525198</v>
      </c>
      <c r="F6">
        <v>2094361.0684322701</v>
      </c>
      <c r="G6">
        <v>3952330.24399987</v>
      </c>
      <c r="H6">
        <v>1547904.9114238699</v>
      </c>
      <c r="I6">
        <v>20583.2397479748</v>
      </c>
      <c r="J6"/>
      <c r="K6"/>
      <c r="L6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6"/>
        <v>93.575539190119102</v>
      </c>
      <c r="S6" s="5">
        <f t="shared" ca="1" si="8"/>
        <v>2.3977602148981854</v>
      </c>
      <c r="T6" s="6">
        <f t="shared" ca="1" si="8"/>
        <v>1.0265445082554563</v>
      </c>
      <c r="U6" s="6">
        <f t="shared" ca="1" si="8"/>
        <v>0.79936340566991193</v>
      </c>
      <c r="V6" s="6">
        <f t="shared" ca="1" si="8"/>
        <v>1.8067240683621315</v>
      </c>
      <c r="W6" s="6">
        <f t="shared" ca="1" si="8"/>
        <v>0.40561133257732807</v>
      </c>
      <c r="X6" s="6">
        <f t="shared" ca="1" si="8"/>
        <v>-1.1542719882112357E-2</v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172477520.626941</v>
      </c>
      <c r="AG6" s="5">
        <f t="shared" si="1"/>
        <v>18274833.235706098</v>
      </c>
      <c r="AH6" s="5">
        <f t="shared" si="1"/>
        <v>2249515.2314654398</v>
      </c>
      <c r="AI6" s="5">
        <f t="shared" si="1"/>
        <v>1625435.4143703</v>
      </c>
      <c r="AJ6" s="5">
        <f t="shared" si="1"/>
        <v>3448520.3109299801</v>
      </c>
      <c r="AK6" s="5">
        <f t="shared" si="1"/>
        <v>1015152.54609741</v>
      </c>
      <c r="AL6" s="5">
        <f t="shared" si="1"/>
        <v>38827.414904391699</v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7"/>
        <v>100</v>
      </c>
      <c r="AU6" s="5">
        <f t="shared" si="10"/>
        <v>10.595486976667248</v>
      </c>
      <c r="AV6" s="5">
        <f t="shared" si="10"/>
        <v>1.3042367627321199</v>
      </c>
      <c r="AW6" s="5">
        <f t="shared" si="10"/>
        <v>0.94240420923374923</v>
      </c>
      <c r="AX6" s="5">
        <f t="shared" si="10"/>
        <v>1.9994027618178325</v>
      </c>
      <c r="AY6" s="5">
        <f t="shared" si="10"/>
        <v>0.5885709293636745</v>
      </c>
      <c r="AZ6" s="5">
        <f t="shared" si="10"/>
        <v>2.2511579922564619E-2</v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2.5623792666870052E-2</v>
      </c>
      <c r="BJ6" s="5">
        <f ca="1"/>
        <v>1.0970222743465119E-2</v>
      </c>
      <c r="BK6" s="5">
        <f ca="1"/>
        <v>8.5424397506898772E-3</v>
      </c>
      <c r="BL6" s="5">
        <f ca="1"/>
        <v>1.9307653303406329E-2</v>
      </c>
      <c r="BM6" s="5">
        <f ca="1"/>
        <v>4.3345871804515096E-3</v>
      </c>
      <c r="BN6" s="5">
        <f ca="1"/>
        <v>-1.2335189283452382E-4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8"/>
        <v>275295019.75052398</v>
      </c>
      <c r="BY6" s="5">
        <f t="shared" si="12"/>
        <v>22422291.7336885</v>
      </c>
      <c r="BZ6" s="5">
        <f t="shared" si="12"/>
        <v>15150.057048802701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>
        <f t="shared" si="12"/>
        <v>0</v>
      </c>
      <c r="CG6" s="5">
        <f t="shared" si="12"/>
        <v>0</v>
      </c>
      <c r="CH6" s="5">
        <f t="shared" si="12"/>
        <v>0</v>
      </c>
      <c r="CJ6" s="5" t="str">
        <f t="shared" si="13"/>
        <v>Standard4_00765_MH_MD_20221118_LCQE</v>
      </c>
      <c r="CK6" s="5">
        <f t="shared" si="19"/>
        <v>100</v>
      </c>
      <c r="CL6" s="5">
        <f t="shared" si="14"/>
        <v>8.1448228718441325</v>
      </c>
      <c r="CM6" s="5">
        <f t="shared" si="14"/>
        <v>5.5032078177556145E-3</v>
      </c>
      <c r="CN6" s="5">
        <f t="shared" si="14"/>
        <v>0</v>
      </c>
      <c r="CO6" s="5">
        <f t="shared" si="14"/>
        <v>0</v>
      </c>
      <c r="CP6" s="5">
        <f t="shared" si="14"/>
        <v>0</v>
      </c>
      <c r="CQ6" s="5">
        <f t="shared" si="14"/>
        <v>0</v>
      </c>
      <c r="CR6" s="5">
        <f t="shared" si="14"/>
        <v>0</v>
      </c>
      <c r="CS6" s="5">
        <f t="shared" si="14"/>
        <v>0</v>
      </c>
      <c r="CT6" s="5">
        <f t="shared" si="14"/>
        <v>0</v>
      </c>
      <c r="CU6" s="5">
        <f t="shared" si="14"/>
        <v>0</v>
      </c>
      <c r="CV6" s="5" t="str">
        <f t="shared" si="14"/>
        <v/>
      </c>
      <c r="CX6" s="27"/>
      <c r="CY6" s="5">
        <v>0</v>
      </c>
      <c r="CZ6" s="5">
        <f t="shared" ref="CZ6:DJ6" si="21">CY3</f>
        <v>100</v>
      </c>
      <c r="DA6" s="5">
        <f t="shared" si="21"/>
        <v>8.0331077099802428</v>
      </c>
      <c r="DB6" s="5">
        <f t="shared" si="21"/>
        <v>1.3758019544389036E-3</v>
      </c>
      <c r="DC6" s="5">
        <f t="shared" si="21"/>
        <v>0</v>
      </c>
      <c r="DD6" s="5">
        <f t="shared" si="21"/>
        <v>0</v>
      </c>
      <c r="DE6" s="5">
        <f t="shared" si="21"/>
        <v>0</v>
      </c>
      <c r="DF6" s="5">
        <f t="shared" si="21"/>
        <v>0</v>
      </c>
      <c r="DG6" s="5">
        <f t="shared" si="21"/>
        <v>0</v>
      </c>
      <c r="DH6" s="5">
        <f t="shared" si="21"/>
        <v>0</v>
      </c>
      <c r="DI6" s="5">
        <f t="shared" si="21"/>
        <v>0</v>
      </c>
      <c r="DJ6" s="5">
        <f t="shared" si="21"/>
        <v>0</v>
      </c>
    </row>
    <row r="7" spans="1:116" ht="14.25" customHeight="1" x14ac:dyDescent="0.2">
      <c r="A7" t="s">
        <v>30</v>
      </c>
      <c r="B7" t="s">
        <v>28</v>
      </c>
      <c r="C7">
        <v>131004501.416223</v>
      </c>
      <c r="D7">
        <v>14288180.9427584</v>
      </c>
      <c r="E7">
        <v>2344445.4117034902</v>
      </c>
      <c r="F7">
        <v>1325995.5369500699</v>
      </c>
      <c r="G7">
        <v>2356700.7938289</v>
      </c>
      <c r="H7">
        <v>988416.22907453403</v>
      </c>
      <c r="I7">
        <v>5271.3494674091298</v>
      </c>
      <c r="J7"/>
      <c r="K7"/>
      <c r="L7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6"/>
        <v>88.805598459745909</v>
      </c>
      <c r="S7" s="5">
        <f t="shared" ca="1" si="8"/>
        <v>4.3041416810966515</v>
      </c>
      <c r="T7" s="6">
        <f t="shared" ca="1" si="8"/>
        <v>1.8605349573345284</v>
      </c>
      <c r="U7" s="6">
        <f t="shared" ca="1" si="8"/>
        <v>1.3873308266770938</v>
      </c>
      <c r="V7" s="6">
        <f t="shared" ca="1" si="8"/>
        <v>2.7887611399852292</v>
      </c>
      <c r="W7" s="6">
        <f t="shared" ca="1" si="8"/>
        <v>0.9118142793000038</v>
      </c>
      <c r="X7" s="6">
        <f t="shared" ca="1" si="8"/>
        <v>-5.8181344139424399E-2</v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121021004.55335</v>
      </c>
      <c r="AG7" s="5">
        <f t="shared" si="1"/>
        <v>15587273.684349701</v>
      </c>
      <c r="AH7" s="5">
        <f t="shared" si="1"/>
        <v>3008317.6690525198</v>
      </c>
      <c r="AI7" s="5">
        <f t="shared" si="1"/>
        <v>2094361.0684322701</v>
      </c>
      <c r="AJ7" s="5">
        <f t="shared" si="1"/>
        <v>3952330.24399987</v>
      </c>
      <c r="AK7" s="5">
        <f t="shared" si="1"/>
        <v>1547904.9114238699</v>
      </c>
      <c r="AL7" s="5">
        <f t="shared" si="1"/>
        <v>20583.2397479748</v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7"/>
        <v>100</v>
      </c>
      <c r="AU7" s="5">
        <f t="shared" si="10"/>
        <v>12.879808543878285</v>
      </c>
      <c r="AV7" s="5">
        <f t="shared" si="10"/>
        <v>2.4857814394742985</v>
      </c>
      <c r="AW7" s="5">
        <f t="shared" si="10"/>
        <v>1.730576502948302</v>
      </c>
      <c r="AX7" s="5">
        <f t="shared" si="10"/>
        <v>3.2658217130048315</v>
      </c>
      <c r="AY7" s="5">
        <f t="shared" si="10"/>
        <v>1.2790382274025025</v>
      </c>
      <c r="AZ7" s="5">
        <f t="shared" si="10"/>
        <v>1.7007989500616841E-2</v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4.8467008338980419E-2</v>
      </c>
      <c r="BJ7" s="5">
        <f ca="1"/>
        <v>2.0950649391523194E-2</v>
      </c>
      <c r="BK7" s="5">
        <f ca="1"/>
        <v>1.5622109987873656E-2</v>
      </c>
      <c r="BL7" s="5">
        <f ca="1"/>
        <v>3.1402987968707045E-2</v>
      </c>
      <c r="BM7" s="5">
        <f ca="1"/>
        <v>1.0267531497052115E-2</v>
      </c>
      <c r="BN7" s="5">
        <f ca="1"/>
        <v>-6.5515401223040053E-4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3"/>
        <v/>
      </c>
      <c r="CK7" s="5" t="str">
        <f t="shared" si="19"/>
        <v/>
      </c>
      <c r="CL7" s="5" t="str">
        <f t="shared" si="14"/>
        <v/>
      </c>
      <c r="CM7" s="5" t="str">
        <f t="shared" si="14"/>
        <v/>
      </c>
      <c r="CN7" s="5" t="str">
        <f t="shared" si="14"/>
        <v/>
      </c>
      <c r="CO7" s="5" t="str">
        <f t="shared" si="14"/>
        <v/>
      </c>
      <c r="CP7" s="5" t="str">
        <f t="shared" si="14"/>
        <v/>
      </c>
      <c r="CQ7" s="5" t="str">
        <f t="shared" si="14"/>
        <v/>
      </c>
      <c r="CR7" s="5" t="str">
        <f t="shared" si="14"/>
        <v/>
      </c>
      <c r="CS7" s="5" t="str">
        <f t="shared" si="14"/>
        <v/>
      </c>
      <c r="CT7" s="5" t="str">
        <f t="shared" si="14"/>
        <v/>
      </c>
      <c r="CU7" s="5" t="str">
        <f t="shared" si="14"/>
        <v/>
      </c>
      <c r="CV7" s="5" t="str">
        <f t="shared" si="14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8.0331077099802428</v>
      </c>
      <c r="DC7" s="5">
        <f t="shared" si="22"/>
        <v>1.3758019544389036E-3</v>
      </c>
      <c r="DD7" s="5">
        <f t="shared" si="22"/>
        <v>0</v>
      </c>
      <c r="DE7" s="5">
        <f t="shared" si="22"/>
        <v>0</v>
      </c>
      <c r="DF7" s="5">
        <f t="shared" si="22"/>
        <v>0</v>
      </c>
      <c r="DG7" s="5">
        <f t="shared" si="22"/>
        <v>0</v>
      </c>
      <c r="DH7" s="5">
        <f t="shared" si="22"/>
        <v>0</v>
      </c>
      <c r="DI7" s="5">
        <f t="shared" si="22"/>
        <v>0</v>
      </c>
      <c r="DJ7" s="5">
        <f t="shared" si="22"/>
        <v>0</v>
      </c>
    </row>
    <row r="8" spans="1:116" ht="14.25" customHeight="1" x14ac:dyDescent="0.2">
      <c r="A8" t="s">
        <v>31</v>
      </c>
      <c r="B8" t="s">
        <v>28</v>
      </c>
      <c r="C8">
        <v>135031424.100687</v>
      </c>
      <c r="D8">
        <v>16126519.2821628</v>
      </c>
      <c r="E8">
        <v>2176992.7564350399</v>
      </c>
      <c r="F8">
        <v>1315342.79608951</v>
      </c>
      <c r="G8">
        <v>2797263.7836473198</v>
      </c>
      <c r="H8">
        <v>626282.93713417999</v>
      </c>
      <c r="I8">
        <v>0</v>
      </c>
      <c r="J8"/>
      <c r="K8"/>
      <c r="L8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92.923123378800582</v>
      </c>
      <c r="S8" s="5">
        <f t="shared" ca="1" si="8"/>
        <v>2.6701699895096049</v>
      </c>
      <c r="T8" s="6">
        <f t="shared" ca="1" si="8"/>
        <v>1.447168240800518</v>
      </c>
      <c r="U8" s="6">
        <f t="shared" ca="1" si="8"/>
        <v>0.82425581834773709</v>
      </c>
      <c r="V8" s="6">
        <f t="shared" ca="1" si="8"/>
        <v>1.6054039374583617</v>
      </c>
      <c r="W8" s="6">
        <f t="shared" ca="1" si="8"/>
        <v>0.5721207658257661</v>
      </c>
      <c r="X8" s="6">
        <f t="shared" ca="1" si="8"/>
        <v>-4.2242130742547034E-2</v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131004501.416223</v>
      </c>
      <c r="AG8" s="5">
        <f t="shared" si="1"/>
        <v>14288180.9427584</v>
      </c>
      <c r="AH8" s="5">
        <f t="shared" si="1"/>
        <v>2344445.4117034902</v>
      </c>
      <c r="AI8" s="5">
        <f t="shared" si="1"/>
        <v>1325995.5369500699</v>
      </c>
      <c r="AJ8" s="5">
        <f t="shared" si="1"/>
        <v>2356700.7938289</v>
      </c>
      <c r="AK8" s="5">
        <f t="shared" si="1"/>
        <v>988416.22907453403</v>
      </c>
      <c r="AL8" s="5">
        <f t="shared" si="1"/>
        <v>5271.3494674091298</v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7"/>
        <v>100</v>
      </c>
      <c r="AU8" s="5">
        <f t="shared" si="10"/>
        <v>10.906633579988585</v>
      </c>
      <c r="AV8" s="5">
        <f t="shared" si="10"/>
        <v>1.7895914921692642</v>
      </c>
      <c r="AW8" s="5">
        <f t="shared" si="10"/>
        <v>1.0121755532179482</v>
      </c>
      <c r="AX8" s="5">
        <f t="shared" si="10"/>
        <v>1.798946424246348</v>
      </c>
      <c r="AY8" s="5">
        <f t="shared" si="10"/>
        <v>0.75449027963869109</v>
      </c>
      <c r="AZ8" s="5">
        <f t="shared" si="10"/>
        <v>4.023792625767247E-3</v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2.8735258700083421E-2</v>
      </c>
      <c r="BJ8" s="5">
        <f ca="1"/>
        <v>1.5573822620029083E-2</v>
      </c>
      <c r="BK8" s="5">
        <f ca="1"/>
        <v>8.87029824630047E-3</v>
      </c>
      <c r="BL8" s="5">
        <f ca="1"/>
        <v>1.7276689365185689E-2</v>
      </c>
      <c r="BM8" s="5">
        <f ca="1"/>
        <v>6.1569256932262062E-3</v>
      </c>
      <c r="BN8" s="5">
        <f ca="1"/>
        <v>-4.5459223933258487E-4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3"/>
        <v/>
      </c>
      <c r="CK8" s="5" t="str">
        <f t="shared" si="19"/>
        <v/>
      </c>
      <c r="CL8" s="5" t="str">
        <f t="shared" si="14"/>
        <v/>
      </c>
      <c r="CM8" s="5" t="str">
        <f t="shared" si="14"/>
        <v/>
      </c>
      <c r="CN8" s="5" t="str">
        <f t="shared" si="14"/>
        <v/>
      </c>
      <c r="CO8" s="5" t="str">
        <f t="shared" si="14"/>
        <v/>
      </c>
      <c r="CP8" s="5" t="str">
        <f t="shared" si="14"/>
        <v/>
      </c>
      <c r="CQ8" s="5" t="str">
        <f t="shared" si="14"/>
        <v/>
      </c>
      <c r="CR8" s="5" t="str">
        <f t="shared" si="14"/>
        <v/>
      </c>
      <c r="CS8" s="5" t="str">
        <f t="shared" si="14"/>
        <v/>
      </c>
      <c r="CT8" s="5" t="str">
        <f t="shared" si="14"/>
        <v/>
      </c>
      <c r="CU8" s="5" t="str">
        <f t="shared" si="14"/>
        <v/>
      </c>
      <c r="CV8" s="5" t="str">
        <f t="shared" si="14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8.0331077099802428</v>
      </c>
      <c r="DD8" s="5">
        <f t="shared" si="23"/>
        <v>1.3758019544389036E-3</v>
      </c>
      <c r="DE8" s="5">
        <f t="shared" si="23"/>
        <v>0</v>
      </c>
      <c r="DF8" s="5">
        <f t="shared" si="23"/>
        <v>0</v>
      </c>
      <c r="DG8" s="5">
        <f t="shared" si="23"/>
        <v>0</v>
      </c>
      <c r="DH8" s="5">
        <f t="shared" si="23"/>
        <v>0</v>
      </c>
      <c r="DI8" s="5">
        <f t="shared" si="23"/>
        <v>0</v>
      </c>
      <c r="DJ8" s="5">
        <f t="shared" si="23"/>
        <v>0</v>
      </c>
    </row>
    <row r="9" spans="1:116" ht="14.25" customHeight="1" x14ac:dyDescent="0.2">
      <c r="A9" t="s">
        <v>32</v>
      </c>
      <c r="B9" t="s">
        <v>33</v>
      </c>
      <c r="C9">
        <v>114790813.91229799</v>
      </c>
      <c r="D9">
        <v>14317642.819707099</v>
      </c>
      <c r="E9">
        <v>4745818.3073652098</v>
      </c>
      <c r="F9">
        <v>3034586.2247872502</v>
      </c>
      <c r="G9">
        <v>6705059.4088097103</v>
      </c>
      <c r="H9">
        <v>2816073.2100628298</v>
      </c>
      <c r="I9">
        <v>37267.704433448504</v>
      </c>
      <c r="J9"/>
      <c r="K9"/>
      <c r="L9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4">IFERROR(BH9/SUMIF($BH9:$BR9,"&lt;&gt;#N/A")*100,"")</f>
        <v>92.287850682962755</v>
      </c>
      <c r="S9" s="5">
        <f t="shared" ca="1" si="8"/>
        <v>3.6081616636446876</v>
      </c>
      <c r="T9" s="6">
        <f t="shared" ca="1" si="8"/>
        <v>1.1967585468309831</v>
      </c>
      <c r="U9" s="6">
        <f t="shared" ca="1" si="8"/>
        <v>0.80279056696940021</v>
      </c>
      <c r="V9" s="6">
        <f t="shared" ca="1" si="8"/>
        <v>1.8472973610840129</v>
      </c>
      <c r="W9" s="6">
        <f t="shared" ca="1" si="8"/>
        <v>0.27962953543146629</v>
      </c>
      <c r="X9" s="6">
        <f t="shared" ca="1" si="8"/>
        <v>-2.248835692332515E-2</v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135031424.100687</v>
      </c>
      <c r="AG9" s="5">
        <f t="shared" si="1"/>
        <v>16126519.2821628</v>
      </c>
      <c r="AH9" s="5">
        <f t="shared" si="1"/>
        <v>2176992.7564350399</v>
      </c>
      <c r="AI9" s="5">
        <f t="shared" si="1"/>
        <v>1315342.79608951</v>
      </c>
      <c r="AJ9" s="5">
        <f t="shared" si="1"/>
        <v>2797263.7836473198</v>
      </c>
      <c r="AK9" s="5">
        <f t="shared" si="1"/>
        <v>626282.93713417999</v>
      </c>
      <c r="AL9" s="5">
        <f t="shared" si="1"/>
        <v>0</v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7"/>
        <v>100</v>
      </c>
      <c r="AU9" s="5">
        <f t="shared" si="10"/>
        <v>11.942789902103057</v>
      </c>
      <c r="AV9" s="5">
        <f t="shared" si="10"/>
        <v>1.612211950613623</v>
      </c>
      <c r="AW9" s="5">
        <f t="shared" si="10"/>
        <v>0.97410125446704665</v>
      </c>
      <c r="AX9" s="5">
        <f t="shared" si="10"/>
        <v>2.0715650466379758</v>
      </c>
      <c r="AY9" s="5">
        <f t="shared" si="10"/>
        <v>0.46380532628256099</v>
      </c>
      <c r="AZ9" s="5">
        <f t="shared" si="10"/>
        <v>0</v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3.9096821921228139E-2</v>
      </c>
      <c r="BJ9" s="5">
        <f ca="1"/>
        <v>1.2967671670480418E-2</v>
      </c>
      <c r="BK9" s="5">
        <f ca="1"/>
        <v>8.6987676170640644E-3</v>
      </c>
      <c r="BL9" s="5">
        <f ca="1"/>
        <v>2.0016690684779834E-2</v>
      </c>
      <c r="BM9" s="5">
        <f ca="1"/>
        <v>3.0299712623287761E-3</v>
      </c>
      <c r="BN9" s="5">
        <f ca="1"/>
        <v>-2.4367624510597384E-4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3"/>
        <v/>
      </c>
      <c r="CK9" s="5" t="str">
        <f t="shared" si="19"/>
        <v/>
      </c>
      <c r="CL9" s="5" t="str">
        <f t="shared" si="14"/>
        <v/>
      </c>
      <c r="CM9" s="5" t="str">
        <f t="shared" si="14"/>
        <v/>
      </c>
      <c r="CN9" s="5" t="str">
        <f t="shared" si="14"/>
        <v/>
      </c>
      <c r="CO9" s="5" t="str">
        <f t="shared" si="14"/>
        <v/>
      </c>
      <c r="CP9" s="5" t="str">
        <f t="shared" si="14"/>
        <v/>
      </c>
      <c r="CQ9" s="5" t="str">
        <f t="shared" si="14"/>
        <v/>
      </c>
      <c r="CR9" s="5" t="str">
        <f t="shared" si="14"/>
        <v/>
      </c>
      <c r="CS9" s="5" t="str">
        <f t="shared" si="14"/>
        <v/>
      </c>
      <c r="CT9" s="5" t="str">
        <f t="shared" si="14"/>
        <v/>
      </c>
      <c r="CU9" s="5" t="str">
        <f t="shared" si="14"/>
        <v/>
      </c>
      <c r="CV9" s="5" t="str">
        <f t="shared" si="14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8.0331077099802428</v>
      </c>
      <c r="DE9" s="5">
        <f t="shared" si="25"/>
        <v>1.3758019544389036E-3</v>
      </c>
      <c r="DF9" s="5">
        <f t="shared" si="25"/>
        <v>0</v>
      </c>
      <c r="DG9" s="5">
        <f t="shared" si="25"/>
        <v>0</v>
      </c>
      <c r="DH9" s="5">
        <f t="shared" si="25"/>
        <v>0</v>
      </c>
      <c r="DI9" s="5">
        <f t="shared" si="25"/>
        <v>0</v>
      </c>
      <c r="DJ9" s="5">
        <f t="shared" si="25"/>
        <v>0</v>
      </c>
    </row>
    <row r="10" spans="1:116" ht="14.25" customHeight="1" x14ac:dyDescent="0.2">
      <c r="A10" t="s">
        <v>34</v>
      </c>
      <c r="B10" t="s">
        <v>33</v>
      </c>
      <c r="C10">
        <v>52984015.037970297</v>
      </c>
      <c r="D10">
        <v>6788004.2843363704</v>
      </c>
      <c r="E10">
        <v>3002889.8563550301</v>
      </c>
      <c r="F10">
        <v>1789019.1160574099</v>
      </c>
      <c r="G10">
        <v>4597184.3849184699</v>
      </c>
      <c r="H10">
        <v>1825311.0536629499</v>
      </c>
      <c r="I10">
        <v>27521.461813443399</v>
      </c>
      <c r="J10"/>
      <c r="K10"/>
      <c r="L10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4"/>
        <v>84.688268049781783</v>
      </c>
      <c r="S10" s="5">
        <f t="shared" ca="1" si="8"/>
        <v>3.7599089701339441</v>
      </c>
      <c r="T10" s="6">
        <f t="shared" ca="1" si="8"/>
        <v>3.1980803861875713</v>
      </c>
      <c r="U10" s="6">
        <f t="shared" ca="1" si="8"/>
        <v>1.9818445747764872</v>
      </c>
      <c r="V10" s="6">
        <f t="shared" ca="1" si="8"/>
        <v>4.7874884382325291</v>
      </c>
      <c r="W10" s="6">
        <f t="shared" ca="1" si="8"/>
        <v>1.6929796395632584</v>
      </c>
      <c r="X10" s="6">
        <f t="shared" ca="1" si="8"/>
        <v>-0.10857005867555655</v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114790813.91229799</v>
      </c>
      <c r="AG10" s="5">
        <f t="shared" si="1"/>
        <v>14317642.819707099</v>
      </c>
      <c r="AH10" s="5">
        <f t="shared" si="1"/>
        <v>4745818.3073652098</v>
      </c>
      <c r="AI10" s="5">
        <f t="shared" si="1"/>
        <v>3034586.2247872502</v>
      </c>
      <c r="AJ10" s="5">
        <f t="shared" si="1"/>
        <v>6705059.4088097103</v>
      </c>
      <c r="AK10" s="5">
        <f t="shared" si="1"/>
        <v>2816073.2100628298</v>
      </c>
      <c r="AL10" s="5">
        <f t="shared" si="1"/>
        <v>37267.704433448504</v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7"/>
        <v>100</v>
      </c>
      <c r="AU10" s="5">
        <f t="shared" si="10"/>
        <v>12.47281235469417</v>
      </c>
      <c r="AV10" s="5">
        <f t="shared" si="10"/>
        <v>4.1343188933141377</v>
      </c>
      <c r="AW10" s="5">
        <f t="shared" si="10"/>
        <v>2.6435793260475724</v>
      </c>
      <c r="AX10" s="5">
        <f t="shared" si="10"/>
        <v>5.8411114794712429</v>
      </c>
      <c r="AY10" s="5">
        <f t="shared" si="10"/>
        <v>2.4532217466585386</v>
      </c>
      <c r="AZ10" s="5">
        <f t="shared" si="10"/>
        <v>3.2465755022803147E-2</v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4.439704644713928E-2</v>
      </c>
      <c r="BJ10" s="5">
        <f ca="1"/>
        <v>3.7762968352448335E-2</v>
      </c>
      <c r="BK10" s="5">
        <f ca="1"/>
        <v>2.3401642522805063E-2</v>
      </c>
      <c r="BL10" s="5">
        <f ca="1"/>
        <v>5.6530716101294315E-2</v>
      </c>
      <c r="BM10" s="5">
        <f ca="1"/>
        <v>1.9990722192690071E-2</v>
      </c>
      <c r="BN10" s="5">
        <f ca="1"/>
        <v>-1.2819964462106662E-3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3"/>
        <v/>
      </c>
      <c r="CK10" s="5" t="str">
        <f t="shared" si="19"/>
        <v/>
      </c>
      <c r="CL10" s="5" t="str">
        <f t="shared" si="14"/>
        <v/>
      </c>
      <c r="CM10" s="5" t="str">
        <f t="shared" si="14"/>
        <v/>
      </c>
      <c r="CN10" s="5" t="str">
        <f t="shared" si="14"/>
        <v/>
      </c>
      <c r="CO10" s="5" t="str">
        <f t="shared" si="14"/>
        <v/>
      </c>
      <c r="CP10" s="5" t="str">
        <f t="shared" si="14"/>
        <v/>
      </c>
      <c r="CQ10" s="5" t="str">
        <f t="shared" si="14"/>
        <v/>
      </c>
      <c r="CR10" s="5" t="str">
        <f t="shared" si="14"/>
        <v/>
      </c>
      <c r="CS10" s="5" t="str">
        <f t="shared" si="14"/>
        <v/>
      </c>
      <c r="CT10" s="5" t="str">
        <f t="shared" si="14"/>
        <v/>
      </c>
      <c r="CU10" s="5" t="str">
        <f t="shared" si="14"/>
        <v/>
      </c>
      <c r="CV10" s="5" t="str">
        <f t="shared" si="14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8.0331077099802428</v>
      </c>
      <c r="DF10" s="5">
        <f t="shared" si="26"/>
        <v>1.3758019544389036E-3</v>
      </c>
      <c r="DG10" s="5">
        <f t="shared" si="26"/>
        <v>0</v>
      </c>
      <c r="DH10" s="5">
        <f t="shared" si="26"/>
        <v>0</v>
      </c>
      <c r="DI10" s="5">
        <f t="shared" si="26"/>
        <v>0</v>
      </c>
      <c r="DJ10" s="5">
        <f t="shared" si="26"/>
        <v>0</v>
      </c>
    </row>
    <row r="11" spans="1:116" ht="14.25" customHeight="1" x14ac:dyDescent="0.2">
      <c r="A11" t="s">
        <v>35</v>
      </c>
      <c r="B11" t="s">
        <v>33</v>
      </c>
      <c r="C11">
        <v>155445880.81161901</v>
      </c>
      <c r="D11">
        <v>24416289.815945402</v>
      </c>
      <c r="E11">
        <v>13609760.735379299</v>
      </c>
      <c r="F11">
        <v>9768014.9904611893</v>
      </c>
      <c r="G11">
        <v>22298396.5405281</v>
      </c>
      <c r="H11">
        <v>9643440.0204992406</v>
      </c>
      <c r="I11">
        <v>229172.94592528301</v>
      </c>
      <c r="J11"/>
      <c r="K11"/>
      <c r="L11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4"/>
        <v>80.613518952644199</v>
      </c>
      <c r="S11" s="5">
        <f t="shared" ca="1" si="8"/>
        <v>3.8519650520594757</v>
      </c>
      <c r="T11" s="6">
        <f t="shared" ca="1" si="8"/>
        <v>4.2582612554420898</v>
      </c>
      <c r="U11" s="6">
        <f t="shared" ca="1" si="8"/>
        <v>2.3798128285586615</v>
      </c>
      <c r="V11" s="6">
        <f t="shared" ca="1" si="8"/>
        <v>6.8032405041526429</v>
      </c>
      <c r="W11" s="6">
        <f t="shared" ca="1" si="8"/>
        <v>2.230609204294753</v>
      </c>
      <c r="X11" s="6">
        <f t="shared" ca="1" si="8"/>
        <v>-0.13740779715181864</v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52984015.037970297</v>
      </c>
      <c r="AG11" s="5">
        <f t="shared" si="1"/>
        <v>6788004.2843363704</v>
      </c>
      <c r="AH11" s="5">
        <f t="shared" si="1"/>
        <v>3002889.8563550301</v>
      </c>
      <c r="AI11" s="5">
        <f t="shared" si="1"/>
        <v>1789019.1160574099</v>
      </c>
      <c r="AJ11" s="5">
        <f t="shared" si="1"/>
        <v>4597184.3849184699</v>
      </c>
      <c r="AK11" s="5">
        <f t="shared" si="1"/>
        <v>1825311.0536629499</v>
      </c>
      <c r="AL11" s="5">
        <f t="shared" si="1"/>
        <v>27521.461813443399</v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7"/>
        <v>100</v>
      </c>
      <c r="AU11" s="5">
        <f t="shared" si="10"/>
        <v>12.811419216667208</v>
      </c>
      <c r="AV11" s="5">
        <f t="shared" si="10"/>
        <v>5.6675392648198679</v>
      </c>
      <c r="AW11" s="5">
        <f t="shared" si="10"/>
        <v>3.3765261367514956</v>
      </c>
      <c r="AX11" s="5">
        <f t="shared" si="10"/>
        <v>8.6765496756407732</v>
      </c>
      <c r="AY11" s="5">
        <f t="shared" si="10"/>
        <v>3.4450221493310105</v>
      </c>
      <c r="AZ11" s="5">
        <f t="shared" si="10"/>
        <v>5.194295259375966E-2</v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4.778311506686965E-2</v>
      </c>
      <c r="BJ11" s="5">
        <f ca="1"/>
        <v>5.2823165528148856E-2</v>
      </c>
      <c r="BK11" s="5">
        <f ca="1"/>
        <v>2.9521262183786621E-2</v>
      </c>
      <c r="BL11" s="5">
        <f ca="1"/>
        <v>8.4393295225694762E-2</v>
      </c>
      <c r="BM11" s="5">
        <f ca="1"/>
        <v>2.7670411033726333E-2</v>
      </c>
      <c r="BN11" s="5">
        <f ca="1"/>
        <v>-1.704525480801028E-3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3"/>
        <v/>
      </c>
      <c r="CK11" s="5" t="str">
        <f t="shared" si="19"/>
        <v/>
      </c>
      <c r="CL11" s="5" t="str">
        <f t="shared" si="14"/>
        <v/>
      </c>
      <c r="CM11" s="5" t="str">
        <f t="shared" si="14"/>
        <v/>
      </c>
      <c r="CN11" s="5" t="str">
        <f t="shared" si="14"/>
        <v/>
      </c>
      <c r="CO11" s="5" t="str">
        <f t="shared" si="14"/>
        <v/>
      </c>
      <c r="CP11" s="5" t="str">
        <f t="shared" si="14"/>
        <v/>
      </c>
      <c r="CQ11" s="5" t="str">
        <f t="shared" si="14"/>
        <v/>
      </c>
      <c r="CR11" s="5" t="str">
        <f t="shared" si="14"/>
        <v/>
      </c>
      <c r="CS11" s="5" t="str">
        <f t="shared" si="14"/>
        <v/>
      </c>
      <c r="CT11" s="5" t="str">
        <f t="shared" si="14"/>
        <v/>
      </c>
      <c r="CU11" s="5" t="str">
        <f t="shared" si="14"/>
        <v/>
      </c>
      <c r="CV11" s="5" t="str">
        <f t="shared" si="14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8.0331077099802428</v>
      </c>
      <c r="DG11" s="5">
        <f t="shared" si="27"/>
        <v>1.3758019544389036E-3</v>
      </c>
      <c r="DH11" s="5">
        <f t="shared" si="27"/>
        <v>0</v>
      </c>
      <c r="DI11" s="5">
        <f t="shared" si="27"/>
        <v>0</v>
      </c>
      <c r="DJ11" s="5">
        <f t="shared" si="27"/>
        <v>0</v>
      </c>
    </row>
    <row r="12" spans="1:116" ht="14.25" customHeight="1" x14ac:dyDescent="0.2">
      <c r="A12" t="s">
        <v>36</v>
      </c>
      <c r="B12" t="s">
        <v>33</v>
      </c>
      <c r="C12">
        <v>135759277.68251699</v>
      </c>
      <c r="D12">
        <v>16161113.049392199</v>
      </c>
      <c r="E12">
        <v>5120871.6875671297</v>
      </c>
      <c r="F12">
        <v>3217369.7384933899</v>
      </c>
      <c r="G12">
        <v>6709637.0856797704</v>
      </c>
      <c r="H12">
        <v>2898133.6032769</v>
      </c>
      <c r="I12">
        <v>7696.2186397526402</v>
      </c>
      <c r="J12"/>
      <c r="K12"/>
      <c r="L12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4"/>
        <v>71.346881056503847</v>
      </c>
      <c r="S12" s="5">
        <f t="shared" ca="1" si="8"/>
        <v>5.4752688377612726</v>
      </c>
      <c r="T12" s="6">
        <f t="shared" ca="1" si="8"/>
        <v>5.8058210995730439</v>
      </c>
      <c r="U12" s="6">
        <f t="shared" ca="1" si="8"/>
        <v>4.0168811086853466</v>
      </c>
      <c r="V12" s="6">
        <f t="shared" ca="1" si="8"/>
        <v>9.911805217132299</v>
      </c>
      <c r="W12" s="6">
        <f t="shared" ca="1" si="8"/>
        <v>3.6298853617712874</v>
      </c>
      <c r="X12" s="6">
        <f t="shared" ca="1" si="8"/>
        <v>-0.18654268142708996</v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155445880.81161901</v>
      </c>
      <c r="AG12" s="5">
        <f t="shared" si="1"/>
        <v>24416289.815945402</v>
      </c>
      <c r="AH12" s="5">
        <f t="shared" si="1"/>
        <v>13609760.735379299</v>
      </c>
      <c r="AI12" s="5">
        <f t="shared" si="1"/>
        <v>9768014.9904611893</v>
      </c>
      <c r="AJ12" s="5">
        <f t="shared" si="1"/>
        <v>22298396.5405281</v>
      </c>
      <c r="AK12" s="5">
        <f t="shared" si="1"/>
        <v>9643440.0204992406</v>
      </c>
      <c r="AL12" s="5">
        <f t="shared" si="1"/>
        <v>229172.94592528301</v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7"/>
        <v>100</v>
      </c>
      <c r="AU12" s="5">
        <f t="shared" si="10"/>
        <v>15.707260744679941</v>
      </c>
      <c r="AV12" s="5">
        <f t="shared" si="10"/>
        <v>8.7553048458534768</v>
      </c>
      <c r="AW12" s="5">
        <f t="shared" si="10"/>
        <v>6.2838686618520327</v>
      </c>
      <c r="AX12" s="5">
        <f t="shared" si="10"/>
        <v>14.344797317306188</v>
      </c>
      <c r="AY12" s="5">
        <f t="shared" si="10"/>
        <v>6.2037282494387131</v>
      </c>
      <c r="AZ12" s="5">
        <f t="shared" si="10"/>
        <v>0.14742941062749162</v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7.6741530346996975E-2</v>
      </c>
      <c r="BJ12" s="5">
        <f ca="1"/>
        <v>8.1374560647928945E-2</v>
      </c>
      <c r="BK12" s="5">
        <f ca="1"/>
        <v>5.6300724701674618E-2</v>
      </c>
      <c r="BL12" s="5">
        <f ca="1"/>
        <v>0.13892415576348111</v>
      </c>
      <c r="BM12" s="5">
        <f ca="1"/>
        <v>5.0876580840255162E-2</v>
      </c>
      <c r="BN12" s="5">
        <f ca="1"/>
        <v>-2.6145877530281345E-3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3"/>
        <v/>
      </c>
      <c r="CK12" s="5" t="str">
        <f t="shared" si="19"/>
        <v/>
      </c>
      <c r="CL12" s="5" t="str">
        <f t="shared" si="14"/>
        <v/>
      </c>
      <c r="CM12" s="5" t="str">
        <f t="shared" si="14"/>
        <v/>
      </c>
      <c r="CN12" s="5" t="str">
        <f t="shared" si="14"/>
        <v/>
      </c>
      <c r="CO12" s="5" t="str">
        <f t="shared" si="14"/>
        <v/>
      </c>
      <c r="CP12" s="5" t="str">
        <f t="shared" si="14"/>
        <v/>
      </c>
      <c r="CQ12" s="5" t="str">
        <f t="shared" si="14"/>
        <v/>
      </c>
      <c r="CR12" s="5" t="str">
        <f t="shared" si="14"/>
        <v/>
      </c>
      <c r="CS12" s="5" t="str">
        <f t="shared" si="14"/>
        <v/>
      </c>
      <c r="CT12" s="5" t="str">
        <f t="shared" si="14"/>
        <v/>
      </c>
      <c r="CU12" s="5" t="str">
        <f t="shared" si="14"/>
        <v/>
      </c>
      <c r="CV12" s="5" t="str">
        <f t="shared" si="14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8.0331077099802428</v>
      </c>
      <c r="DH12" s="5">
        <f t="shared" si="28"/>
        <v>1.3758019544389036E-3</v>
      </c>
      <c r="DI12" s="5">
        <f t="shared" si="28"/>
        <v>0</v>
      </c>
      <c r="DJ12" s="5">
        <f t="shared" si="28"/>
        <v>0</v>
      </c>
    </row>
    <row r="13" spans="1:116" ht="14.25" customHeight="1" x14ac:dyDescent="0.2">
      <c r="A13" t="s">
        <v>37</v>
      </c>
      <c r="B13" t="s">
        <v>38</v>
      </c>
      <c r="C13">
        <v>140775573.59382001</v>
      </c>
      <c r="D13">
        <v>17590161.863029301</v>
      </c>
      <c r="E13">
        <v>4079276.14373289</v>
      </c>
      <c r="F13">
        <v>2366923.5761111202</v>
      </c>
      <c r="G13">
        <v>4361720.3352583004</v>
      </c>
      <c r="H13">
        <v>1758606.6337540101</v>
      </c>
      <c r="I13">
        <v>7568.7752862664302</v>
      </c>
      <c r="J13"/>
      <c r="K13"/>
      <c r="L13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4"/>
        <v>86.346022480915423</v>
      </c>
      <c r="S13" s="5">
        <f t="shared" ca="1" si="8"/>
        <v>3.3425705457752199</v>
      </c>
      <c r="T13" s="6">
        <f t="shared" ca="1" si="8"/>
        <v>2.9872919086521152</v>
      </c>
      <c r="U13" s="6">
        <f t="shared" ca="1" si="8"/>
        <v>1.8063027754531935</v>
      </c>
      <c r="V13" s="6">
        <f t="shared" ca="1" si="8"/>
        <v>4.1223401323162872</v>
      </c>
      <c r="W13" s="6">
        <f t="shared" ca="1" si="8"/>
        <v>1.5121027420432172</v>
      </c>
      <c r="X13" s="6">
        <f t="shared" ca="1" si="8"/>
        <v>-0.11663058515545913</v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135759277.68251699</v>
      </c>
      <c r="AG13" s="5">
        <f t="shared" si="1"/>
        <v>16161113.049392199</v>
      </c>
      <c r="AH13" s="5">
        <f t="shared" si="1"/>
        <v>5120871.6875671297</v>
      </c>
      <c r="AI13" s="5">
        <f t="shared" si="1"/>
        <v>3217369.7384933899</v>
      </c>
      <c r="AJ13" s="5">
        <f t="shared" si="1"/>
        <v>6709637.0856797704</v>
      </c>
      <c r="AK13" s="5">
        <f t="shared" si="1"/>
        <v>2898133.6032769</v>
      </c>
      <c r="AL13" s="5">
        <f t="shared" si="1"/>
        <v>7696.2186397526402</v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7"/>
        <v>100</v>
      </c>
      <c r="AU13" s="5">
        <f t="shared" si="10"/>
        <v>11.904242071165218</v>
      </c>
      <c r="AV13" s="5">
        <f t="shared" si="10"/>
        <v>3.7720233747432443</v>
      </c>
      <c r="AW13" s="5">
        <f t="shared" si="10"/>
        <v>2.3699078202356416</v>
      </c>
      <c r="AX13" s="5">
        <f t="shared" si="10"/>
        <v>4.9423046440853557</v>
      </c>
      <c r="AY13" s="5">
        <f t="shared" si="10"/>
        <v>2.1347591507185224</v>
      </c>
      <c r="AZ13" s="5">
        <f t="shared" si="10"/>
        <v>5.6690185533771111E-3</v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3.8711343611849747E-2</v>
      </c>
      <c r="BJ13" s="5">
        <f ca="1"/>
        <v>3.4596751799567602E-2</v>
      </c>
      <c r="BK13" s="5">
        <f ca="1"/>
        <v>2.0919351274720624E-2</v>
      </c>
      <c r="BL13" s="5">
        <f ca="1"/>
        <v>4.7742096437938697E-2</v>
      </c>
      <c r="BM13" s="5">
        <f ca="1"/>
        <v>1.7512129668479273E-2</v>
      </c>
      <c r="BN13" s="5">
        <f ca="1"/>
        <v>-1.3507348897424584E-3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3"/>
        <v/>
      </c>
      <c r="CK13" s="5" t="str">
        <f t="shared" si="19"/>
        <v/>
      </c>
      <c r="CL13" s="5" t="str">
        <f t="shared" si="14"/>
        <v/>
      </c>
      <c r="CM13" s="5" t="str">
        <f t="shared" si="14"/>
        <v/>
      </c>
      <c r="CN13" s="5" t="str">
        <f t="shared" si="14"/>
        <v/>
      </c>
      <c r="CO13" s="5" t="str">
        <f t="shared" si="14"/>
        <v/>
      </c>
      <c r="CP13" s="5" t="str">
        <f t="shared" si="14"/>
        <v/>
      </c>
      <c r="CQ13" s="5" t="str">
        <f t="shared" si="14"/>
        <v/>
      </c>
      <c r="CR13" s="5" t="str">
        <f t="shared" si="14"/>
        <v/>
      </c>
      <c r="CS13" s="5" t="str">
        <f t="shared" si="14"/>
        <v/>
      </c>
      <c r="CT13" s="5" t="str">
        <f t="shared" si="14"/>
        <v/>
      </c>
      <c r="CU13" s="5" t="str">
        <f t="shared" si="14"/>
        <v/>
      </c>
      <c r="CV13" s="5" t="str">
        <f t="shared" si="14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8.0331077099802428</v>
      </c>
      <c r="DI13" s="5">
        <f t="shared" si="29"/>
        <v>1.3758019544389036E-3</v>
      </c>
      <c r="DJ13" s="5">
        <f t="shared" si="29"/>
        <v>0</v>
      </c>
    </row>
    <row r="14" spans="1:116" ht="14.25" customHeight="1" x14ac:dyDescent="0.2">
      <c r="A14" t="s">
        <v>39</v>
      </c>
      <c r="B14" t="s">
        <v>38</v>
      </c>
      <c r="C14">
        <v>100901797.955744</v>
      </c>
      <c r="D14">
        <v>11356658.1643734</v>
      </c>
      <c r="E14">
        <v>894604.91451407096</v>
      </c>
      <c r="F14">
        <v>441634.940488939</v>
      </c>
      <c r="G14">
        <v>1313933.7266669199</v>
      </c>
      <c r="H14">
        <v>337769.23531337501</v>
      </c>
      <c r="I14">
        <v>0</v>
      </c>
      <c r="J14"/>
      <c r="K14"/>
      <c r="L1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4"/>
        <v>88.975034376020204</v>
      </c>
      <c r="S14" s="5">
        <f t="shared" ca="1" si="8"/>
        <v>3.9701306993026444</v>
      </c>
      <c r="T14" s="6">
        <f t="shared" ca="1" si="8"/>
        <v>2.2580947000728639</v>
      </c>
      <c r="U14" s="6">
        <f t="shared" ca="1" si="8"/>
        <v>1.3145278123878315</v>
      </c>
      <c r="V14" s="6">
        <f t="shared" ca="1" si="8"/>
        <v>2.6511296973583458</v>
      </c>
      <c r="W14" s="6">
        <f t="shared" ca="1" si="8"/>
        <v>0.89851406376819409</v>
      </c>
      <c r="X14" s="6">
        <f t="shared" ca="1" si="8"/>
        <v>-6.7431348910093961E-2</v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140775573.59382001</v>
      </c>
      <c r="AG14" s="5">
        <f t="shared" si="1"/>
        <v>17590161.863029301</v>
      </c>
      <c r="AH14" s="5">
        <f t="shared" si="1"/>
        <v>4079276.14373289</v>
      </c>
      <c r="AI14" s="5">
        <f t="shared" si="1"/>
        <v>2366923.5761111202</v>
      </c>
      <c r="AJ14" s="5">
        <f t="shared" si="1"/>
        <v>4361720.3352583004</v>
      </c>
      <c r="AK14" s="5">
        <f t="shared" si="1"/>
        <v>1758606.6337540101</v>
      </c>
      <c r="AL14" s="5">
        <f t="shared" si="1"/>
        <v>7568.7752862664302</v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7"/>
        <v>100</v>
      </c>
      <c r="AU14" s="5">
        <f t="shared" si="10"/>
        <v>12.49518038817034</v>
      </c>
      <c r="AV14" s="5">
        <f t="shared" si="10"/>
        <v>2.8977158747034002</v>
      </c>
      <c r="AW14" s="5">
        <f t="shared" si="10"/>
        <v>1.6813453610499283</v>
      </c>
      <c r="AX14" s="5">
        <f t="shared" si="10"/>
        <v>3.0983502492010295</v>
      </c>
      <c r="AY14" s="5">
        <f t="shared" si="10"/>
        <v>1.2492271129564854</v>
      </c>
      <c r="AZ14" s="5">
        <f t="shared" si="10"/>
        <v>5.3764833579045684E-3</v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4.4620726781900974E-2</v>
      </c>
      <c r="BJ14" s="5">
        <f ca="1"/>
        <v>2.5378969684123509E-2</v>
      </c>
      <c r="BK14" s="5">
        <f ca="1"/>
        <v>1.4774119747259257E-2</v>
      </c>
      <c r="BL14" s="5">
        <f ca="1"/>
        <v>2.9796332375150569E-2</v>
      </c>
      <c r="BM14" s="5">
        <f ca="1"/>
        <v>1.0098496393617061E-2</v>
      </c>
      <c r="BN14" s="5">
        <f ca="1"/>
        <v>-7.5786819733185157E-4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3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4"/>
        <v/>
      </c>
      <c r="CS14" s="5" t="str">
        <f t="shared" si="14"/>
        <v/>
      </c>
      <c r="CT14" s="5" t="str">
        <f t="shared" si="14"/>
        <v/>
      </c>
      <c r="CU14" s="5" t="str">
        <f t="shared" si="14"/>
        <v/>
      </c>
      <c r="CV14" s="5" t="str">
        <f t="shared" si="14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8.0331077099802428</v>
      </c>
      <c r="DJ14" s="5">
        <f t="shared" si="30"/>
        <v>1.3758019544389036E-3</v>
      </c>
    </row>
    <row r="15" spans="1:116" ht="15" customHeight="1" x14ac:dyDescent="0.2">
      <c r="A15" t="s">
        <v>40</v>
      </c>
      <c r="B15" t="s">
        <v>38</v>
      </c>
      <c r="C15">
        <v>201120449.74698299</v>
      </c>
      <c r="D15">
        <v>22218870.3548695</v>
      </c>
      <c r="E15">
        <v>3673108.0126416399</v>
      </c>
      <c r="F15">
        <v>2532811.5849631201</v>
      </c>
      <c r="G15">
        <v>5133349.2339733103</v>
      </c>
      <c r="H15">
        <v>2027731.7236168301</v>
      </c>
      <c r="I15">
        <v>5075.4295713638803</v>
      </c>
      <c r="J15"/>
      <c r="K15"/>
      <c r="L15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4"/>
        <v>94.588784223081888</v>
      </c>
      <c r="S15" s="5">
        <f t="shared" ca="1" si="8"/>
        <v>3.0476994896828211</v>
      </c>
      <c r="T15" s="6">
        <f t="shared" ca="1" si="8"/>
        <v>0.59250679873952639</v>
      </c>
      <c r="U15" s="6">
        <f t="shared" ca="1" si="8"/>
        <v>0.36636500486907597</v>
      </c>
      <c r="V15" s="6">
        <f t="shared" ca="1" si="8"/>
        <v>1.2022876081871476</v>
      </c>
      <c r="W15" s="6">
        <f t="shared" ca="1" si="8"/>
        <v>0.2200502936401782</v>
      </c>
      <c r="X15" s="6">
        <f t="shared" ca="1" si="8"/>
        <v>-1.7693418200654738E-2</v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100901797.955744</v>
      </c>
      <c r="AG15" s="5">
        <f t="shared" si="1"/>
        <v>11356658.1643734</v>
      </c>
      <c r="AH15" s="5">
        <f t="shared" si="1"/>
        <v>894604.91451407096</v>
      </c>
      <c r="AI15" s="5">
        <f t="shared" si="1"/>
        <v>441634.940488939</v>
      </c>
      <c r="AJ15" s="5">
        <f t="shared" si="1"/>
        <v>1313933.7266669199</v>
      </c>
      <c r="AK15" s="5">
        <f t="shared" si="1"/>
        <v>337769.23531337501</v>
      </c>
      <c r="AL15" s="5">
        <f t="shared" si="1"/>
        <v>0</v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7"/>
        <v>100</v>
      </c>
      <c r="AU15" s="5">
        <f t="shared" si="10"/>
        <v>11.255159367283509</v>
      </c>
      <c r="AV15" s="5">
        <f t="shared" si="10"/>
        <v>0.88660948827338926</v>
      </c>
      <c r="AW15" s="5">
        <f t="shared" si="10"/>
        <v>0.43768788013335713</v>
      </c>
      <c r="AX15" s="5">
        <f t="shared" si="10"/>
        <v>1.3021905984700266</v>
      </c>
      <c r="AY15" s="5">
        <f t="shared" si="10"/>
        <v>0.33475046248583418</v>
      </c>
      <c r="AZ15" s="5">
        <f t="shared" si="10"/>
        <v>0</v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3.2220516573032668E-2</v>
      </c>
      <c r="BJ15" s="5">
        <f ca="1"/>
        <v>6.2640280621657548E-3</v>
      </c>
      <c r="BK15" s="5">
        <f ca="1"/>
        <v>3.8732393896196661E-3</v>
      </c>
      <c r="BL15" s="5">
        <f ca="1"/>
        <v>1.271067831204623E-2</v>
      </c>
      <c r="BM15" s="5">
        <f ca="1"/>
        <v>2.3263888572793469E-3</v>
      </c>
      <c r="BN15" s="5">
        <f ca="1"/>
        <v>-1.870561964188681E-4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3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4"/>
        <v/>
      </c>
      <c r="CS15" s="5" t="str">
        <f t="shared" si="14"/>
        <v/>
      </c>
      <c r="CT15" s="5" t="str">
        <f t="shared" si="14"/>
        <v/>
      </c>
      <c r="CU15" s="5" t="str">
        <f t="shared" si="14"/>
        <v/>
      </c>
      <c r="CV15" s="5" t="str">
        <f t="shared" si="14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8.0331077099802428</v>
      </c>
    </row>
    <row r="16" spans="1:116" ht="15" customHeight="1" thickBot="1" x14ac:dyDescent="0.25">
      <c r="A16" t="s">
        <v>41</v>
      </c>
      <c r="B16" t="s">
        <v>38</v>
      </c>
      <c r="C16">
        <v>80801832.679276094</v>
      </c>
      <c r="D16">
        <v>9233240.2969915103</v>
      </c>
      <c r="E16">
        <v>1324202.8622666199</v>
      </c>
      <c r="F16">
        <v>704093.60691079497</v>
      </c>
      <c r="G16">
        <v>1671593.9700036501</v>
      </c>
      <c r="H16">
        <v>534104.99507327704</v>
      </c>
      <c r="I16">
        <v>6372.0798901504304</v>
      </c>
      <c r="J16"/>
      <c r="K16"/>
      <c r="L16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4"/>
        <v>91.794780527504756</v>
      </c>
      <c r="S16" s="5">
        <f t="shared" ca="1" si="8"/>
        <v>2.7670952569280969</v>
      </c>
      <c r="T16" s="6">
        <f t="shared" ca="1" si="8"/>
        <v>1.4529220677685317</v>
      </c>
      <c r="U16" s="6">
        <f t="shared" ca="1" si="8"/>
        <v>1.039265252367332</v>
      </c>
      <c r="V16" s="6">
        <f t="shared" ca="1" si="8"/>
        <v>2.2594422700882406</v>
      </c>
      <c r="W16" s="6">
        <f t="shared" ca="1" si="8"/>
        <v>0.74397338185030448</v>
      </c>
      <c r="X16" s="6">
        <f t="shared" ca="1" si="8"/>
        <v>-5.7478756507250747E-2</v>
      </c>
      <c r="Y16" s="5" t="str">
        <f t="shared" ca="1" si="8"/>
        <v/>
      </c>
      <c r="Z16" s="5" t="str">
        <f t="shared" ca="1" si="8"/>
        <v/>
      </c>
      <c r="AA16" s="5" t="str">
        <f t="shared" ca="1" si="8"/>
        <v/>
      </c>
      <c r="AB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201120449.74698299</v>
      </c>
      <c r="AG16" s="5">
        <f t="shared" si="1"/>
        <v>22218870.3548695</v>
      </c>
      <c r="AH16" s="5">
        <f t="shared" si="1"/>
        <v>3673108.0126416399</v>
      </c>
      <c r="AI16" s="5">
        <f t="shared" si="1"/>
        <v>2532811.5849631201</v>
      </c>
      <c r="AJ16" s="5">
        <f t="shared" si="1"/>
        <v>5133349.2339733103</v>
      </c>
      <c r="AK16" s="5">
        <f t="shared" si="1"/>
        <v>2027731.7236168301</v>
      </c>
      <c r="AL16" s="5">
        <f t="shared" si="1"/>
        <v>5075.4295713638803</v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7"/>
        <v>100</v>
      </c>
      <c r="AU16" s="5">
        <f t="shared" si="10"/>
        <v>11.047544087546376</v>
      </c>
      <c r="AV16" s="5">
        <f t="shared" si="10"/>
        <v>1.8263224934423856</v>
      </c>
      <c r="AW16" s="5">
        <f t="shared" si="10"/>
        <v>1.2593505971916288</v>
      </c>
      <c r="AX16" s="5">
        <f t="shared" si="10"/>
        <v>2.5523755741553158</v>
      </c>
      <c r="AY16" s="5">
        <f t="shared" si="10"/>
        <v>1.00821757616781</v>
      </c>
      <c r="AZ16" s="5">
        <f t="shared" si="10"/>
        <v>2.5235770791826287E-3</v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3.0144363775661334E-2</v>
      </c>
      <c r="BJ16" s="5">
        <f ca="1"/>
        <v>1.5827937704292326E-2</v>
      </c>
      <c r="BK16" s="5">
        <f ca="1"/>
        <v>1.1321615961115934E-2</v>
      </c>
      <c r="BL16" s="5">
        <f ca="1"/>
        <v>2.4614060375810116E-2</v>
      </c>
      <c r="BM16" s="5">
        <f ca="1"/>
        <v>8.10474601687604E-3</v>
      </c>
      <c r="BN16" s="5">
        <f ca="1"/>
        <v>-6.2616584708787666E-4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3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224366544.64235899</v>
      </c>
      <c r="D17">
        <v>18649361.664870199</v>
      </c>
      <c r="E17">
        <v>0</v>
      </c>
      <c r="F17">
        <v>0</v>
      </c>
      <c r="G17">
        <v>0</v>
      </c>
      <c r="H17">
        <v>0</v>
      </c>
      <c r="I17">
        <v>0</v>
      </c>
      <c r="J17"/>
      <c r="K17"/>
      <c r="L17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4"/>
        <v>92.596521201207665</v>
      </c>
      <c r="S17" s="5">
        <f t="shared" ca="1" si="8"/>
        <v>3.142643242169584</v>
      </c>
      <c r="T17" s="6">
        <f t="shared" ca="1" si="8"/>
        <v>1.2637716303058726</v>
      </c>
      <c r="U17" s="6">
        <f t="shared" ca="1" si="8"/>
        <v>0.70530717006621613</v>
      </c>
      <c r="V17" s="6">
        <f t="shared" ca="1" si="8"/>
        <v>1.8589220012122314</v>
      </c>
      <c r="W17" s="6">
        <f t="shared" ca="1" si="8"/>
        <v>0.46272968846303841</v>
      </c>
      <c r="X17" s="6">
        <f t="shared" ca="1" si="8"/>
        <v>-2.9894933424621524E-2</v>
      </c>
      <c r="Y17" s="5" t="str">
        <f t="shared" ca="1" si="8"/>
        <v/>
      </c>
      <c r="Z17" s="5" t="str">
        <f t="shared" ca="1" si="8"/>
        <v/>
      </c>
      <c r="AA17" s="5" t="str">
        <f t="shared" ca="1" si="8"/>
        <v/>
      </c>
      <c r="AB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80801832.679276094</v>
      </c>
      <c r="AG17" s="5">
        <f t="shared" si="1"/>
        <v>9233240.2969915103</v>
      </c>
      <c r="AH17" s="5">
        <f t="shared" si="1"/>
        <v>1324202.8622666199</v>
      </c>
      <c r="AI17" s="5">
        <f t="shared" si="1"/>
        <v>704093.60691079497</v>
      </c>
      <c r="AJ17" s="5">
        <f t="shared" si="1"/>
        <v>1671593.9700036501</v>
      </c>
      <c r="AK17" s="5">
        <f t="shared" si="1"/>
        <v>534104.99507327704</v>
      </c>
      <c r="AL17" s="5">
        <f t="shared" si="1"/>
        <v>6372.0798901504304</v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7"/>
        <v>100</v>
      </c>
      <c r="AU17" s="5">
        <f t="shared" si="10"/>
        <v>11.427018411377734</v>
      </c>
      <c r="AV17" s="5">
        <f t="shared" si="10"/>
        <v>1.6388277571905234</v>
      </c>
      <c r="AW17" s="5">
        <f t="shared" si="10"/>
        <v>0.87138321441981303</v>
      </c>
      <c r="AX17" s="5">
        <f t="shared" si="10"/>
        <v>2.0687574954378198</v>
      </c>
      <c r="AY17" s="5">
        <f t="shared" si="10"/>
        <v>0.66100604078286374</v>
      </c>
      <c r="AZ17" s="5">
        <f t="shared" si="10"/>
        <v>7.8860586187975527E-3</v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3.3939107013974915E-2</v>
      </c>
      <c r="BJ17" s="5">
        <f ca="1"/>
        <v>1.3648154530122782E-2</v>
      </c>
      <c r="BK17" s="5">
        <f ca="1"/>
        <v>7.6169942554712017E-3</v>
      </c>
      <c r="BL17" s="5">
        <f ca="1"/>
        <v>2.0075505829996419E-2</v>
      </c>
      <c r="BM17" s="5">
        <f ca="1"/>
        <v>4.9972686064258254E-3</v>
      </c>
      <c r="BN17" s="5">
        <f ca="1"/>
        <v>-3.2285158272481223E-4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3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242498844.90812099</v>
      </c>
      <c r="D18">
        <v>18946502.925213799</v>
      </c>
      <c r="E18">
        <v>0</v>
      </c>
      <c r="F18">
        <v>0</v>
      </c>
      <c r="G18">
        <v>0</v>
      </c>
      <c r="H18">
        <v>0</v>
      </c>
      <c r="I18">
        <v>0</v>
      </c>
      <c r="J18"/>
      <c r="K18"/>
      <c r="L18"/>
      <c r="M18"/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7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3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-8.0331077099802433E-4</v>
      </c>
      <c r="DA18" s="5">
        <v>6.4393239284700132E-5</v>
      </c>
    </row>
    <row r="19" spans="1:107" ht="15" customHeight="1" x14ac:dyDescent="0.2">
      <c r="A19" t="s">
        <v>45</v>
      </c>
      <c r="B19" t="s">
        <v>43</v>
      </c>
      <c r="C19">
        <v>287289067.66657901</v>
      </c>
      <c r="D19">
        <v>22588313.828145701</v>
      </c>
      <c r="E19">
        <v>0</v>
      </c>
      <c r="F19">
        <v>0</v>
      </c>
      <c r="G19">
        <v>0</v>
      </c>
      <c r="H19">
        <v>0</v>
      </c>
      <c r="I19">
        <v>0</v>
      </c>
      <c r="J19"/>
      <c r="K19"/>
      <c r="L19"/>
      <c r="M19"/>
      <c r="T19" s="6"/>
      <c r="U19" s="6"/>
      <c r="V19" s="6"/>
      <c r="W19" s="6"/>
      <c r="X19" s="6"/>
      <c r="AR19" s="5" t="str">
        <f t="shared" ref="AR19:AS22" si="34">IF(AD19=ISBLANK(TRUE),"",AD19)</f>
        <v/>
      </c>
      <c r="AS19" s="5" t="str">
        <f t="shared" si="34"/>
        <v/>
      </c>
      <c r="AT19" s="5" t="str">
        <f t="shared" si="17"/>
        <v/>
      </c>
      <c r="AU19" s="5" t="str">
        <f t="shared" si="17"/>
        <v/>
      </c>
      <c r="AV19" s="5" t="str">
        <f t="shared" si="17"/>
        <v/>
      </c>
      <c r="AW19" s="5" t="str">
        <f t="shared" si="17"/>
        <v/>
      </c>
      <c r="AX19" s="5" t="str">
        <f t="shared" si="17"/>
        <v/>
      </c>
      <c r="AY19" s="5" t="str">
        <f t="shared" si="17"/>
        <v/>
      </c>
      <c r="AZ19" s="5" t="str">
        <f t="shared" si="17"/>
        <v/>
      </c>
      <c r="BA19" s="5" t="str">
        <f t="shared" si="17"/>
        <v/>
      </c>
      <c r="BB19" s="5" t="str">
        <f t="shared" si="17"/>
        <v/>
      </c>
      <c r="BC19" s="5" t="str">
        <f t="shared" si="17"/>
        <v/>
      </c>
      <c r="BD19" s="5" t="str">
        <f t="shared" si="17"/>
        <v/>
      </c>
      <c r="BF19" s="5" t="str">
        <f t="shared" ref="BF19:BG22" si="35">IF(AD19=ISBLANK(TRUE),"",AD19)</f>
        <v/>
      </c>
      <c r="BG19" s="5" t="str">
        <f t="shared" si="3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3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-8.0331077099802433E-4</v>
      </c>
    </row>
    <row r="20" spans="1:107" ht="15" customHeight="1" thickBot="1" x14ac:dyDescent="0.25">
      <c r="A20" t="s">
        <v>46</v>
      </c>
      <c r="B20" t="s">
        <v>43</v>
      </c>
      <c r="C20">
        <v>275295019.75052398</v>
      </c>
      <c r="D20">
        <v>22422291.7336885</v>
      </c>
      <c r="E20">
        <v>15150.057048802701</v>
      </c>
      <c r="F20">
        <v>0</v>
      </c>
      <c r="G20">
        <v>0</v>
      </c>
      <c r="H20">
        <v>0</v>
      </c>
      <c r="I20">
        <v>0</v>
      </c>
      <c r="J20"/>
      <c r="K20"/>
      <c r="L20"/>
      <c r="M20"/>
      <c r="T20" s="6"/>
      <c r="U20" s="6"/>
      <c r="V20" s="6"/>
      <c r="W20" s="6"/>
      <c r="X20" s="6"/>
      <c r="AR20" s="5" t="str">
        <f t="shared" si="34"/>
        <v/>
      </c>
      <c r="AS20" s="5" t="str">
        <f t="shared" si="34"/>
        <v/>
      </c>
      <c r="AT20" s="5" t="str">
        <f t="shared" ref="AT20:BD22" si="36">IFERROR(IF(AF20=ISBLANK(TRUE),"",AF20/$AF20*100),"")</f>
        <v/>
      </c>
      <c r="AU20" s="5" t="str">
        <f t="shared" si="36"/>
        <v/>
      </c>
      <c r="AV20" s="5" t="str">
        <f t="shared" si="36"/>
        <v/>
      </c>
      <c r="AW20" s="5" t="str">
        <f t="shared" si="36"/>
        <v/>
      </c>
      <c r="AX20" s="5" t="str">
        <f t="shared" si="36"/>
        <v/>
      </c>
      <c r="AY20" s="5" t="str">
        <f t="shared" si="36"/>
        <v/>
      </c>
      <c r="AZ20" s="5" t="str">
        <f t="shared" si="36"/>
        <v/>
      </c>
      <c r="BA20" s="5" t="str">
        <f t="shared" si="36"/>
        <v/>
      </c>
      <c r="BB20" s="5" t="str">
        <f t="shared" si="36"/>
        <v/>
      </c>
      <c r="BC20" s="5" t="str">
        <f t="shared" si="36"/>
        <v/>
      </c>
      <c r="BD20" s="5" t="str">
        <f t="shared" si="36"/>
        <v/>
      </c>
      <c r="BF20" s="5" t="str">
        <f t="shared" si="35"/>
        <v/>
      </c>
      <c r="BG20" s="5" t="str">
        <f t="shared" si="3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3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4"/>
        <v/>
      </c>
      <c r="AS21" s="5" t="str">
        <f t="shared" si="34"/>
        <v/>
      </c>
      <c r="AT21" s="5" t="str">
        <f t="shared" si="36"/>
        <v/>
      </c>
      <c r="AU21" s="5" t="str">
        <f t="shared" si="36"/>
        <v/>
      </c>
      <c r="AV21" s="5" t="str">
        <f t="shared" si="36"/>
        <v/>
      </c>
      <c r="AW21" s="5" t="str">
        <f t="shared" si="36"/>
        <v/>
      </c>
      <c r="AX21" s="5" t="str">
        <f t="shared" si="36"/>
        <v/>
      </c>
      <c r="AY21" s="5" t="str">
        <f t="shared" si="36"/>
        <v/>
      </c>
      <c r="AZ21" s="5" t="str">
        <f t="shared" si="36"/>
        <v/>
      </c>
      <c r="BA21" s="5" t="str">
        <f t="shared" si="36"/>
        <v/>
      </c>
      <c r="BB21" s="5" t="str">
        <f t="shared" si="36"/>
        <v/>
      </c>
      <c r="BC21" s="5" t="str">
        <f t="shared" si="36"/>
        <v/>
      </c>
      <c r="BD21" s="5" t="str">
        <f t="shared" si="36"/>
        <v/>
      </c>
      <c r="BF21" s="5" t="str">
        <f t="shared" si="35"/>
        <v/>
      </c>
      <c r="BG21" s="5" t="str">
        <f t="shared" si="3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3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7">IF(AD22=ISBLANK(TRUE),"",AD22)</f>
        <v/>
      </c>
      <c r="Q22" s="5" t="str">
        <f t="shared" si="37"/>
        <v/>
      </c>
      <c r="R22" s="5" t="str">
        <f t="shared" ref="R22:T22" ca="1" si="38">IFERROR(BH22/SUMIF($BH22:$BR22,"&lt;&gt;#N/A")*100,"")</f>
        <v/>
      </c>
      <c r="S22" s="5" t="str">
        <f t="shared" ca="1" si="38"/>
        <v/>
      </c>
      <c r="T22" s="6" t="str">
        <f t="shared" ca="1" si="38"/>
        <v/>
      </c>
      <c r="U22" s="6"/>
      <c r="V22" s="6"/>
      <c r="W22" s="6"/>
      <c r="X22" s="6"/>
      <c r="AD22" s="5" t="str">
        <f t="shared" ref="AD22:AP22" si="39">IF(A21=ISBLANK(TRUE),"",A21)</f>
        <v/>
      </c>
      <c r="AE22" s="5" t="str">
        <f t="shared" si="39"/>
        <v/>
      </c>
      <c r="AF22" s="5" t="str">
        <f t="shared" si="39"/>
        <v/>
      </c>
      <c r="AG22" s="5" t="str">
        <f t="shared" si="39"/>
        <v/>
      </c>
      <c r="AH22" s="5" t="str">
        <f t="shared" si="39"/>
        <v/>
      </c>
      <c r="AI22" s="5" t="str">
        <f t="shared" si="39"/>
        <v/>
      </c>
      <c r="AJ22" s="5" t="str">
        <f t="shared" si="39"/>
        <v/>
      </c>
      <c r="AK22" s="5" t="str">
        <f t="shared" si="39"/>
        <v/>
      </c>
      <c r="AL22" s="5" t="str">
        <f t="shared" si="39"/>
        <v/>
      </c>
      <c r="AM22" s="5" t="str">
        <f t="shared" si="39"/>
        <v/>
      </c>
      <c r="AN22" s="5" t="str">
        <f t="shared" si="39"/>
        <v/>
      </c>
      <c r="AO22" s="5" t="str">
        <f t="shared" si="39"/>
        <v/>
      </c>
      <c r="AP22" s="5" t="str">
        <f t="shared" si="39"/>
        <v/>
      </c>
      <c r="AR22" s="5" t="str">
        <f t="shared" si="34"/>
        <v/>
      </c>
      <c r="AS22" s="5" t="str">
        <f t="shared" si="34"/>
        <v/>
      </c>
      <c r="AT22" s="5" t="str">
        <f t="shared" si="36"/>
        <v/>
      </c>
      <c r="AU22" s="5" t="str">
        <f t="shared" si="36"/>
        <v/>
      </c>
      <c r="AV22" s="5" t="str">
        <f t="shared" si="36"/>
        <v/>
      </c>
      <c r="AW22" s="5" t="str">
        <f t="shared" si="36"/>
        <v/>
      </c>
      <c r="AX22" s="5" t="str">
        <f t="shared" si="36"/>
        <v/>
      </c>
      <c r="AY22" s="5" t="str">
        <f t="shared" si="36"/>
        <v/>
      </c>
      <c r="AZ22" s="5" t="str">
        <f t="shared" si="36"/>
        <v/>
      </c>
      <c r="BA22" s="5" t="str">
        <f t="shared" si="36"/>
        <v/>
      </c>
      <c r="BB22" s="5" t="str">
        <f t="shared" si="36"/>
        <v/>
      </c>
      <c r="BC22" s="5" t="str">
        <f t="shared" si="36"/>
        <v/>
      </c>
      <c r="BD22" s="5" t="str">
        <f t="shared" si="36"/>
        <v/>
      </c>
      <c r="BF22" s="5" t="str">
        <f t="shared" si="35"/>
        <v/>
      </c>
      <c r="BG22" s="5" t="str">
        <f t="shared" si="3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-8.0331077099802433E-4</v>
      </c>
      <c r="DA22" s="5">
        <v>6.4393239284700132E-5</v>
      </c>
      <c r="DB22" s="5">
        <v>-5.1617263043976639E-6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-8.0331077099802433E-4</v>
      </c>
      <c r="DB23" s="5">
        <v>6.4393239284700132E-5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-8.0331077099802433E-4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88.581519898374665</v>
      </c>
      <c r="S25" s="5">
        <f t="shared" ref="S25:X25" ca="1" si="40">AVERAGE(S3:S5)</f>
        <v>3.6371732654791971</v>
      </c>
      <c r="T25" s="5">
        <f t="shared" ca="1" si="40"/>
        <v>1.9083069855296992</v>
      </c>
      <c r="U25" s="5">
        <f t="shared" ca="1" si="40"/>
        <v>1.3063021050739605</v>
      </c>
      <c r="V25" s="5">
        <f t="shared" ca="1" si="40"/>
        <v>3.4334451056417072</v>
      </c>
      <c r="W25" s="5">
        <f t="shared" ca="1" si="40"/>
        <v>1.1840844786526752</v>
      </c>
      <c r="X25" s="5">
        <f t="shared" ca="1" si="40"/>
        <v>-5.0831838751909032E-2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91.898027927907094</v>
      </c>
      <c r="S26" s="5">
        <f t="shared" ref="S26:X26" ca="1" si="41">AVERAGE(S6:S9)</f>
        <v>3.2450583872872825</v>
      </c>
      <c r="T26" s="5">
        <f t="shared" ca="1" si="41"/>
        <v>1.3827515633053715</v>
      </c>
      <c r="U26" s="5">
        <f t="shared" ca="1" si="41"/>
        <v>0.95343515441603577</v>
      </c>
      <c r="V26" s="5">
        <f t="shared" ca="1" si="41"/>
        <v>2.0120466267224337</v>
      </c>
      <c r="W26" s="5">
        <f t="shared" ca="1" si="41"/>
        <v>0.54229397828364112</v>
      </c>
      <c r="X26" s="5">
        <f t="shared" ca="1" si="41"/>
        <v>-3.3613637921852235E-2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80.748672634961309</v>
      </c>
      <c r="S27" s="5">
        <f t="shared" ref="S27:X27" ca="1" si="42">AVERAGE(S10:S13)</f>
        <v>4.1074283514324783</v>
      </c>
      <c r="T27" s="5">
        <f t="shared" ca="1" si="42"/>
        <v>4.0623636624637047</v>
      </c>
      <c r="U27" s="5">
        <f t="shared" ca="1" si="42"/>
        <v>2.546210321868422</v>
      </c>
      <c r="V27" s="5">
        <f t="shared" ca="1" si="42"/>
        <v>6.4062185729584407</v>
      </c>
      <c r="W27" s="5">
        <f t="shared" ca="1" si="42"/>
        <v>2.2663942369181291</v>
      </c>
      <c r="X27" s="5">
        <f t="shared" ca="1" si="42"/>
        <v>-0.13728778060248106</v>
      </c>
      <c r="CW27" s="27"/>
      <c r="CX27" s="23" t="s">
        <v>14</v>
      </c>
      <c r="CY27" s="5">
        <f t="array" ref="CY27:DC31">MINVERSE(CY5:DC9)</f>
        <v>0.01</v>
      </c>
      <c r="CZ27" s="5">
        <v>-8.0331077099802433E-4</v>
      </c>
      <c r="DA27" s="5">
        <v>6.4393239284700132E-5</v>
      </c>
      <c r="DB27" s="5">
        <v>-5.1617263043976639E-6</v>
      </c>
      <c r="DC27" s="5">
        <v>4.1376111028204161E-7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91.988780081953635</v>
      </c>
      <c r="S28" s="5">
        <f t="shared" ref="S28:X28" ca="1" si="43">AVERAGE(S14:S17)</f>
        <v>3.2318921720207863</v>
      </c>
      <c r="T28" s="5">
        <f t="shared" ca="1" si="43"/>
        <v>1.3918237992216986</v>
      </c>
      <c r="U28" s="5">
        <f t="shared" ca="1" si="43"/>
        <v>0.85636630992261387</v>
      </c>
      <c r="V28" s="5">
        <f t="shared" ca="1" si="43"/>
        <v>1.9929453942114912</v>
      </c>
      <c r="W28" s="5">
        <f t="shared" ca="1" si="43"/>
        <v>0.58131685693042878</v>
      </c>
      <c r="X28" s="5">
        <f t="shared" ca="1" si="43"/>
        <v>-4.3124614260655239E-2</v>
      </c>
      <c r="CW28" s="27"/>
      <c r="CX28" s="24"/>
      <c r="CY28" s="5">
        <v>0</v>
      </c>
      <c r="CZ28" s="5">
        <v>0.01</v>
      </c>
      <c r="DA28" s="5">
        <v>-8.0331077099802433E-4</v>
      </c>
      <c r="DB28" s="5">
        <v>6.4393239284700132E-5</v>
      </c>
      <c r="DC28" s="5">
        <v>-5.1617263043976639E-6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-8.0331077099802433E-4</v>
      </c>
      <c r="DC29" s="5">
        <v>6.4393239284700132E-5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-8.0331077099802433E-4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4">IFERROR(BH48/SUMIF($AV48:$BF48,"&lt;&gt;#N/A")*100,"")</f>
        <v/>
      </c>
      <c r="S33" s="5" t="str">
        <f t="shared" si="44"/>
        <v/>
      </c>
      <c r="T33" s="5" t="str">
        <f t="shared" si="44"/>
        <v/>
      </c>
      <c r="U33" s="5" t="str">
        <f t="shared" si="44"/>
        <v/>
      </c>
      <c r="V33" s="5" t="str">
        <f t="shared" si="44"/>
        <v/>
      </c>
      <c r="W33" s="5" t="str">
        <f t="shared" si="44"/>
        <v/>
      </c>
      <c r="X33" s="5" t="str">
        <f t="shared" si="44"/>
        <v/>
      </c>
      <c r="CW33" s="27"/>
      <c r="CX33" s="23" t="s">
        <v>15</v>
      </c>
      <c r="CY33" s="5">
        <f t="array" ref="CY33:DD38">MINVERSE(CY5:DD10)</f>
        <v>0.01</v>
      </c>
      <c r="CZ33" s="5">
        <v>-8.0331077099802433E-4</v>
      </c>
      <c r="DA33" s="5">
        <v>6.4393239284700132E-5</v>
      </c>
      <c r="DB33" s="5">
        <v>-5.1617263043976639E-6</v>
      </c>
      <c r="DC33" s="5">
        <v>4.1376111028204161E-7</v>
      </c>
      <c r="DD33" s="5">
        <v>-3.3166860519587847E-8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-8.0331077099802433E-4</v>
      </c>
      <c r="DB34" s="5">
        <v>6.4393239284700132E-5</v>
      </c>
      <c r="DC34" s="5">
        <v>-5.1617263043976639E-6</v>
      </c>
      <c r="DD34" s="5">
        <v>4.1376111028204161E-7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-8.0331077099802433E-4</v>
      </c>
      <c r="DC35" s="5">
        <v>6.4393239284700132E-5</v>
      </c>
      <c r="DD35" s="5">
        <v>-5.1617263043976639E-6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-8.0331077099802433E-4</v>
      </c>
      <c r="DD36" s="5">
        <v>6.4393239284700132E-5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-8.0331077099802433E-4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5">IF(B38=ISBLANK(TRUE),"",B38)</f>
        <v/>
      </c>
      <c r="AF39" s="5" t="str">
        <f t="shared" si="45"/>
        <v/>
      </c>
      <c r="AG39" s="5" t="str">
        <f t="shared" si="45"/>
        <v/>
      </c>
      <c r="AH39" s="5" t="str">
        <f t="shared" si="45"/>
        <v/>
      </c>
      <c r="AI39" s="5" t="str">
        <f t="shared" si="45"/>
        <v/>
      </c>
      <c r="AJ39" s="5" t="str">
        <f t="shared" si="45"/>
        <v/>
      </c>
      <c r="AK39" s="5" t="str">
        <f t="shared" si="45"/>
        <v/>
      </c>
      <c r="AL39" s="5" t="str">
        <f t="shared" si="45"/>
        <v/>
      </c>
      <c r="AM39" s="5" t="str">
        <f t="shared" si="45"/>
        <v/>
      </c>
      <c r="AN39" s="5" t="str">
        <f t="shared" si="45"/>
        <v/>
      </c>
      <c r="AO39" s="5" t="str">
        <f t="shared" si="45"/>
        <v/>
      </c>
      <c r="AP39" s="5" t="str">
        <f t="shared" si="45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5"/>
        <v/>
      </c>
      <c r="AF40" s="5" t="str">
        <f t="shared" si="45"/>
        <v/>
      </c>
      <c r="AG40" s="5" t="str">
        <f t="shared" si="45"/>
        <v/>
      </c>
      <c r="AH40" s="5" t="str">
        <f t="shared" si="45"/>
        <v/>
      </c>
      <c r="AI40" s="5" t="str">
        <f t="shared" si="45"/>
        <v/>
      </c>
      <c r="AJ40" s="5" t="str">
        <f t="shared" si="45"/>
        <v/>
      </c>
      <c r="AK40" s="5" t="str">
        <f t="shared" si="45"/>
        <v/>
      </c>
      <c r="AL40" s="5" t="str">
        <f t="shared" si="45"/>
        <v/>
      </c>
      <c r="AM40" s="5" t="str">
        <f t="shared" si="45"/>
        <v/>
      </c>
      <c r="AN40" s="5" t="str">
        <f t="shared" si="45"/>
        <v/>
      </c>
      <c r="AO40" s="5" t="str">
        <f t="shared" si="45"/>
        <v/>
      </c>
      <c r="AP40" s="5" t="str">
        <f t="shared" si="45"/>
        <v/>
      </c>
      <c r="CW40" s="27"/>
      <c r="CX40" s="23" t="s">
        <v>16</v>
      </c>
      <c r="CY40" s="5">
        <f t="array" ref="CY40:DE46">MINVERSE(CY5:DE11)</f>
        <v>0.01</v>
      </c>
      <c r="CZ40" s="5">
        <v>-8.0331077099802433E-4</v>
      </c>
      <c r="DA40" s="5">
        <v>6.4393239284700132E-5</v>
      </c>
      <c r="DB40" s="5">
        <v>-5.1617263043976639E-6</v>
      </c>
      <c r="DC40" s="5">
        <v>4.1376111028204161E-7</v>
      </c>
      <c r="DD40" s="5">
        <v>-3.3166860519587847E-8</v>
      </c>
      <c r="DE40" s="5">
        <v>2.6586370961154359E-9</v>
      </c>
    </row>
    <row r="41" spans="2:110" ht="14.25" customHeight="1" x14ac:dyDescent="0.15">
      <c r="AD41" s="5" t="str">
        <f>IF(A40=ISBLANK(TRUE),"",A40)</f>
        <v/>
      </c>
      <c r="AE41" s="5" t="str">
        <f t="shared" si="45"/>
        <v/>
      </c>
      <c r="AF41" s="5" t="str">
        <f t="shared" si="45"/>
        <v/>
      </c>
      <c r="AG41" s="5" t="str">
        <f t="shared" si="45"/>
        <v/>
      </c>
      <c r="AH41" s="5" t="str">
        <f t="shared" si="45"/>
        <v/>
      </c>
      <c r="AI41" s="5" t="str">
        <f t="shared" si="45"/>
        <v/>
      </c>
      <c r="AJ41" s="5" t="str">
        <f t="shared" si="45"/>
        <v/>
      </c>
      <c r="AK41" s="5" t="str">
        <f t="shared" si="45"/>
        <v/>
      </c>
      <c r="AL41" s="5" t="str">
        <f t="shared" si="45"/>
        <v/>
      </c>
      <c r="AM41" s="5" t="str">
        <f t="shared" si="45"/>
        <v/>
      </c>
      <c r="AN41" s="5" t="str">
        <f t="shared" si="45"/>
        <v/>
      </c>
      <c r="AO41" s="5" t="str">
        <f t="shared" si="45"/>
        <v/>
      </c>
      <c r="AP41" s="5" t="str">
        <f t="shared" si="45"/>
        <v/>
      </c>
      <c r="CW41" s="27"/>
      <c r="CX41" s="24"/>
      <c r="CY41" s="5">
        <v>0</v>
      </c>
      <c r="CZ41" s="5">
        <v>0.01</v>
      </c>
      <c r="DA41" s="5">
        <v>-8.0331077099802433E-4</v>
      </c>
      <c r="DB41" s="5">
        <v>6.4393239284700132E-5</v>
      </c>
      <c r="DC41" s="5">
        <v>-5.1617263043976639E-6</v>
      </c>
      <c r="DD41" s="5">
        <v>4.1376111028204161E-7</v>
      </c>
      <c r="DE41" s="5">
        <v>-3.3166860519587847E-8</v>
      </c>
    </row>
    <row r="42" spans="2:110" ht="14.25" customHeight="1" x14ac:dyDescent="0.15">
      <c r="AD42" s="5" t="str">
        <f>IF(A41=ISBLANK(TRUE),"",A41)</f>
        <v/>
      </c>
      <c r="AE42" s="5" t="str">
        <f t="shared" si="45"/>
        <v/>
      </c>
      <c r="AF42" s="5" t="str">
        <f t="shared" si="45"/>
        <v/>
      </c>
      <c r="AG42" s="5" t="str">
        <f t="shared" si="45"/>
        <v/>
      </c>
      <c r="AH42" s="5" t="str">
        <f t="shared" si="45"/>
        <v/>
      </c>
      <c r="AI42" s="5" t="str">
        <f t="shared" si="45"/>
        <v/>
      </c>
      <c r="AJ42" s="5" t="str">
        <f t="shared" si="45"/>
        <v/>
      </c>
      <c r="AK42" s="5" t="str">
        <f t="shared" si="45"/>
        <v/>
      </c>
      <c r="AL42" s="5" t="str">
        <f t="shared" si="45"/>
        <v/>
      </c>
      <c r="AM42" s="5" t="str">
        <f t="shared" si="45"/>
        <v/>
      </c>
      <c r="AN42" s="5" t="str">
        <f t="shared" si="45"/>
        <v/>
      </c>
      <c r="AO42" s="5" t="str">
        <f t="shared" si="45"/>
        <v/>
      </c>
      <c r="AP42" s="5" t="str">
        <f t="shared" si="45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-8.0331077099802433E-4</v>
      </c>
      <c r="DC42" s="5">
        <v>6.4393239284700132E-5</v>
      </c>
      <c r="DD42" s="5">
        <v>-5.1617263043976639E-6</v>
      </c>
      <c r="DE42" s="5">
        <v>4.1376111028204161E-7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-8.0331077099802433E-4</v>
      </c>
      <c r="DD43" s="5">
        <v>6.4393239284700132E-5</v>
      </c>
      <c r="DE43" s="5">
        <v>-5.1617263043976639E-6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-8.0331077099802433E-4</v>
      </c>
      <c r="DE44" s="5">
        <v>6.4393239284700132E-5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-8.0331077099802433E-4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-8.0331077099802433E-4</v>
      </c>
      <c r="DA48" s="5">
        <v>6.4393239284700132E-5</v>
      </c>
      <c r="DB48" s="5">
        <v>-5.1617263043976639E-6</v>
      </c>
      <c r="DC48" s="5">
        <v>4.1376111028204161E-7</v>
      </c>
      <c r="DD48" s="5">
        <v>-3.3166860519587847E-8</v>
      </c>
      <c r="DE48" s="5">
        <v>2.6586370961154359E-9</v>
      </c>
      <c r="DF48" s="5">
        <v>-2.1311487123318938E-10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-8.0331077099802433E-4</v>
      </c>
      <c r="DB49" s="5">
        <v>6.4393239284700132E-5</v>
      </c>
      <c r="DC49" s="5">
        <v>-5.1617263043976639E-6</v>
      </c>
      <c r="DD49" s="5">
        <v>4.1376111028204161E-7</v>
      </c>
      <c r="DE49" s="5">
        <v>-3.3166860519587847E-8</v>
      </c>
      <c r="DF49" s="5">
        <v>2.6586370961154359E-9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-8.0331077099802433E-4</v>
      </c>
      <c r="DC50" s="5">
        <v>6.4393239284700132E-5</v>
      </c>
      <c r="DD50" s="5">
        <v>-5.1617263043976639E-6</v>
      </c>
      <c r="DE50" s="5">
        <v>4.1376111028204161E-7</v>
      </c>
      <c r="DF50" s="5">
        <v>-3.3166860519587847E-8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-8.0331077099802433E-4</v>
      </c>
      <c r="DD51" s="5">
        <v>6.4393239284700132E-5</v>
      </c>
      <c r="DE51" s="5">
        <v>-5.1617263043976639E-6</v>
      </c>
      <c r="DF51" s="5">
        <v>4.1376111028204161E-7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-8.0331077099802433E-4</v>
      </c>
      <c r="DE52" s="5">
        <v>6.4393239284700132E-5</v>
      </c>
      <c r="DF52" s="5">
        <v>-5.1617263043976639E-6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-8.0331077099802433E-4</v>
      </c>
      <c r="DF53" s="5">
        <v>6.4393239284700132E-5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-8.0331077099802433E-4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-8.0331077099802433E-4</v>
      </c>
      <c r="DA57" s="5">
        <v>6.4393239284700132E-5</v>
      </c>
      <c r="DB57" s="5">
        <v>-5.1617263043976639E-6</v>
      </c>
      <c r="DC57" s="5">
        <v>4.1376111028204161E-7</v>
      </c>
      <c r="DD57" s="5">
        <v>-3.3166860519587847E-8</v>
      </c>
      <c r="DE57" s="5">
        <v>2.6586370961154359E-9</v>
      </c>
      <c r="DF57" s="5">
        <v>-2.1311487123318938E-10</v>
      </c>
      <c r="DG57" s="5">
        <v>1.7083169571018007E-11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-8.0331077099802433E-4</v>
      </c>
      <c r="DB58" s="5">
        <v>6.4393239284700132E-5</v>
      </c>
      <c r="DC58" s="5">
        <v>-5.1617263043976639E-6</v>
      </c>
      <c r="DD58" s="5">
        <v>4.1376111028204161E-7</v>
      </c>
      <c r="DE58" s="5">
        <v>-3.3166860519587847E-8</v>
      </c>
      <c r="DF58" s="5">
        <v>2.6586370961154359E-9</v>
      </c>
      <c r="DG58" s="5">
        <v>-2.1311487123318938E-10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-8.0331077099802433E-4</v>
      </c>
      <c r="DC59" s="5">
        <v>6.4393239284700132E-5</v>
      </c>
      <c r="DD59" s="5">
        <v>-5.1617263043976639E-6</v>
      </c>
      <c r="DE59" s="5">
        <v>4.1376111028204161E-7</v>
      </c>
      <c r="DF59" s="5">
        <v>-3.3166860519587847E-8</v>
      </c>
      <c r="DG59" s="5">
        <v>2.6586370961154359E-9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-8.0331077099802433E-4</v>
      </c>
      <c r="DD60" s="5">
        <v>6.4393239284700132E-5</v>
      </c>
      <c r="DE60" s="5">
        <v>-5.1617263043976639E-6</v>
      </c>
      <c r="DF60" s="5">
        <v>4.1376111028204161E-7</v>
      </c>
      <c r="DG60" s="5">
        <v>-3.3166860519587847E-8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-8.0331077099802433E-4</v>
      </c>
      <c r="DE61" s="5">
        <v>6.4393239284700132E-5</v>
      </c>
      <c r="DF61" s="5">
        <v>-5.1617263043976639E-6</v>
      </c>
      <c r="DG61" s="5">
        <v>4.1376111028204161E-7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-8.0331077099802433E-4</v>
      </c>
      <c r="DF62" s="5">
        <v>6.4393239284700132E-5</v>
      </c>
      <c r="DG62" s="5">
        <v>-5.1617263043976639E-6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-8.0331077099802433E-4</v>
      </c>
      <c r="DG63" s="5">
        <v>6.4393239284700132E-5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-8.0331077099802433E-4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-8.0331077099802433E-4</v>
      </c>
      <c r="DA67" s="5">
        <v>6.4393239284700132E-5</v>
      </c>
      <c r="DB67" s="5">
        <v>-5.1617263043976639E-6</v>
      </c>
      <c r="DC67" s="5">
        <v>4.1376111028204161E-7</v>
      </c>
      <c r="DD67" s="5">
        <v>-3.3166860519587847E-8</v>
      </c>
      <c r="DE67" s="5">
        <v>2.6586370961154359E-9</v>
      </c>
      <c r="DF67" s="5">
        <v>-2.1311487123318938E-10</v>
      </c>
      <c r="DG67" s="5">
        <v>1.7083169571018007E-11</v>
      </c>
      <c r="DH67" s="5">
        <v>-1.3693773733548202E-12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-8.0331077099802433E-4</v>
      </c>
      <c r="DB68" s="5">
        <v>6.4393239284700132E-5</v>
      </c>
      <c r="DC68" s="5">
        <v>-5.1617263043976639E-6</v>
      </c>
      <c r="DD68" s="5">
        <v>4.1376111028204161E-7</v>
      </c>
      <c r="DE68" s="5">
        <v>-3.3166860519587847E-8</v>
      </c>
      <c r="DF68" s="5">
        <v>2.6586370961154359E-9</v>
      </c>
      <c r="DG68" s="5">
        <v>-2.1311487123318938E-10</v>
      </c>
      <c r="DH68" s="5">
        <v>1.7083169571018007E-11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-8.0331077099802433E-4</v>
      </c>
      <c r="DC69" s="5">
        <v>6.4393239284700132E-5</v>
      </c>
      <c r="DD69" s="5">
        <v>-5.1617263043976639E-6</v>
      </c>
      <c r="DE69" s="5">
        <v>4.1376111028204161E-7</v>
      </c>
      <c r="DF69" s="5">
        <v>-3.3166860519587847E-8</v>
      </c>
      <c r="DG69" s="5">
        <v>2.6586370961154359E-9</v>
      </c>
      <c r="DH69" s="5">
        <v>-2.1311487123318938E-10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-8.0331077099802433E-4</v>
      </c>
      <c r="DD70" s="5">
        <v>6.4393239284700132E-5</v>
      </c>
      <c r="DE70" s="5">
        <v>-5.1617263043976639E-6</v>
      </c>
      <c r="DF70" s="5">
        <v>4.1376111028204161E-7</v>
      </c>
      <c r="DG70" s="5">
        <v>-3.3166860519587847E-8</v>
      </c>
      <c r="DH70" s="5">
        <v>2.6586370961154359E-9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-8.0331077099802433E-4</v>
      </c>
      <c r="DE71" s="5">
        <v>6.4393239284700132E-5</v>
      </c>
      <c r="DF71" s="5">
        <v>-5.1617263043976639E-6</v>
      </c>
      <c r="DG71" s="5">
        <v>4.1376111028204161E-7</v>
      </c>
      <c r="DH71" s="5">
        <v>-3.3166860519587847E-8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-8.0331077099802433E-4</v>
      </c>
      <c r="DF72" s="5">
        <v>6.4393239284700132E-5</v>
      </c>
      <c r="DG72" s="5">
        <v>-5.1617263043976639E-6</v>
      </c>
      <c r="DH72" s="5">
        <v>4.1376111028204161E-7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-8.0331077099802433E-4</v>
      </c>
      <c r="DG73" s="5">
        <v>6.4393239284700132E-5</v>
      </c>
      <c r="DH73" s="5">
        <v>-5.1617263043976639E-6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-8.0331077099802433E-4</v>
      </c>
      <c r="DH74" s="5">
        <v>6.4393239284700132E-5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-8.0331077099802433E-4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-8.0331077099802433E-4</v>
      </c>
      <c r="DA78" s="5">
        <v>6.4393239284700132E-5</v>
      </c>
      <c r="DB78" s="5">
        <v>-5.1617263043976639E-6</v>
      </c>
      <c r="DC78" s="5">
        <v>4.1376111028204161E-7</v>
      </c>
      <c r="DD78" s="5">
        <v>-3.3166860519587847E-8</v>
      </c>
      <c r="DE78" s="5">
        <v>2.6586370961154359E-9</v>
      </c>
      <c r="DF78" s="5">
        <v>-2.1311487123318938E-10</v>
      </c>
      <c r="DG78" s="5">
        <v>1.7083169571018007E-11</v>
      </c>
      <c r="DH78" s="5">
        <v>-1.3693773733548202E-12</v>
      </c>
      <c r="DI78" s="5">
        <v>1.0976852877685282E-13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-8.0331077099802433E-4</v>
      </c>
      <c r="DB79" s="5">
        <v>6.4393239284700132E-5</v>
      </c>
      <c r="DC79" s="5">
        <v>-5.1617263043976639E-6</v>
      </c>
      <c r="DD79" s="5">
        <v>4.1376111028204161E-7</v>
      </c>
      <c r="DE79" s="5">
        <v>-3.3166860519587847E-8</v>
      </c>
      <c r="DF79" s="5">
        <v>2.6586370961154359E-9</v>
      </c>
      <c r="DG79" s="5">
        <v>-2.1311487123318938E-10</v>
      </c>
      <c r="DH79" s="5">
        <v>1.7083169571018007E-11</v>
      </c>
      <c r="DI79" s="5">
        <v>-1.3693773733548202E-12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-8.0331077099802433E-4</v>
      </c>
      <c r="DC80" s="5">
        <v>6.4393239284700132E-5</v>
      </c>
      <c r="DD80" s="5">
        <v>-5.1617263043976639E-6</v>
      </c>
      <c r="DE80" s="5">
        <v>4.1376111028204161E-7</v>
      </c>
      <c r="DF80" s="5">
        <v>-3.3166860519587847E-8</v>
      </c>
      <c r="DG80" s="5">
        <v>2.6586370961154359E-9</v>
      </c>
      <c r="DH80" s="5">
        <v>-2.1311487123318938E-10</v>
      </c>
      <c r="DI80" s="5">
        <v>1.7083169571018007E-11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-8.0331077099802433E-4</v>
      </c>
      <c r="DD81" s="5">
        <v>6.4393239284700132E-5</v>
      </c>
      <c r="DE81" s="5">
        <v>-5.1617263043976639E-6</v>
      </c>
      <c r="DF81" s="5">
        <v>4.1376111028204161E-7</v>
      </c>
      <c r="DG81" s="5">
        <v>-3.3166860519587847E-8</v>
      </c>
      <c r="DH81" s="5">
        <v>2.6586370961154359E-9</v>
      </c>
      <c r="DI81" s="5">
        <v>-2.1311487123318938E-10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-8.0331077099802433E-4</v>
      </c>
      <c r="DE82" s="5">
        <v>6.4393239284700132E-5</v>
      </c>
      <c r="DF82" s="5">
        <v>-5.1617263043976639E-6</v>
      </c>
      <c r="DG82" s="5">
        <v>4.1376111028204161E-7</v>
      </c>
      <c r="DH82" s="5">
        <v>-3.3166860519587847E-8</v>
      </c>
      <c r="DI82" s="5">
        <v>2.6586370961154359E-9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-8.0331077099802433E-4</v>
      </c>
      <c r="DF83" s="5">
        <v>6.4393239284700132E-5</v>
      </c>
      <c r="DG83" s="5">
        <v>-5.1617263043976639E-6</v>
      </c>
      <c r="DH83" s="5">
        <v>4.1376111028204161E-7</v>
      </c>
      <c r="DI83" s="5">
        <v>-3.3166860519587847E-8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-8.0331077099802433E-4</v>
      </c>
      <c r="DG84" s="5">
        <v>6.4393239284700132E-5</v>
      </c>
      <c r="DH84" s="5">
        <v>-5.1617263043976639E-6</v>
      </c>
      <c r="DI84" s="5">
        <v>4.1376111028204161E-7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-8.0331077099802433E-4</v>
      </c>
      <c r="DH85" s="5">
        <v>6.4393239284700132E-5</v>
      </c>
      <c r="DI85" s="5">
        <v>-5.1617263043976639E-6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-8.0331077099802433E-4</v>
      </c>
      <c r="DI86" s="5">
        <v>6.4393239284700132E-5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-8.0331077099802433E-4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6A2E1-795C-AD4E-979D-564403AB9614}">
  <dimension ref="A1:DL101"/>
  <sheetViews>
    <sheetView zoomScaleNormal="100" workbookViewId="0"/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89.0244</v>
      </c>
      <c r="D1" s="1">
        <v>90.027799999999999</v>
      </c>
      <c r="E1" s="1">
        <v>91.031099999999995</v>
      </c>
      <c r="F1" s="1">
        <v>92.034499999999994</v>
      </c>
      <c r="G1"/>
      <c r="H1"/>
      <c r="I1" s="2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4</v>
      </c>
    </row>
    <row r="2" spans="1:116" ht="15" x14ac:dyDescent="0.2">
      <c r="A2" t="s">
        <v>22</v>
      </c>
      <c r="B2" t="s">
        <v>23</v>
      </c>
      <c r="C2">
        <v>2245315476.3813901</v>
      </c>
      <c r="D2">
        <v>129273608.986523</v>
      </c>
      <c r="E2">
        <v>28043403.072262999</v>
      </c>
      <c r="F2">
        <v>62233363.5502868</v>
      </c>
      <c r="G2"/>
      <c r="H2"/>
      <c r="I2" s="4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Lactate</v>
      </c>
      <c r="S2" s="5" t="str">
        <f t="shared" ref="S2:AB2" ca="1" si="0">IF(AG2=ISBLANK(TRUE),"",AG2)</f>
        <v>Lactate m+1</v>
      </c>
      <c r="T2" s="5" t="str">
        <f t="shared" ca="1" si="0"/>
        <v>Lactate m+2</v>
      </c>
      <c r="U2" s="5" t="str">
        <f t="shared" ca="1" si="0"/>
        <v>Lactate m+3</v>
      </c>
      <c r="V2" s="5" t="str">
        <f t="shared" si="0"/>
        <v/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Lactate</v>
      </c>
      <c r="AG2" s="3" t="str">
        <f ca="1">IF(D1=ISBLANK(TRUE),"",$AF$2&amp;" m+1")</f>
        <v>Lactate m+1</v>
      </c>
      <c r="AH2" s="3" t="str">
        <f ca="1">IF(E1=ISBLANK(TRUE),"",$AF$2&amp;" m+2")</f>
        <v>Lactate m+2</v>
      </c>
      <c r="AI2" s="3" t="str">
        <f ca="1">IF(F1=ISBLANK(TRUE),"",$AF$2&amp;" m+3")</f>
        <v>Lactate m+3</v>
      </c>
      <c r="AJ2" s="3" t="str">
        <f>IF(G1=ISBLANK(TRUE),"",$AF$2&amp;" m+4")</f>
        <v/>
      </c>
      <c r="AK2" s="3" t="str">
        <f>IF(H1=ISBLANK(TRUE),"",$AF$2&amp;" m+5")</f>
        <v/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Lactate</v>
      </c>
      <c r="AU2" s="5" t="str">
        <f t="shared" ca="1" si="2"/>
        <v>Lactate m+1</v>
      </c>
      <c r="AV2" s="5" t="str">
        <f t="shared" ca="1" si="2"/>
        <v>Lactate m+2</v>
      </c>
      <c r="AW2" s="5" t="str">
        <f t="shared" ca="1" si="2"/>
        <v>Lactate m+3</v>
      </c>
      <c r="AX2" s="5" t="str">
        <f t="shared" si="2"/>
        <v/>
      </c>
      <c r="AY2" s="5" t="str">
        <f t="shared" si="2"/>
        <v/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Lactate</v>
      </c>
      <c r="BI2" s="5" t="str">
        <f t="shared" ca="1" si="3"/>
        <v>Lactate m+1</v>
      </c>
      <c r="BJ2" s="5" t="str">
        <f t="shared" ca="1" si="3"/>
        <v>Lactate m+2</v>
      </c>
      <c r="BK2" s="5" t="str">
        <f t="shared" ca="1" si="3"/>
        <v>Lactate m+3</v>
      </c>
      <c r="BL2" s="5" t="str">
        <f t="shared" si="3"/>
        <v/>
      </c>
      <c r="BM2" s="5" t="str">
        <f t="shared" si="3"/>
        <v/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Lactate</v>
      </c>
      <c r="BY2" s="3" t="str">
        <f t="shared" ca="1" si="4"/>
        <v>Lactate m+1</v>
      </c>
      <c r="BZ2" s="3" t="str">
        <f t="shared" ca="1" si="4"/>
        <v>Lactate m+2</v>
      </c>
      <c r="CA2" s="3" t="str">
        <f t="shared" ca="1" si="4"/>
        <v>Lactate m+3</v>
      </c>
      <c r="CB2" s="3" t="str">
        <f t="shared" si="4"/>
        <v/>
      </c>
      <c r="CC2" s="3" t="str">
        <f t="shared" si="4"/>
        <v/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Lactate</v>
      </c>
      <c r="CL2" s="5" t="str">
        <f t="shared" ca="1" si="5"/>
        <v>Lactate m+1</v>
      </c>
      <c r="CM2" s="5" t="str">
        <f t="shared" ca="1" si="5"/>
        <v>Lactate m+2</v>
      </c>
      <c r="CN2" s="5" t="str">
        <f t="shared" ca="1" si="5"/>
        <v>Lactate m+3</v>
      </c>
      <c r="CO2" s="5" t="str">
        <f t="shared" si="5"/>
        <v/>
      </c>
      <c r="CP2" s="5" t="str">
        <f t="shared" si="5"/>
        <v/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Lactate</v>
      </c>
      <c r="CZ2" s="5" t="str">
        <f t="shared" ca="1" si="6"/>
        <v>Lactate m+1</v>
      </c>
      <c r="DA2" s="5" t="str">
        <f t="shared" ca="1" si="6"/>
        <v>Lactate m+2</v>
      </c>
      <c r="DB2" s="5" t="str">
        <f t="shared" ca="1" si="6"/>
        <v>Lactate m+3</v>
      </c>
      <c r="DC2" s="5" t="str">
        <f t="shared" si="6"/>
        <v/>
      </c>
      <c r="DD2" s="5" t="str">
        <f t="shared" si="6"/>
        <v/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3227278420.3506699</v>
      </c>
      <c r="D3">
        <v>181050792.97114301</v>
      </c>
      <c r="E3">
        <v>38357456.293229498</v>
      </c>
      <c r="F3">
        <v>79285602.478424698</v>
      </c>
      <c r="G3"/>
      <c r="H3"/>
      <c r="I3" s="4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94.421636066438879</v>
      </c>
      <c r="S3" s="5">
        <f t="shared" ref="S3:AB17" ca="1" si="8">IFERROR(BI3/SUMIF($BH3:$BR3,"&lt;&gt;#N/A")*100,"")</f>
        <v>1.899682499018001</v>
      </c>
      <c r="T3" s="6">
        <f t="shared" ca="1" si="8"/>
        <v>1.1031057346049888</v>
      </c>
      <c r="U3" s="6">
        <f t="shared" ca="1" si="8"/>
        <v>2.5755756999381161</v>
      </c>
      <c r="V3" s="6" t="str">
        <f t="shared" ca="1" si="8"/>
        <v/>
      </c>
      <c r="W3" s="6" t="str">
        <f t="shared" ca="1" si="8"/>
        <v/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2245315476.3813901</v>
      </c>
      <c r="AG3" s="5">
        <f t="shared" si="1"/>
        <v>129273608.986523</v>
      </c>
      <c r="AH3" s="5">
        <f t="shared" si="1"/>
        <v>28043403.072262999</v>
      </c>
      <c r="AI3" s="5">
        <f t="shared" si="1"/>
        <v>62233363.5502868</v>
      </c>
      <c r="AJ3" s="5" t="str">
        <f t="shared" si="1"/>
        <v/>
      </c>
      <c r="AK3" s="5" t="str">
        <f t="shared" si="1"/>
        <v/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5.7574808683394361</v>
      </c>
      <c r="AV3" s="5">
        <f t="shared" si="10"/>
        <v>1.2489738465375249</v>
      </c>
      <c r="AW3" s="5">
        <f t="shared" si="10"/>
        <v>2.7716979731767464</v>
      </c>
      <c r="AX3" s="5" t="str">
        <f t="shared" si="10"/>
        <v/>
      </c>
      <c r="AY3" s="5" t="str">
        <f t="shared" si="10"/>
        <v/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2.0119144066528434E-2</v>
      </c>
      <c r="BJ3" s="5">
        <f ca="1"/>
        <v>1.1682764465432467E-2</v>
      </c>
      <c r="BK3" s="5">
        <f ca="1"/>
        <v>2.7277389031109739E-2</v>
      </c>
      <c r="BL3" s="5" t="e">
        <f ca="1"/>
        <v>#N/A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7060597568.2978201</v>
      </c>
      <c r="BY3" s="5">
        <f t="shared" ref="BY3:CE6" si="12">D17</f>
        <v>262468030.92817399</v>
      </c>
      <c r="BZ3" s="5">
        <f t="shared" si="12"/>
        <v>293835.86977112101</v>
      </c>
      <c r="CA3" s="5">
        <f t="shared" si="12"/>
        <v>7283.6905328866396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3.7173628490973489</v>
      </c>
      <c r="CM3" s="5">
        <f t="shared" si="15"/>
        <v>4.1616289121256264E-3</v>
      </c>
      <c r="CN3" s="5">
        <f t="shared" si="15"/>
        <v>1.0315968956495282E-4</v>
      </c>
      <c r="CO3" s="5">
        <f t="shared" si="15"/>
        <v>0</v>
      </c>
      <c r="CP3" s="5">
        <f t="shared" si="15"/>
        <v>0</v>
      </c>
      <c r="CQ3" s="5">
        <f t="shared" si="15"/>
        <v>0</v>
      </c>
      <c r="CR3" s="5">
        <f t="shared" si="15"/>
        <v>0</v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3.7455664616865927</v>
      </c>
      <c r="DA3" s="5">
        <f t="shared" si="16"/>
        <v>5.3398087408485697E-3</v>
      </c>
      <c r="DB3" s="5">
        <f t="shared" si="16"/>
        <v>9.3066922919964919E-5</v>
      </c>
      <c r="DC3" s="5">
        <f t="shared" si="16"/>
        <v>0</v>
      </c>
      <c r="DD3" s="5">
        <f t="shared" si="16"/>
        <v>0</v>
      </c>
      <c r="DE3" s="5">
        <f t="shared" si="16"/>
        <v>0</v>
      </c>
      <c r="DF3" s="5">
        <f t="shared" si="16"/>
        <v>0</v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3719694694.1823301</v>
      </c>
      <c r="D4">
        <v>198418393.730387</v>
      </c>
      <c r="E4">
        <v>40391072.645951398</v>
      </c>
      <c r="F4">
        <v>79568423.953276396</v>
      </c>
      <c r="G4"/>
      <c r="H4"/>
      <c r="I4" s="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94.883275831319224</v>
      </c>
      <c r="S4" s="5">
        <f t="shared" ca="1" si="8"/>
        <v>1.7690495405693081</v>
      </c>
      <c r="T4" s="6">
        <f t="shared" ca="1" si="8"/>
        <v>1.0563970386776957</v>
      </c>
      <c r="U4" s="6">
        <f t="shared" ca="1" si="8"/>
        <v>2.291277589433772</v>
      </c>
      <c r="V4" s="6" t="str">
        <f t="shared" ca="1" si="8"/>
        <v/>
      </c>
      <c r="W4" s="6" t="str">
        <f t="shared" ca="1" si="8"/>
        <v/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3227278420.3506699</v>
      </c>
      <c r="AG4" s="5">
        <f t="shared" si="1"/>
        <v>181050792.97114301</v>
      </c>
      <c r="AH4" s="5">
        <f t="shared" si="1"/>
        <v>38357456.293229498</v>
      </c>
      <c r="AI4" s="5">
        <f t="shared" si="1"/>
        <v>79285602.478424698</v>
      </c>
      <c r="AJ4" s="5" t="str">
        <f t="shared" si="1"/>
        <v/>
      </c>
      <c r="AK4" s="5" t="str">
        <f t="shared" si="1"/>
        <v/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5.610014674577422</v>
      </c>
      <c r="AV4" s="5">
        <f t="shared" si="10"/>
        <v>1.1885388025821972</v>
      </c>
      <c r="AW4" s="5">
        <f t="shared" si="10"/>
        <v>2.4567326443997874</v>
      </c>
      <c r="AX4" s="5" t="str">
        <f t="shared" si="10"/>
        <v/>
      </c>
      <c r="AY4" s="5" t="str">
        <f t="shared" si="10"/>
        <v/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1.8644482128908298E-2</v>
      </c>
      <c r="BJ4" s="5">
        <f ca="1"/>
        <v>1.1133648468837947E-2</v>
      </c>
      <c r="BK4" s="5">
        <f ca="1"/>
        <v>2.414838199207139E-2</v>
      </c>
      <c r="BL4" s="5" t="e">
        <f ca="1"/>
        <v>#N/A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6992373879.6473303</v>
      </c>
      <c r="BY4" s="5">
        <f t="shared" si="12"/>
        <v>260180446.18510601</v>
      </c>
      <c r="BZ4" s="5">
        <f t="shared" si="12"/>
        <v>169310.67072461001</v>
      </c>
      <c r="CA4" s="5">
        <f t="shared" si="12"/>
        <v>7328.3741234270201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3.7209172544736493</v>
      </c>
      <c r="CM4" s="5">
        <f t="shared" si="15"/>
        <v>2.4213618098629106E-3</v>
      </c>
      <c r="CN4" s="5">
        <f t="shared" si="15"/>
        <v>1.0480523852933098E-4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>
        <f t="shared" si="15"/>
        <v>0</v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2540098145.42133</v>
      </c>
      <c r="D5">
        <v>150514268.590388</v>
      </c>
      <c r="E5">
        <v>31377017.473057799</v>
      </c>
      <c r="F5">
        <v>50684686.733142398</v>
      </c>
      <c r="G5"/>
      <c r="H5"/>
      <c r="I5" s="4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95.501483978920618</v>
      </c>
      <c r="S5" s="5">
        <f t="shared" ca="1" si="8"/>
        <v>1.5172312333724947</v>
      </c>
      <c r="T5" s="6">
        <f t="shared" ca="1" si="8"/>
        <v>0.97509407612681231</v>
      </c>
      <c r="U5" s="6">
        <f t="shared" ca="1" si="8"/>
        <v>2.0061907115800728</v>
      </c>
      <c r="V5" s="6" t="str">
        <f t="shared" ca="1" si="8"/>
        <v/>
      </c>
      <c r="W5" s="6" t="str">
        <f t="shared" ca="1" si="8"/>
        <v/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3719694694.1823301</v>
      </c>
      <c r="AG5" s="5">
        <f t="shared" si="1"/>
        <v>198418393.730387</v>
      </c>
      <c r="AH5" s="5">
        <f t="shared" si="1"/>
        <v>40391072.645951398</v>
      </c>
      <c r="AI5" s="5">
        <f t="shared" si="1"/>
        <v>79568423.953276396</v>
      </c>
      <c r="AJ5" s="5" t="str">
        <f t="shared" si="1"/>
        <v/>
      </c>
      <c r="AK5" s="5" t="str">
        <f t="shared" si="1"/>
        <v/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5.334265579395991</v>
      </c>
      <c r="AV5" s="5">
        <f t="shared" si="10"/>
        <v>1.0858706417256172</v>
      </c>
      <c r="AW5" s="5">
        <f t="shared" si="10"/>
        <v>2.1391116877877869</v>
      </c>
      <c r="AX5" s="5" t="str">
        <f t="shared" si="10"/>
        <v/>
      </c>
      <c r="AY5" s="5" t="str">
        <f t="shared" si="10"/>
        <v/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1.5886991177093988E-2</v>
      </c>
      <c r="BJ5" s="5">
        <f ca="1"/>
        <v>1.0210250516547345E-2</v>
      </c>
      <c r="BK5" s="5">
        <f ca="1"/>
        <v>2.1006906154703159E-2</v>
      </c>
      <c r="BL5" s="5" t="e">
        <f ca="1"/>
        <v>#N/A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7270013665.5882902</v>
      </c>
      <c r="BY5" s="5">
        <f t="shared" si="12"/>
        <v>273856209.50013399</v>
      </c>
      <c r="BZ5" s="5">
        <f t="shared" si="12"/>
        <v>759346.76672360895</v>
      </c>
      <c r="CA5" s="5">
        <f t="shared" si="12"/>
        <v>5559.3743793534404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3.7669284006493475</v>
      </c>
      <c r="CM5" s="5">
        <f t="shared" si="15"/>
        <v>1.0444915259484076E-2</v>
      </c>
      <c r="CN5" s="5">
        <f t="shared" si="15"/>
        <v>7.6469930251548917E-5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>
        <f t="shared" si="15"/>
        <v>0</v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3.7455664616865927</v>
      </c>
      <c r="DA5" s="5">
        <f t="shared" si="21"/>
        <v>5.3398087408485697E-3</v>
      </c>
      <c r="DB5" s="5">
        <f t="shared" si="21"/>
        <v>9.3066922919964919E-5</v>
      </c>
      <c r="DC5" s="5">
        <f t="shared" si="21"/>
        <v>0</v>
      </c>
      <c r="DD5" s="5">
        <f t="shared" si="21"/>
        <v>0</v>
      </c>
      <c r="DE5" s="5">
        <f t="shared" si="21"/>
        <v>0</v>
      </c>
      <c r="DF5" s="5">
        <f>DF3</f>
        <v>0</v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2591862916.3951302</v>
      </c>
      <c r="D6">
        <v>159643021.13748199</v>
      </c>
      <c r="E6">
        <v>39231694.898317799</v>
      </c>
      <c r="F6">
        <v>68360170.7374461</v>
      </c>
      <c r="G6"/>
      <c r="H6"/>
      <c r="I6" s="4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94.984438472957251</v>
      </c>
      <c r="S6" s="5">
        <f t="shared" ca="1" si="8"/>
        <v>2.070625787516176</v>
      </c>
      <c r="T6" s="6">
        <f t="shared" ca="1" si="8"/>
        <v>1.0906836430427653</v>
      </c>
      <c r="U6" s="6">
        <f t="shared" ca="1" si="8"/>
        <v>1.854252096483832</v>
      </c>
      <c r="V6" s="6" t="str">
        <f t="shared" ca="1" si="8"/>
        <v/>
      </c>
      <c r="W6" s="6" t="str">
        <f t="shared" ca="1" si="8"/>
        <v/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2540098145.42133</v>
      </c>
      <c r="AG6" s="5">
        <f t="shared" si="1"/>
        <v>150514268.590388</v>
      </c>
      <c r="AH6" s="5">
        <f t="shared" si="1"/>
        <v>31377017.473057799</v>
      </c>
      <c r="AI6" s="5">
        <f t="shared" si="1"/>
        <v>50684686.733142398</v>
      </c>
      <c r="AJ6" s="5" t="str">
        <f t="shared" si="1"/>
        <v/>
      </c>
      <c r="AK6" s="5" t="str">
        <f t="shared" si="1"/>
        <v/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5.9255296438721645</v>
      </c>
      <c r="AV6" s="5">
        <f t="shared" si="10"/>
        <v>1.2352679178801276</v>
      </c>
      <c r="AW6" s="5">
        <f t="shared" si="10"/>
        <v>1.9953830061450344</v>
      </c>
      <c r="AX6" s="5" t="str">
        <f t="shared" si="10"/>
        <v/>
      </c>
      <c r="AY6" s="5" t="str">
        <f t="shared" si="10"/>
        <v/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2.1799631821855722E-2</v>
      </c>
      <c r="BJ6" s="5">
        <f ca="1"/>
        <v>1.1482761393102205E-2</v>
      </c>
      <c r="BK6" s="5">
        <f ca="1"/>
        <v>1.9521640873960116E-2</v>
      </c>
      <c r="BL6" s="5" t="e">
        <f ca="1"/>
        <v>#N/A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7171956203.9403</v>
      </c>
      <c r="BY6" s="5">
        <f t="shared" si="12"/>
        <v>270888898.403678</v>
      </c>
      <c r="BZ6" s="5">
        <f t="shared" si="12"/>
        <v>310641.01763199503</v>
      </c>
      <c r="CA6" s="5">
        <f t="shared" si="12"/>
        <v>6299.3323393962901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3.7770573425260268</v>
      </c>
      <c r="CM6" s="5">
        <f t="shared" si="15"/>
        <v>4.3313289819216644E-3</v>
      </c>
      <c r="CN6" s="5">
        <f t="shared" si="15"/>
        <v>8.7832833334026956E-5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>
        <f t="shared" si="15"/>
        <v>0</v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3.7455664616865927</v>
      </c>
      <c r="DB6" s="5">
        <f t="shared" si="22"/>
        <v>5.3398087408485697E-3</v>
      </c>
      <c r="DC6" s="5">
        <f t="shared" si="22"/>
        <v>9.3066922919964919E-5</v>
      </c>
      <c r="DD6" s="5">
        <f t="shared" si="22"/>
        <v>0</v>
      </c>
      <c r="DE6" s="5">
        <f t="shared" si="22"/>
        <v>0</v>
      </c>
      <c r="DF6" s="5">
        <f t="shared" si="22"/>
        <v>0</v>
      </c>
      <c r="DG6" s="5">
        <f t="shared" si="22"/>
        <v>0</v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2041393589.2491801</v>
      </c>
      <c r="D7">
        <v>116614183.384147</v>
      </c>
      <c r="E7">
        <v>21528742.3741972</v>
      </c>
      <c r="F7">
        <v>33840238.640592597</v>
      </c>
      <c r="G7"/>
      <c r="H7"/>
      <c r="I7" s="4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93.970932809346152</v>
      </c>
      <c r="S7" s="5">
        <f t="shared" ca="1" si="8"/>
        <v>2.2682952454008367</v>
      </c>
      <c r="T7" s="6">
        <f t="shared" ca="1" si="8"/>
        <v>1.3324112677678956</v>
      </c>
      <c r="U7" s="6">
        <f t="shared" ca="1" si="8"/>
        <v>2.4283606774851094</v>
      </c>
      <c r="V7" s="6" t="str">
        <f t="shared" ca="1" si="8"/>
        <v/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2591862916.3951302</v>
      </c>
      <c r="AG7" s="5">
        <f t="shared" si="1"/>
        <v>159643021.13748199</v>
      </c>
      <c r="AH7" s="5">
        <f t="shared" si="1"/>
        <v>39231694.898317799</v>
      </c>
      <c r="AI7" s="5">
        <f t="shared" si="1"/>
        <v>68360170.7374461</v>
      </c>
      <c r="AJ7" s="5" t="str">
        <f t="shared" si="1"/>
        <v/>
      </c>
      <c r="AK7" s="5" t="str">
        <f t="shared" si="1"/>
        <v/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6.1593929265178922</v>
      </c>
      <c r="AV7" s="5">
        <f t="shared" si="10"/>
        <v>1.5136485286375738</v>
      </c>
      <c r="AW7" s="5">
        <f t="shared" si="10"/>
        <v>2.6374917556413147</v>
      </c>
      <c r="AX7" s="5" t="str">
        <f t="shared" si="10"/>
        <v/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2.4138264648313E-2</v>
      </c>
      <c r="BJ7" s="5">
        <f ca="1"/>
        <v>1.417897245386689E-2</v>
      </c>
      <c r="BK7" s="5">
        <f ca="1"/>
        <v>2.5841615113174548E-2</v>
      </c>
      <c r="BL7" s="5" t="e">
        <f ca="1"/>
        <v>#N/A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3.7455664616865927</v>
      </c>
      <c r="DC7" s="5">
        <f t="shared" si="23"/>
        <v>5.3398087408485697E-3</v>
      </c>
      <c r="DD7" s="5">
        <f t="shared" si="23"/>
        <v>9.3066922919964919E-5</v>
      </c>
      <c r="DE7" s="5">
        <f t="shared" si="23"/>
        <v>0</v>
      </c>
      <c r="DF7" s="5">
        <f t="shared" si="23"/>
        <v>0</v>
      </c>
      <c r="DG7" s="5">
        <f t="shared" si="23"/>
        <v>0</v>
      </c>
      <c r="DH7" s="5">
        <f t="shared" si="23"/>
        <v>0</v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3124169458.5393701</v>
      </c>
      <c r="D8">
        <v>154958359.16727701</v>
      </c>
      <c r="E8">
        <v>18434111.5917111</v>
      </c>
      <c r="F8">
        <v>27170646.5725324</v>
      </c>
      <c r="G8"/>
      <c r="H8"/>
      <c r="I8" s="4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95.635690182106586</v>
      </c>
      <c r="S8" s="5">
        <f t="shared" ca="1" si="8"/>
        <v>1.8810705354692183</v>
      </c>
      <c r="T8" s="6">
        <f t="shared" ca="1" si="8"/>
        <v>0.93302010977263161</v>
      </c>
      <c r="U8" s="6">
        <f t="shared" ca="1" si="8"/>
        <v>1.5502191726515826</v>
      </c>
      <c r="V8" s="6" t="str">
        <f t="shared" ca="1" si="8"/>
        <v/>
      </c>
      <c r="W8" s="6" t="str">
        <f t="shared" ca="1" si="8"/>
        <v/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2041393589.2491801</v>
      </c>
      <c r="AG8" s="5">
        <f t="shared" si="1"/>
        <v>116614183.384147</v>
      </c>
      <c r="AH8" s="5">
        <f t="shared" si="1"/>
        <v>21528742.3741972</v>
      </c>
      <c r="AI8" s="5">
        <f t="shared" si="1"/>
        <v>33840238.640592597</v>
      </c>
      <c r="AJ8" s="5" t="str">
        <f t="shared" si="1"/>
        <v/>
      </c>
      <c r="AK8" s="5" t="str">
        <f t="shared" si="1"/>
        <v/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5.7124791612105259</v>
      </c>
      <c r="AV8" s="5">
        <f t="shared" si="10"/>
        <v>1.0546100706682155</v>
      </c>
      <c r="AW8" s="5">
        <f t="shared" si="10"/>
        <v>1.6577027976774905</v>
      </c>
      <c r="AX8" s="5" t="str">
        <f t="shared" si="10"/>
        <v/>
      </c>
      <c r="AY8" s="5" t="str">
        <f t="shared" si="10"/>
        <v/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1.9669126995239337E-2</v>
      </c>
      <c r="BJ8" s="5">
        <f ca="1"/>
        <v>9.755982395233443E-3</v>
      </c>
      <c r="BK8" s="5">
        <f ca="1"/>
        <v>1.6209630209179253E-2</v>
      </c>
      <c r="BL8" s="5" t="e">
        <f ca="1"/>
        <v>#N/A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3.7455664616865927</v>
      </c>
      <c r="DD8" s="5">
        <f t="shared" si="24"/>
        <v>5.3398087408485697E-3</v>
      </c>
      <c r="DE8" s="5">
        <f t="shared" si="24"/>
        <v>9.3066922919964919E-5</v>
      </c>
      <c r="DF8" s="5">
        <f t="shared" si="24"/>
        <v>0</v>
      </c>
      <c r="DG8" s="5">
        <f t="shared" si="24"/>
        <v>0</v>
      </c>
      <c r="DH8" s="5">
        <f t="shared" si="24"/>
        <v>0</v>
      </c>
      <c r="DI8" s="5">
        <f t="shared" si="24"/>
        <v>0</v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2532778032.1145902</v>
      </c>
      <c r="D9">
        <v>131635973.093816</v>
      </c>
      <c r="E9">
        <v>17982515.542957202</v>
      </c>
      <c r="F9">
        <v>34013731.030725099</v>
      </c>
      <c r="G9"/>
      <c r="H9"/>
      <c r="I9" s="4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97.463058066398389</v>
      </c>
      <c r="S9" s="5">
        <f t="shared" ca="1" si="8"/>
        <v>1.1836101517388085</v>
      </c>
      <c r="T9" s="6">
        <f t="shared" ca="1" si="8"/>
        <v>0.52554195921388014</v>
      </c>
      <c r="U9" s="6">
        <f t="shared" ca="1" si="8"/>
        <v>0.82778982264894285</v>
      </c>
      <c r="V9" s="6" t="str">
        <f t="shared" ca="1" si="8"/>
        <v/>
      </c>
      <c r="W9" s="6" t="str">
        <f t="shared" ca="1" si="8"/>
        <v/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3124169458.5393701</v>
      </c>
      <c r="AG9" s="5">
        <f t="shared" si="1"/>
        <v>154958359.16727701</v>
      </c>
      <c r="AH9" s="5">
        <f t="shared" si="1"/>
        <v>18434111.5917111</v>
      </c>
      <c r="AI9" s="5">
        <f t="shared" si="1"/>
        <v>27170646.5725324</v>
      </c>
      <c r="AJ9" s="5" t="str">
        <f t="shared" si="1"/>
        <v/>
      </c>
      <c r="AK9" s="5" t="str">
        <f t="shared" si="1"/>
        <v/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4.9599857249652528</v>
      </c>
      <c r="AV9" s="5">
        <f t="shared" si="10"/>
        <v>0.59004839002329679</v>
      </c>
      <c r="AW9" s="5">
        <f t="shared" si="10"/>
        <v>0.86969183116063686</v>
      </c>
      <c r="AX9" s="5" t="str">
        <f t="shared" si="10"/>
        <v/>
      </c>
      <c r="AY9" s="5" t="str">
        <f t="shared" si="10"/>
        <v/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1.2144192632786606E-2</v>
      </c>
      <c r="BJ9" s="5">
        <f ca="1"/>
        <v>5.3922170065282132E-3</v>
      </c>
      <c r="BK9" s="5">
        <f ca="1"/>
        <v>8.4933700939795759E-3</v>
      </c>
      <c r="BL9" s="5" t="e">
        <f ca="1"/>
        <v>#N/A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3.7455664616865927</v>
      </c>
      <c r="DE9" s="5">
        <f t="shared" si="26"/>
        <v>5.3398087408485697E-3</v>
      </c>
      <c r="DF9" s="5">
        <f t="shared" si="26"/>
        <v>9.3066922919964919E-5</v>
      </c>
      <c r="DG9" s="5">
        <f t="shared" si="26"/>
        <v>0</v>
      </c>
      <c r="DH9" s="5">
        <f t="shared" si="26"/>
        <v>0</v>
      </c>
      <c r="DI9" s="5">
        <f t="shared" si="26"/>
        <v>0</v>
      </c>
      <c r="DJ9" s="5">
        <f t="shared" si="26"/>
        <v>0</v>
      </c>
    </row>
    <row r="10" spans="1:116" ht="14.25" customHeight="1" x14ac:dyDescent="0.2">
      <c r="A10" t="s">
        <v>34</v>
      </c>
      <c r="B10" t="s">
        <v>33</v>
      </c>
      <c r="C10">
        <v>1459338328.35128</v>
      </c>
      <c r="D10">
        <v>82143810.303114995</v>
      </c>
      <c r="E10">
        <v>14194335.345114799</v>
      </c>
      <c r="F10">
        <v>31127244.422791999</v>
      </c>
      <c r="G10"/>
      <c r="H10"/>
      <c r="I10" s="4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96.692702878389653</v>
      </c>
      <c r="S10" s="5">
        <f t="shared" ca="1" si="8"/>
        <v>1.4037165955768431</v>
      </c>
      <c r="T10" s="6">
        <f t="shared" ca="1" si="8"/>
        <v>0.62876988777726961</v>
      </c>
      <c r="U10" s="6">
        <f t="shared" ca="1" si="8"/>
        <v>1.2748106382562461</v>
      </c>
      <c r="V10" s="6" t="str">
        <f t="shared" ca="1" si="8"/>
        <v/>
      </c>
      <c r="W10" s="6" t="str">
        <f t="shared" ca="1" si="8"/>
        <v/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2532778032.1145902</v>
      </c>
      <c r="AG10" s="5">
        <f t="shared" si="1"/>
        <v>131635973.093816</v>
      </c>
      <c r="AH10" s="5">
        <f t="shared" si="1"/>
        <v>17982515.542957202</v>
      </c>
      <c r="AI10" s="5">
        <f t="shared" si="1"/>
        <v>34013731.030725099</v>
      </c>
      <c r="AJ10" s="5" t="str">
        <f t="shared" si="1"/>
        <v/>
      </c>
      <c r="AK10" s="5" t="str">
        <f t="shared" si="1"/>
        <v/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5.1972960687721415</v>
      </c>
      <c r="AV10" s="5">
        <f t="shared" si="10"/>
        <v>0.70999176852239931</v>
      </c>
      <c r="AW10" s="5">
        <f t="shared" si="10"/>
        <v>1.3429416474497526</v>
      </c>
      <c r="AX10" s="5" t="str">
        <f t="shared" si="10"/>
        <v/>
      </c>
      <c r="AY10" s="5" t="str">
        <f t="shared" si="10"/>
        <v/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1.4517296070855487E-2</v>
      </c>
      <c r="BJ10" s="5">
        <f ca="1"/>
        <v>6.502764625041799E-3</v>
      </c>
      <c r="BK10" s="5">
        <f ca="1"/>
        <v>1.3184145238545815E-2</v>
      </c>
      <c r="BL10" s="5" t="e">
        <f ca="1"/>
        <v>#N/A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3.7455664616865927</v>
      </c>
      <c r="DF10" s="5">
        <f t="shared" si="27"/>
        <v>5.3398087408485697E-3</v>
      </c>
      <c r="DG10" s="5">
        <f t="shared" si="27"/>
        <v>9.3066922919964919E-5</v>
      </c>
      <c r="DH10" s="5">
        <f t="shared" si="27"/>
        <v>0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3328290789.1146402</v>
      </c>
      <c r="D11">
        <v>178927105.385068</v>
      </c>
      <c r="E11">
        <v>31842737.8538974</v>
      </c>
      <c r="F11">
        <v>66684029.056582697</v>
      </c>
      <c r="G11"/>
      <c r="H11"/>
      <c r="I11" s="4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95.347757756741373</v>
      </c>
      <c r="S11" s="5">
        <f t="shared" ca="1" si="8"/>
        <v>1.7956584862948619</v>
      </c>
      <c r="T11" s="6">
        <f t="shared" ca="1" si="8"/>
        <v>0.85505629429689767</v>
      </c>
      <c r="U11" s="6">
        <f t="shared" ca="1" si="8"/>
        <v>2.0015274626668669</v>
      </c>
      <c r="V11" s="6" t="str">
        <f t="shared" ca="1" si="8"/>
        <v/>
      </c>
      <c r="W11" s="6" t="str">
        <f t="shared" ca="1" si="8"/>
        <v/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1459338328.35128</v>
      </c>
      <c r="AG11" s="5">
        <f t="shared" si="1"/>
        <v>82143810.303114995</v>
      </c>
      <c r="AH11" s="5">
        <f t="shared" si="1"/>
        <v>14194335.345114799</v>
      </c>
      <c r="AI11" s="5">
        <f t="shared" si="1"/>
        <v>31127244.422791999</v>
      </c>
      <c r="AJ11" s="5" t="str">
        <f t="shared" si="1"/>
        <v/>
      </c>
      <c r="AK11" s="5" t="str">
        <f t="shared" si="1"/>
        <v/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5.6288393655718476</v>
      </c>
      <c r="AV11" s="5">
        <f t="shared" si="10"/>
        <v>0.97265555692977423</v>
      </c>
      <c r="AW11" s="5">
        <f t="shared" si="10"/>
        <v>2.132969704013647</v>
      </c>
      <c r="AX11" s="5" t="str">
        <f t="shared" si="10"/>
        <v/>
      </c>
      <c r="AY11" s="5" t="str">
        <f t="shared" si="10"/>
        <v/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1.8832729038852553E-2</v>
      </c>
      <c r="BJ11" s="5">
        <f ca="1"/>
        <v>8.9677650991896833E-3</v>
      </c>
      <c r="BK11" s="5">
        <f ca="1"/>
        <v>2.0991867137277832E-2</v>
      </c>
      <c r="BL11" s="5" t="e">
        <f ca="1"/>
        <v>#N/A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3.7455664616865927</v>
      </c>
      <c r="DG11" s="5">
        <f t="shared" si="28"/>
        <v>5.3398087408485697E-3</v>
      </c>
      <c r="DH11" s="5">
        <f t="shared" si="28"/>
        <v>9.3066922919964919E-5</v>
      </c>
      <c r="DI11" s="5">
        <f t="shared" si="28"/>
        <v>0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2293269716.9433298</v>
      </c>
      <c r="D12">
        <v>104672207.09408</v>
      </c>
      <c r="E12">
        <v>8484509.04178988</v>
      </c>
      <c r="F12">
        <v>14027817.301762899</v>
      </c>
      <c r="G12"/>
      <c r="H12"/>
      <c r="I12" s="4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95.70227318869442</v>
      </c>
      <c r="S12" s="5">
        <f t="shared" ca="1" si="8"/>
        <v>1.5603099876064164</v>
      </c>
      <c r="T12" s="6">
        <f t="shared" ca="1" si="8"/>
        <v>0.8520590571393637</v>
      </c>
      <c r="U12" s="6">
        <f t="shared" ca="1" si="8"/>
        <v>1.8853577665598122</v>
      </c>
      <c r="V12" s="6" t="str">
        <f t="shared" ca="1" si="8"/>
        <v/>
      </c>
      <c r="W12" s="6" t="str">
        <f t="shared" ca="1" si="8"/>
        <v/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3328290789.1146402</v>
      </c>
      <c r="AG12" s="5">
        <f t="shared" si="1"/>
        <v>178927105.385068</v>
      </c>
      <c r="AH12" s="5">
        <f t="shared" si="1"/>
        <v>31842737.8538974</v>
      </c>
      <c r="AI12" s="5">
        <f t="shared" si="1"/>
        <v>66684029.056582697</v>
      </c>
      <c r="AJ12" s="5" t="str">
        <f t="shared" si="1"/>
        <v/>
      </c>
      <c r="AK12" s="5" t="str">
        <f t="shared" si="1"/>
        <v/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5.3759456947169113</v>
      </c>
      <c r="AV12" s="5">
        <f t="shared" si="10"/>
        <v>0.95672944077004451</v>
      </c>
      <c r="AW12" s="5">
        <f t="shared" si="10"/>
        <v>2.0035517712177224</v>
      </c>
      <c r="AX12" s="5" t="str">
        <f t="shared" si="10"/>
        <v/>
      </c>
      <c r="AY12" s="5" t="str">
        <f t="shared" si="10"/>
        <v/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1.6303792330303185E-2</v>
      </c>
      <c r="BJ12" s="5">
        <f ca="1"/>
        <v>8.9032269427850932E-3</v>
      </c>
      <c r="BK12" s="5">
        <f ca="1"/>
        <v>1.970024016924328E-2</v>
      </c>
      <c r="BL12" s="5" t="e">
        <f ca="1"/>
        <v>#N/A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3.7455664616865927</v>
      </c>
      <c r="DH12" s="5">
        <f t="shared" si="29"/>
        <v>5.3398087408485697E-3</v>
      </c>
      <c r="DI12" s="5">
        <f t="shared" si="29"/>
        <v>9.3066922919964919E-5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2052886502.2911301</v>
      </c>
      <c r="D13">
        <v>102192642.525381</v>
      </c>
      <c r="E13">
        <v>9169236.8434466906</v>
      </c>
      <c r="F13">
        <v>13726301.6035609</v>
      </c>
      <c r="G13"/>
      <c r="H13"/>
      <c r="I13" s="4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98.278386734062892</v>
      </c>
      <c r="S13" s="5">
        <f t="shared" ca="1" si="8"/>
        <v>0.8046594294058238</v>
      </c>
      <c r="T13" s="6">
        <f t="shared" ca="1" si="8"/>
        <v>0.32821786145519866</v>
      </c>
      <c r="U13" s="6">
        <f t="shared" ca="1" si="8"/>
        <v>0.58873597507607456</v>
      </c>
      <c r="V13" s="6" t="str">
        <f t="shared" ca="1" si="8"/>
        <v/>
      </c>
      <c r="W13" s="6" t="str">
        <f t="shared" ca="1" si="8"/>
        <v/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2293269716.9433298</v>
      </c>
      <c r="AG13" s="5">
        <f t="shared" si="1"/>
        <v>104672207.09408</v>
      </c>
      <c r="AH13" s="5">
        <f t="shared" si="1"/>
        <v>8484509.04178988</v>
      </c>
      <c r="AI13" s="5">
        <f t="shared" si="1"/>
        <v>14027817.301762899</v>
      </c>
      <c r="AJ13" s="5" t="str">
        <f t="shared" si="1"/>
        <v/>
      </c>
      <c r="AK13" s="5" t="str">
        <f t="shared" si="1"/>
        <v/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4.564321689713684</v>
      </c>
      <c r="AV13" s="5">
        <f t="shared" si="10"/>
        <v>0.36997432003326564</v>
      </c>
      <c r="AW13" s="5">
        <f t="shared" si="10"/>
        <v>0.6116950482588851</v>
      </c>
      <c r="AX13" s="5" t="str">
        <f t="shared" si="10"/>
        <v/>
      </c>
      <c r="AY13" s="5" t="str">
        <f t="shared" si="10"/>
        <v/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8.1875522802709183E-3</v>
      </c>
      <c r="BJ13" s="5">
        <f ca="1"/>
        <v>3.3396749006812873E-3</v>
      </c>
      <c r="BK13" s="5">
        <f ca="1"/>
        <v>5.9904928707180446E-3</v>
      </c>
      <c r="BL13" s="5" t="e">
        <f ca="1"/>
        <v>#N/A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3.7455664616865927</v>
      </c>
      <c r="DI13" s="5">
        <f t="shared" si="30"/>
        <v>5.3398087408485697E-3</v>
      </c>
      <c r="DJ13" s="5">
        <f t="shared" si="30"/>
        <v>9.3066922919964919E-5</v>
      </c>
    </row>
    <row r="14" spans="1:116" ht="14.25" customHeight="1" x14ac:dyDescent="0.2">
      <c r="A14" t="s">
        <v>39</v>
      </c>
      <c r="B14" t="s">
        <v>38</v>
      </c>
      <c r="C14">
        <v>3279307392.0851002</v>
      </c>
      <c r="D14">
        <v>139898544.086025</v>
      </c>
      <c r="E14">
        <v>6244370.6910310397</v>
      </c>
      <c r="F14">
        <v>10683462.489375301</v>
      </c>
      <c r="G14"/>
      <c r="H14"/>
      <c r="I14" s="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97.769624982400543</v>
      </c>
      <c r="S14" s="5">
        <f t="shared" ca="1" si="8"/>
        <v>1.2049433835636476</v>
      </c>
      <c r="T14" s="6">
        <f t="shared" ca="1" si="8"/>
        <v>0.38633628201049802</v>
      </c>
      <c r="U14" s="6">
        <f t="shared" ca="1" si="8"/>
        <v>0.63909535202532408</v>
      </c>
      <c r="V14" s="6" t="str">
        <f t="shared" ca="1" si="8"/>
        <v/>
      </c>
      <c r="W14" s="6" t="str">
        <f t="shared" ca="1" si="8"/>
        <v/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2052886502.2911301</v>
      </c>
      <c r="AG14" s="5">
        <f t="shared" si="1"/>
        <v>102192642.525381</v>
      </c>
      <c r="AH14" s="5">
        <f t="shared" si="1"/>
        <v>9169236.8434466906</v>
      </c>
      <c r="AI14" s="5">
        <f t="shared" si="1"/>
        <v>13726301.6035609</v>
      </c>
      <c r="AJ14" s="5" t="str">
        <f t="shared" si="1"/>
        <v/>
      </c>
      <c r="AK14" s="5" t="str">
        <f t="shared" si="1"/>
        <v/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4.9779976833267989</v>
      </c>
      <c r="AV14" s="5">
        <f t="shared" si="10"/>
        <v>0.44665093921234011</v>
      </c>
      <c r="AW14" s="5">
        <f t="shared" si="10"/>
        <v>0.66863421763656306</v>
      </c>
      <c r="AX14" s="5" t="str">
        <f t="shared" si="10"/>
        <v/>
      </c>
      <c r="AY14" s="5" t="str">
        <f t="shared" si="10"/>
        <v/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1.2324312216402067E-2</v>
      </c>
      <c r="BJ14" s="5">
        <f ca="1"/>
        <v>3.9514959997038164E-3</v>
      </c>
      <c r="BK14" s="5">
        <f ca="1"/>
        <v>6.5367475035356566E-3</v>
      </c>
      <c r="BL14" s="5" t="e">
        <f ca="1"/>
        <v>#N/A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3.7455664616865927</v>
      </c>
      <c r="DJ14" s="5">
        <f t="shared" si="31"/>
        <v>5.3398087408485697E-3</v>
      </c>
    </row>
    <row r="15" spans="1:116" ht="15" customHeight="1" x14ac:dyDescent="0.2">
      <c r="A15" t="s">
        <v>40</v>
      </c>
      <c r="B15" t="s">
        <v>38</v>
      </c>
      <c r="C15">
        <v>2768913128.1096301</v>
      </c>
      <c r="D15">
        <v>140629705.44053599</v>
      </c>
      <c r="E15">
        <v>15600936.148133799</v>
      </c>
      <c r="F15">
        <v>20193014.2354993</v>
      </c>
      <c r="G15"/>
      <c r="H15"/>
      <c r="I15" s="4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99.004435339692847</v>
      </c>
      <c r="S15" s="5">
        <f t="shared" ca="1" si="8"/>
        <v>0.51535163550900187</v>
      </c>
      <c r="T15" s="6">
        <f t="shared" ca="1" si="8"/>
        <v>0.16393215043195167</v>
      </c>
      <c r="U15" s="6">
        <f t="shared" ca="1" si="8"/>
        <v>0.31628087436619823</v>
      </c>
      <c r="V15" s="6" t="str">
        <f t="shared" ca="1" si="8"/>
        <v/>
      </c>
      <c r="W15" s="6" t="str">
        <f t="shared" ca="1" si="8"/>
        <v/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3279307392.0851002</v>
      </c>
      <c r="AG15" s="5">
        <f t="shared" si="1"/>
        <v>139898544.086025</v>
      </c>
      <c r="AH15" s="5">
        <f t="shared" si="1"/>
        <v>6244370.6910310397</v>
      </c>
      <c r="AI15" s="5">
        <f t="shared" si="1"/>
        <v>10683462.489375301</v>
      </c>
      <c r="AJ15" s="5" t="str">
        <f t="shared" si="1"/>
        <v/>
      </c>
      <c r="AK15" s="5" t="str">
        <f t="shared" si="1"/>
        <v/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4.2661003486188145</v>
      </c>
      <c r="AV15" s="5">
        <f t="shared" si="10"/>
        <v>0.19041736392576017</v>
      </c>
      <c r="AW15" s="5">
        <f t="shared" si="10"/>
        <v>0.32578411268064672</v>
      </c>
      <c r="AX15" s="5" t="str">
        <f t="shared" si="10"/>
        <v/>
      </c>
      <c r="AY15" s="5" t="str">
        <f t="shared" si="10"/>
        <v/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5.2053388693222222E-3</v>
      </c>
      <c r="BJ15" s="5">
        <f ca="1"/>
        <v>1.6558061249426471E-3</v>
      </c>
      <c r="BK15" s="5">
        <f ca="1"/>
        <v>3.1946131835509286E-3</v>
      </c>
      <c r="BL15" s="5" t="e">
        <f ca="1"/>
        <v>#N/A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3.7455664616865927</v>
      </c>
    </row>
    <row r="16" spans="1:116" ht="15" customHeight="1" thickBot="1" x14ac:dyDescent="0.25">
      <c r="A16" t="s">
        <v>41</v>
      </c>
      <c r="B16" t="s">
        <v>38</v>
      </c>
      <c r="C16">
        <v>3086875103.5004501</v>
      </c>
      <c r="D16">
        <v>137340864.01461399</v>
      </c>
      <c r="E16">
        <v>6959330.43234713</v>
      </c>
      <c r="F16">
        <v>9361380.2415807601</v>
      </c>
      <c r="G16"/>
      <c r="H16"/>
      <c r="I16" s="4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97.511942484659414</v>
      </c>
      <c r="S16" s="5">
        <f t="shared" ca="1" si="8"/>
        <v>1.3001374781163471</v>
      </c>
      <c r="T16" s="6">
        <f t="shared" ca="1" si="8"/>
        <v>0.49550879544007986</v>
      </c>
      <c r="U16" s="6">
        <f t="shared" ca="1" si="8"/>
        <v>0.69241124178416347</v>
      </c>
      <c r="V16" s="6" t="str">
        <f t="shared" ca="1" si="8"/>
        <v/>
      </c>
      <c r="W16" s="6" t="str">
        <f t="shared" ca="1" si="8"/>
        <v/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2768913128.1096301</v>
      </c>
      <c r="AG16" s="5">
        <f t="shared" si="1"/>
        <v>140629705.44053599</v>
      </c>
      <c r="AH16" s="5">
        <f t="shared" si="1"/>
        <v>15600936.148133799</v>
      </c>
      <c r="AI16" s="5">
        <f t="shared" si="1"/>
        <v>20193014.2354993</v>
      </c>
      <c r="AJ16" s="5" t="str">
        <f t="shared" si="1"/>
        <v/>
      </c>
      <c r="AK16" s="5" t="str">
        <f t="shared" si="1"/>
        <v/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5.0788774849193468</v>
      </c>
      <c r="AV16" s="5">
        <f t="shared" si="10"/>
        <v>0.56343176641243142</v>
      </c>
      <c r="AW16" s="5">
        <f t="shared" si="10"/>
        <v>0.72927583139039509</v>
      </c>
      <c r="AX16" s="5" t="str">
        <f t="shared" si="10"/>
        <v/>
      </c>
      <c r="AY16" s="5" t="str">
        <f t="shared" si="10"/>
        <v/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1.3333110232327541E-2</v>
      </c>
      <c r="BJ16" s="5">
        <f ca="1"/>
        <v>5.0815190715540652E-3</v>
      </c>
      <c r="BK16" s="5">
        <f ca="1"/>
        <v>7.100784008000802E-3</v>
      </c>
      <c r="BL16" s="5" t="e">
        <f ca="1"/>
        <v>#N/A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7060597568.2978201</v>
      </c>
      <c r="D17">
        <v>262468030.92817399</v>
      </c>
      <c r="E17">
        <v>293835.86977112101</v>
      </c>
      <c r="F17">
        <v>7283.6905328866396</v>
      </c>
      <c r="G17"/>
      <c r="H17"/>
      <c r="I17" s="4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98.820818705667833</v>
      </c>
      <c r="S17" s="5">
        <f t="shared" ca="1" si="8"/>
        <v>0.69532415929316072</v>
      </c>
      <c r="T17" s="6">
        <f t="shared" ca="1" si="8"/>
        <v>0.19146992052468373</v>
      </c>
      <c r="U17" s="6">
        <f t="shared" ca="1" si="8"/>
        <v>0.29238721451430477</v>
      </c>
      <c r="V17" s="6" t="str">
        <f t="shared" ca="1" si="8"/>
        <v/>
      </c>
      <c r="W17" s="6" t="str">
        <f t="shared" ca="1" si="8"/>
        <v/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3086875103.5004501</v>
      </c>
      <c r="AG17" s="5">
        <f t="shared" si="1"/>
        <v>137340864.01461399</v>
      </c>
      <c r="AH17" s="5">
        <f t="shared" si="1"/>
        <v>6959330.43234713</v>
      </c>
      <c r="AI17" s="5">
        <f t="shared" si="1"/>
        <v>9361380.2415807601</v>
      </c>
      <c r="AJ17" s="5" t="str">
        <f t="shared" si="1"/>
        <v/>
      </c>
      <c r="AK17" s="5" t="str">
        <f t="shared" si="1"/>
        <v/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4.4491875897043069</v>
      </c>
      <c r="AV17" s="5">
        <f t="shared" si="10"/>
        <v>0.22544904471371061</v>
      </c>
      <c r="AW17" s="5">
        <f t="shared" si="10"/>
        <v>0.30326397822073059</v>
      </c>
      <c r="AX17" s="5" t="str">
        <f t="shared" si="10"/>
        <v/>
      </c>
      <c r="AY17" s="5" t="str">
        <f t="shared" si="10"/>
        <v/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7.0362112801771459E-3</v>
      </c>
      <c r="BJ17" s="5">
        <f ca="1"/>
        <v>1.9375463898448964E-3</v>
      </c>
      <c r="BK17" s="5">
        <f ca="1"/>
        <v>2.9587613049954931E-3</v>
      </c>
      <c r="BL17" s="5" t="e">
        <f ca="1"/>
        <v>#N/A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6992373879.6473303</v>
      </c>
      <c r="D18">
        <v>260180446.18510601</v>
      </c>
      <c r="E18">
        <v>169310.67072461001</v>
      </c>
      <c r="F18">
        <v>7328.3741234270201</v>
      </c>
      <c r="G18"/>
      <c r="H18"/>
      <c r="I18" s="4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-3.7455664616865928E-4</v>
      </c>
      <c r="DA18" s="5">
        <v>1.3495287244826566E-5</v>
      </c>
    </row>
    <row r="19" spans="1:107" ht="15" customHeight="1" x14ac:dyDescent="0.2">
      <c r="A19" t="s">
        <v>45</v>
      </c>
      <c r="B19" t="s">
        <v>43</v>
      </c>
      <c r="C19">
        <v>7270013665.5882902</v>
      </c>
      <c r="D19">
        <v>273856209.50013399</v>
      </c>
      <c r="E19">
        <v>759346.76672360895</v>
      </c>
      <c r="F19">
        <v>5559.3743793534404</v>
      </c>
      <c r="G19"/>
      <c r="H19"/>
      <c r="I19" s="4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-3.7455664616865928E-4</v>
      </c>
    </row>
    <row r="20" spans="1:107" ht="15" customHeight="1" thickBot="1" x14ac:dyDescent="0.25">
      <c r="A20" t="s">
        <v>46</v>
      </c>
      <c r="B20" t="s">
        <v>43</v>
      </c>
      <c r="C20">
        <v>7171956203.9403</v>
      </c>
      <c r="D20">
        <v>270888898.403678</v>
      </c>
      <c r="E20">
        <v>310641.01763199503</v>
      </c>
      <c r="F20">
        <v>6299.3323393962901</v>
      </c>
      <c r="G20"/>
      <c r="H20"/>
      <c r="I20" s="4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X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 t="str">
        <f t="shared" ca="1" si="40"/>
        <v/>
      </c>
      <c r="V22" s="6" t="str">
        <f t="shared" ca="1" si="40"/>
        <v/>
      </c>
      <c r="W22" s="6" t="str">
        <f t="shared" ca="1" si="40"/>
        <v/>
      </c>
      <c r="X22" s="6" t="str">
        <f t="shared" ca="1" si="40"/>
        <v/>
      </c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-3.7455664616865928E-4</v>
      </c>
      <c r="DA22" s="5">
        <v>1.3495287244826566E-5</v>
      </c>
      <c r="DB22" s="5">
        <v>-4.9478103671094571E-7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-3.7455664616865928E-4</v>
      </c>
      <c r="DB23" s="5">
        <v>1.3495287244826566E-5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-3.7455664616865928E-4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94.93546529222624</v>
      </c>
      <c r="S25" s="5">
        <f t="shared" ref="S25:T25" ca="1" si="42">AVERAGE(S3:S5)</f>
        <v>1.7286544243199344</v>
      </c>
      <c r="T25" s="5">
        <f t="shared" ca="1" si="42"/>
        <v>1.0448656164698324</v>
      </c>
      <c r="U25" s="5">
        <f ca="1">AVERAGE(U3:U5)</f>
        <v>2.2910146669839868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95.513529882702102</v>
      </c>
      <c r="S26" s="5">
        <f t="shared" ref="S26:U26" ca="1" si="43">AVERAGE(S6:S9)</f>
        <v>1.8509004300312597</v>
      </c>
      <c r="T26" s="5">
        <f t="shared" ca="1" si="43"/>
        <v>0.97041424494929318</v>
      </c>
      <c r="U26" s="5">
        <f t="shared" ca="1" si="43"/>
        <v>1.6651554423173669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96.505280139472092</v>
      </c>
      <c r="S27" s="5">
        <f t="shared" ref="S27:U27" ca="1" si="44">AVERAGE(S10:S13)</f>
        <v>1.3910861247209863</v>
      </c>
      <c r="T27" s="5">
        <f t="shared" ca="1" si="44"/>
        <v>0.66602577516718242</v>
      </c>
      <c r="U27" s="5">
        <f t="shared" ca="1" si="44"/>
        <v>1.43760796063975</v>
      </c>
      <c r="CW27" s="27"/>
      <c r="CX27" s="23" t="s">
        <v>14</v>
      </c>
      <c r="CY27" s="5">
        <f t="array" ref="CY27:DC31">MINVERSE(CY5:DC9)</f>
        <v>0.01</v>
      </c>
      <c r="CZ27" s="5">
        <v>-3.7455664616865928E-4</v>
      </c>
      <c r="DA27" s="5">
        <v>1.3495287244826566E-5</v>
      </c>
      <c r="DB27" s="5">
        <v>-4.9478103671094571E-7</v>
      </c>
      <c r="DC27" s="5">
        <v>1.8160318387109933E-8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98.276705378105149</v>
      </c>
      <c r="S28" s="5">
        <f t="shared" ref="S28:U28" ca="1" si="45">AVERAGE(S14:S17)</f>
        <v>0.92893916412053923</v>
      </c>
      <c r="T28" s="5">
        <f t="shared" ca="1" si="45"/>
        <v>0.30931178710180329</v>
      </c>
      <c r="U28" s="5">
        <f t="shared" ca="1" si="45"/>
        <v>0.48504367067249765</v>
      </c>
      <c r="CW28" s="27"/>
      <c r="CX28" s="24"/>
      <c r="CY28" s="5">
        <v>0</v>
      </c>
      <c r="CZ28" s="5">
        <v>0.01</v>
      </c>
      <c r="DA28" s="5">
        <v>-3.7455664616865928E-4</v>
      </c>
      <c r="DB28" s="5">
        <v>1.3495287244826566E-5</v>
      </c>
      <c r="DC28" s="5">
        <v>-4.9478103671094571E-7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-3.7455664616865928E-4</v>
      </c>
      <c r="DC29" s="5">
        <v>1.3495287244826566E-5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-3.7455664616865928E-4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6">IFERROR(BH48/SUMIF($AV48:$BF48,"&lt;&gt;#N/A")*100,"")</f>
        <v/>
      </c>
      <c r="S33" s="5" t="str">
        <f t="shared" si="46"/>
        <v/>
      </c>
      <c r="T33" s="5" t="str">
        <f t="shared" si="46"/>
        <v/>
      </c>
      <c r="U33" s="5" t="str">
        <f t="shared" si="46"/>
        <v/>
      </c>
      <c r="V33" s="5" t="str">
        <f t="shared" si="46"/>
        <v/>
      </c>
      <c r="W33" s="5" t="str">
        <f t="shared" si="46"/>
        <v/>
      </c>
      <c r="X33" s="5" t="str">
        <f t="shared" si="46"/>
        <v/>
      </c>
      <c r="CW33" s="27"/>
      <c r="CX33" s="23" t="s">
        <v>15</v>
      </c>
      <c r="CY33" s="5">
        <f t="array" ref="CY33:DD38">MINVERSE(CY5:DD10)</f>
        <v>0.01</v>
      </c>
      <c r="CZ33" s="5">
        <v>-3.7455664616865928E-4</v>
      </c>
      <c r="DA33" s="5">
        <v>1.3495287244826566E-5</v>
      </c>
      <c r="DB33" s="5">
        <v>-4.9478103671094571E-7</v>
      </c>
      <c r="DC33" s="5">
        <v>1.8160318387109933E-8</v>
      </c>
      <c r="DD33" s="5">
        <v>-6.6634608237471166E-10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-3.7455664616865928E-4</v>
      </c>
      <c r="DB34" s="5">
        <v>1.3495287244826566E-5</v>
      </c>
      <c r="DC34" s="5">
        <v>-4.9478103671094571E-7</v>
      </c>
      <c r="DD34" s="5">
        <v>1.8160318387109933E-8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-3.7455664616865928E-4</v>
      </c>
      <c r="DC35" s="5">
        <v>1.3495287244826566E-5</v>
      </c>
      <c r="DD35" s="5">
        <v>-4.9478103671094571E-7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-3.7455664616865928E-4</v>
      </c>
      <c r="DD36" s="5">
        <v>1.3495287244826566E-5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-3.7455664616865928E-4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7">IF(B38=ISBLANK(TRUE),"",B38)</f>
        <v/>
      </c>
      <c r="AF39" s="5" t="str">
        <f t="shared" si="47"/>
        <v/>
      </c>
      <c r="AG39" s="5" t="str">
        <f t="shared" si="47"/>
        <v/>
      </c>
      <c r="AH39" s="5" t="str">
        <f t="shared" si="47"/>
        <v/>
      </c>
      <c r="AI39" s="5" t="str">
        <f t="shared" si="47"/>
        <v/>
      </c>
      <c r="AJ39" s="5" t="str">
        <f t="shared" si="47"/>
        <v/>
      </c>
      <c r="AK39" s="5" t="str">
        <f t="shared" si="47"/>
        <v/>
      </c>
      <c r="AL39" s="5" t="str">
        <f t="shared" si="47"/>
        <v/>
      </c>
      <c r="AM39" s="5" t="str">
        <f t="shared" si="47"/>
        <v/>
      </c>
      <c r="AN39" s="5" t="str">
        <f t="shared" si="47"/>
        <v/>
      </c>
      <c r="AO39" s="5" t="str">
        <f t="shared" si="47"/>
        <v/>
      </c>
      <c r="AP39" s="5" t="str">
        <f t="shared" si="47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7"/>
        <v/>
      </c>
      <c r="AF40" s="5" t="str">
        <f t="shared" si="47"/>
        <v/>
      </c>
      <c r="AG40" s="5" t="str">
        <f t="shared" si="47"/>
        <v/>
      </c>
      <c r="AH40" s="5" t="str">
        <f t="shared" si="47"/>
        <v/>
      </c>
      <c r="AI40" s="5" t="str">
        <f t="shared" si="47"/>
        <v/>
      </c>
      <c r="AJ40" s="5" t="str">
        <f t="shared" si="47"/>
        <v/>
      </c>
      <c r="AK40" s="5" t="str">
        <f t="shared" si="47"/>
        <v/>
      </c>
      <c r="AL40" s="5" t="str">
        <f t="shared" si="47"/>
        <v/>
      </c>
      <c r="AM40" s="5" t="str">
        <f t="shared" si="47"/>
        <v/>
      </c>
      <c r="AN40" s="5" t="str">
        <f t="shared" si="47"/>
        <v/>
      </c>
      <c r="AO40" s="5" t="str">
        <f t="shared" si="47"/>
        <v/>
      </c>
      <c r="AP40" s="5" t="str">
        <f t="shared" si="47"/>
        <v/>
      </c>
      <c r="CW40" s="27"/>
      <c r="CX40" s="23" t="s">
        <v>16</v>
      </c>
      <c r="CY40" s="5">
        <f t="array" ref="CY40:DE46">MINVERSE(CY5:DE11)</f>
        <v>0.01</v>
      </c>
      <c r="CZ40" s="5">
        <v>-3.7455664616865928E-4</v>
      </c>
      <c r="DA40" s="5">
        <v>1.3495287244826566E-5</v>
      </c>
      <c r="DB40" s="5">
        <v>-4.9478103671094571E-7</v>
      </c>
      <c r="DC40" s="5">
        <v>1.8160318387109933E-8</v>
      </c>
      <c r="DD40" s="5">
        <v>-6.6634608237471166E-10</v>
      </c>
      <c r="DE40" s="5">
        <v>2.4449186597647268E-11</v>
      </c>
    </row>
    <row r="41" spans="2:110" ht="14.25" customHeight="1" x14ac:dyDescent="0.15">
      <c r="AD41" s="5" t="str">
        <f>IF(A40=ISBLANK(TRUE),"",A40)</f>
        <v/>
      </c>
      <c r="AE41" s="5" t="str">
        <f t="shared" si="47"/>
        <v/>
      </c>
      <c r="AF41" s="5" t="str">
        <f t="shared" si="47"/>
        <v/>
      </c>
      <c r="AG41" s="5" t="str">
        <f t="shared" si="47"/>
        <v/>
      </c>
      <c r="AH41" s="5" t="str">
        <f t="shared" si="47"/>
        <v/>
      </c>
      <c r="AI41" s="5" t="str">
        <f t="shared" si="47"/>
        <v/>
      </c>
      <c r="AJ41" s="5" t="str">
        <f t="shared" si="47"/>
        <v/>
      </c>
      <c r="AK41" s="5" t="str">
        <f t="shared" si="47"/>
        <v/>
      </c>
      <c r="AL41" s="5" t="str">
        <f t="shared" si="47"/>
        <v/>
      </c>
      <c r="AM41" s="5" t="str">
        <f t="shared" si="47"/>
        <v/>
      </c>
      <c r="AN41" s="5" t="str">
        <f t="shared" si="47"/>
        <v/>
      </c>
      <c r="AO41" s="5" t="str">
        <f t="shared" si="47"/>
        <v/>
      </c>
      <c r="AP41" s="5" t="str">
        <f t="shared" si="47"/>
        <v/>
      </c>
      <c r="CW41" s="27"/>
      <c r="CX41" s="24"/>
      <c r="CY41" s="5">
        <v>0</v>
      </c>
      <c r="CZ41" s="5">
        <v>0.01</v>
      </c>
      <c r="DA41" s="5">
        <v>-3.7455664616865928E-4</v>
      </c>
      <c r="DB41" s="5">
        <v>1.3495287244826566E-5</v>
      </c>
      <c r="DC41" s="5">
        <v>-4.9478103671094571E-7</v>
      </c>
      <c r="DD41" s="5">
        <v>1.8160318387109933E-8</v>
      </c>
      <c r="DE41" s="5">
        <v>-6.6634608237471166E-10</v>
      </c>
    </row>
    <row r="42" spans="2:110" ht="14.25" customHeight="1" x14ac:dyDescent="0.15">
      <c r="AD42" s="5" t="str">
        <f>IF(A41=ISBLANK(TRUE),"",A41)</f>
        <v/>
      </c>
      <c r="AE42" s="5" t="str">
        <f t="shared" si="47"/>
        <v/>
      </c>
      <c r="AF42" s="5" t="str">
        <f t="shared" si="47"/>
        <v/>
      </c>
      <c r="AG42" s="5" t="str">
        <f t="shared" si="47"/>
        <v/>
      </c>
      <c r="AH42" s="5" t="str">
        <f t="shared" si="47"/>
        <v/>
      </c>
      <c r="AI42" s="5" t="str">
        <f t="shared" si="47"/>
        <v/>
      </c>
      <c r="AJ42" s="5" t="str">
        <f t="shared" si="47"/>
        <v/>
      </c>
      <c r="AK42" s="5" t="str">
        <f t="shared" si="47"/>
        <v/>
      </c>
      <c r="AL42" s="5" t="str">
        <f t="shared" si="47"/>
        <v/>
      </c>
      <c r="AM42" s="5" t="str">
        <f t="shared" si="47"/>
        <v/>
      </c>
      <c r="AN42" s="5" t="str">
        <f t="shared" si="47"/>
        <v/>
      </c>
      <c r="AO42" s="5" t="str">
        <f t="shared" si="47"/>
        <v/>
      </c>
      <c r="AP42" s="5" t="str">
        <f t="shared" si="47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-3.7455664616865928E-4</v>
      </c>
      <c r="DC42" s="5">
        <v>1.3495287244826566E-5</v>
      </c>
      <c r="DD42" s="5">
        <v>-4.9478103671094571E-7</v>
      </c>
      <c r="DE42" s="5">
        <v>1.8160318387109933E-8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-3.7455664616865928E-4</v>
      </c>
      <c r="DD43" s="5">
        <v>1.3495287244826566E-5</v>
      </c>
      <c r="DE43" s="5">
        <v>-4.9478103671094571E-7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-3.7455664616865928E-4</v>
      </c>
      <c r="DE44" s="5">
        <v>1.3495287244826566E-5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-3.7455664616865928E-4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-3.7455664616865928E-4</v>
      </c>
      <c r="DA48" s="5">
        <v>1.3495287244826566E-5</v>
      </c>
      <c r="DB48" s="5">
        <v>-4.9478103671094571E-7</v>
      </c>
      <c r="DC48" s="5">
        <v>1.8160318387109933E-8</v>
      </c>
      <c r="DD48" s="5">
        <v>-6.6634608237471166E-10</v>
      </c>
      <c r="DE48" s="5">
        <v>2.4449186597647268E-11</v>
      </c>
      <c r="DF48" s="5">
        <v>-8.9708017652105433E-13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-3.7455664616865928E-4</v>
      </c>
      <c r="DB49" s="5">
        <v>1.3495287244826566E-5</v>
      </c>
      <c r="DC49" s="5">
        <v>-4.9478103671094571E-7</v>
      </c>
      <c r="DD49" s="5">
        <v>1.8160318387109933E-8</v>
      </c>
      <c r="DE49" s="5">
        <v>-6.6634608237471166E-10</v>
      </c>
      <c r="DF49" s="5">
        <v>2.4449186597647268E-11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-3.7455664616865928E-4</v>
      </c>
      <c r="DC50" s="5">
        <v>1.3495287244826566E-5</v>
      </c>
      <c r="DD50" s="5">
        <v>-4.9478103671094571E-7</v>
      </c>
      <c r="DE50" s="5">
        <v>1.8160318387109933E-8</v>
      </c>
      <c r="DF50" s="5">
        <v>-6.6634608237471166E-10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-3.7455664616865928E-4</v>
      </c>
      <c r="DD51" s="5">
        <v>1.3495287244826566E-5</v>
      </c>
      <c r="DE51" s="5">
        <v>-4.9478103671094571E-7</v>
      </c>
      <c r="DF51" s="5">
        <v>1.8160318387109933E-8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-3.7455664616865928E-4</v>
      </c>
      <c r="DE52" s="5">
        <v>1.3495287244826566E-5</v>
      </c>
      <c r="DF52" s="5">
        <v>-4.9478103671094571E-7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-3.7455664616865928E-4</v>
      </c>
      <c r="DF53" s="5">
        <v>1.3495287244826566E-5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-3.7455664616865928E-4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AD51-F855-2846-9AB6-DA346F0FF89E}">
  <dimension ref="A1:DL101"/>
  <sheetViews>
    <sheetView zoomScaleNormal="100" workbookViewId="0">
      <selection sqref="A1:G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2" t="s">
        <v>0</v>
      </c>
      <c r="B1" s="2" t="s">
        <v>1</v>
      </c>
      <c r="C1" s="2">
        <v>133.01429999999999</v>
      </c>
      <c r="D1" s="2">
        <v>134.01759999999999</v>
      </c>
      <c r="E1" s="2">
        <v>135.02099999999999</v>
      </c>
      <c r="F1" s="2">
        <v>136.02430000000001</v>
      </c>
      <c r="G1" s="2">
        <v>137.02770000000001</v>
      </c>
      <c r="H1"/>
      <c r="I1" s="2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5</v>
      </c>
    </row>
    <row r="2" spans="1:116" ht="15" x14ac:dyDescent="0.2">
      <c r="A2" t="s">
        <v>22</v>
      </c>
      <c r="B2" t="s">
        <v>23</v>
      </c>
      <c r="C2">
        <v>515786723.55524898</v>
      </c>
      <c r="D2">
        <v>41624480.953064904</v>
      </c>
      <c r="E2">
        <v>12323640.798425199</v>
      </c>
      <c r="F2">
        <v>4018614.72471879</v>
      </c>
      <c r="G2">
        <v>23672946.625654701</v>
      </c>
      <c r="H2"/>
      <c r="I2" s="4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Malate</v>
      </c>
      <c r="S2" s="5" t="str">
        <f t="shared" ref="S2:AB2" ca="1" si="0">IF(AG2=ISBLANK(TRUE),"",AG2)</f>
        <v>Malate m+1</v>
      </c>
      <c r="T2" s="5" t="str">
        <f t="shared" ca="1" si="0"/>
        <v>Malate m+2</v>
      </c>
      <c r="U2" s="5" t="str">
        <f t="shared" ca="1" si="0"/>
        <v>Malate m+3</v>
      </c>
      <c r="V2" s="5" t="str">
        <f t="shared" ca="1" si="0"/>
        <v>Malate m+4</v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Malate</v>
      </c>
      <c r="AG2" s="3" t="str">
        <f ca="1">IF(D1=ISBLANK(TRUE),"",$AF$2&amp;" m+1")</f>
        <v>Malate m+1</v>
      </c>
      <c r="AH2" s="3" t="str">
        <f ca="1">IF(E1=ISBLANK(TRUE),"",$AF$2&amp;" m+2")</f>
        <v>Malate m+2</v>
      </c>
      <c r="AI2" s="3" t="str">
        <f ca="1">IF(F1=ISBLANK(TRUE),"",$AF$2&amp;" m+3")</f>
        <v>Malate m+3</v>
      </c>
      <c r="AJ2" s="3" t="str">
        <f ca="1">IF(G1=ISBLANK(TRUE),"",$AF$2&amp;" m+4")</f>
        <v>Malate m+4</v>
      </c>
      <c r="AK2" s="3" t="str">
        <f>IF(H1=ISBLANK(TRUE),"",$AF$2&amp;" m+5")</f>
        <v/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Malate</v>
      </c>
      <c r="AU2" s="5" t="str">
        <f t="shared" ca="1" si="2"/>
        <v>Malate m+1</v>
      </c>
      <c r="AV2" s="5" t="str">
        <f t="shared" ca="1" si="2"/>
        <v>Malate m+2</v>
      </c>
      <c r="AW2" s="5" t="str">
        <f t="shared" ca="1" si="2"/>
        <v>Malate m+3</v>
      </c>
      <c r="AX2" s="5" t="str">
        <f t="shared" ca="1" si="2"/>
        <v>Malate m+4</v>
      </c>
      <c r="AY2" s="5" t="str">
        <f t="shared" si="2"/>
        <v/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Malate</v>
      </c>
      <c r="BI2" s="5" t="str">
        <f t="shared" ca="1" si="3"/>
        <v>Malate m+1</v>
      </c>
      <c r="BJ2" s="5" t="str">
        <f t="shared" ca="1" si="3"/>
        <v>Malate m+2</v>
      </c>
      <c r="BK2" s="5" t="str">
        <f t="shared" ca="1" si="3"/>
        <v>Malate m+3</v>
      </c>
      <c r="BL2" s="5" t="str">
        <f t="shared" ca="1" si="3"/>
        <v>Malate m+4</v>
      </c>
      <c r="BM2" s="5" t="str">
        <f t="shared" si="3"/>
        <v/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Malate</v>
      </c>
      <c r="BY2" s="3" t="str">
        <f t="shared" ca="1" si="4"/>
        <v>Malate m+1</v>
      </c>
      <c r="BZ2" s="3" t="str">
        <f t="shared" ca="1" si="4"/>
        <v>Malate m+2</v>
      </c>
      <c r="CA2" s="3" t="str">
        <f t="shared" ca="1" si="4"/>
        <v>Malate m+3</v>
      </c>
      <c r="CB2" s="3" t="str">
        <f t="shared" ca="1" si="4"/>
        <v>Malate m+4</v>
      </c>
      <c r="CC2" s="3" t="str">
        <f t="shared" si="4"/>
        <v/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Malate</v>
      </c>
      <c r="CL2" s="5" t="str">
        <f t="shared" ca="1" si="5"/>
        <v>Malate m+1</v>
      </c>
      <c r="CM2" s="5" t="str">
        <f t="shared" ca="1" si="5"/>
        <v>Malate m+2</v>
      </c>
      <c r="CN2" s="5" t="str">
        <f t="shared" ca="1" si="5"/>
        <v>Malate m+3</v>
      </c>
      <c r="CO2" s="5" t="str">
        <f t="shared" ca="1" si="5"/>
        <v>Malate m+4</v>
      </c>
      <c r="CP2" s="5" t="str">
        <f t="shared" si="5"/>
        <v/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Malate</v>
      </c>
      <c r="CZ2" s="5" t="str">
        <f t="shared" ca="1" si="6"/>
        <v>Malate m+1</v>
      </c>
      <c r="DA2" s="5" t="str">
        <f t="shared" ca="1" si="6"/>
        <v>Malate m+2</v>
      </c>
      <c r="DB2" s="5" t="str">
        <f t="shared" ca="1" si="6"/>
        <v>Malate m+3</v>
      </c>
      <c r="DC2" s="5" t="str">
        <f t="shared" ca="1" si="6"/>
        <v>Malate m+4</v>
      </c>
      <c r="DD2" s="5" t="str">
        <f t="shared" si="6"/>
        <v/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579727896.93310595</v>
      </c>
      <c r="D3">
        <v>45211734.020789802</v>
      </c>
      <c r="E3">
        <v>13441563.0261489</v>
      </c>
      <c r="F3">
        <v>4588784.6795099797</v>
      </c>
      <c r="G3">
        <v>34207185.739463098</v>
      </c>
      <c r="H3"/>
      <c r="I3" s="4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90.90161789884074</v>
      </c>
      <c r="S3" s="5">
        <f t="shared" ref="S3:AB17" ca="1" si="8">IFERROR(BI3/SUMIF($BH3:$BR3,"&lt;&gt;#N/A")*100,"")</f>
        <v>2.3720207138496519</v>
      </c>
      <c r="T3" s="6">
        <f t="shared" ca="1" si="8"/>
        <v>1.9983915715250236</v>
      </c>
      <c r="U3" s="6">
        <f t="shared" ca="1" si="8"/>
        <v>0.5902841594091115</v>
      </c>
      <c r="V3" s="6">
        <f t="shared" ca="1" si="8"/>
        <v>4.1376856563754716</v>
      </c>
      <c r="W3" s="6" t="str">
        <f t="shared" ca="1" si="8"/>
        <v/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515786723.55524898</v>
      </c>
      <c r="AG3" s="5">
        <f t="shared" si="1"/>
        <v>41624480.953064904</v>
      </c>
      <c r="AH3" s="5">
        <f t="shared" si="1"/>
        <v>12323640.798425199</v>
      </c>
      <c r="AI3" s="5">
        <f t="shared" si="1"/>
        <v>4018614.72471879</v>
      </c>
      <c r="AJ3" s="5">
        <f t="shared" si="1"/>
        <v>23672946.625654701</v>
      </c>
      <c r="AK3" s="5" t="str">
        <f t="shared" si="1"/>
        <v/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8.070095458478054</v>
      </c>
      <c r="AV3" s="5">
        <f t="shared" si="10"/>
        <v>2.389290037068033</v>
      </c>
      <c r="AW3" s="5">
        <f t="shared" si="10"/>
        <v>0.77912333551724933</v>
      </c>
      <c r="AX3" s="5">
        <f t="shared" si="10"/>
        <v>4.5896773888401476</v>
      </c>
      <c r="AY3" s="5" t="str">
        <f t="shared" si="10"/>
        <v/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2.6094372891023121E-2</v>
      </c>
      <c r="BJ3" s="5">
        <f ca="1"/>
        <v>2.1984114449414095E-2</v>
      </c>
      <c r="BK3" s="5">
        <f ca="1"/>
        <v>6.4936595525285946E-3</v>
      </c>
      <c r="BL3" s="5">
        <f ca="1"/>
        <v>4.551828396475921E-2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678910787.30791998</v>
      </c>
      <c r="BY3" s="5">
        <f t="shared" ref="BY3:CD6" si="12">D17</f>
        <v>38004839.905452803</v>
      </c>
      <c r="BZ3" s="5">
        <f t="shared" si="12"/>
        <v>108780.419876541</v>
      </c>
      <c r="CA3" s="5">
        <f t="shared" si="12"/>
        <v>40974.586900144401</v>
      </c>
      <c r="CB3" s="5">
        <f t="shared" si="12"/>
        <v>30013.032562921198</v>
      </c>
      <c r="CC3" s="5">
        <f t="shared" si="12"/>
        <v>0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5.5979136899787845</v>
      </c>
      <c r="CM3" s="5">
        <f t="shared" si="15"/>
        <v>1.6022785601608601E-2</v>
      </c>
      <c r="CN3" s="5">
        <f t="shared" si="15"/>
        <v>6.0353418543577179E-3</v>
      </c>
      <c r="CO3" s="5">
        <f t="shared" si="15"/>
        <v>4.4207623628918398E-3</v>
      </c>
      <c r="CP3" s="5">
        <f t="shared" si="15"/>
        <v>0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5.4606581693757406</v>
      </c>
      <c r="DA3" s="5">
        <f t="shared" si="16"/>
        <v>4.8386141624521553E-2</v>
      </c>
      <c r="DB3" s="5">
        <f t="shared" si="16"/>
        <v>8.447040077397475E-3</v>
      </c>
      <c r="DC3" s="5">
        <f t="shared" si="16"/>
        <v>1.1051905907229599E-3</v>
      </c>
      <c r="DD3" s="5">
        <f t="shared" si="16"/>
        <v>0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735774539.42460096</v>
      </c>
      <c r="D4">
        <v>60744975.034525998</v>
      </c>
      <c r="E4">
        <v>16957769.977181301</v>
      </c>
      <c r="F4">
        <v>6033441.7691121502</v>
      </c>
      <c r="G4">
        <v>34506020.366833098</v>
      </c>
      <c r="H4"/>
      <c r="I4" s="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90.08397360216081</v>
      </c>
      <c r="S4" s="5">
        <f t="shared" ca="1" si="8"/>
        <v>2.1062778294318742</v>
      </c>
      <c r="T4" s="6">
        <f t="shared" ca="1" si="8"/>
        <v>1.9300809786292128</v>
      </c>
      <c r="U4" s="6">
        <f t="shared" ca="1" si="8"/>
        <v>0.59902799165733012</v>
      </c>
      <c r="V4" s="6">
        <f t="shared" ca="1" si="8"/>
        <v>5.2806395981207768</v>
      </c>
      <c r="W4" s="6" t="str">
        <f t="shared" ca="1" si="8"/>
        <v/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579727896.93310595</v>
      </c>
      <c r="AG4" s="5">
        <f t="shared" si="1"/>
        <v>45211734.020789802</v>
      </c>
      <c r="AH4" s="5">
        <f t="shared" si="1"/>
        <v>13441563.0261489</v>
      </c>
      <c r="AI4" s="5">
        <f t="shared" si="1"/>
        <v>4588784.6795099797</v>
      </c>
      <c r="AJ4" s="5">
        <f t="shared" si="1"/>
        <v>34207185.739463098</v>
      </c>
      <c r="AK4" s="5" t="str">
        <f t="shared" si="1"/>
        <v/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7.79878530254802</v>
      </c>
      <c r="AV4" s="5">
        <f t="shared" si="10"/>
        <v>2.3185986213977046</v>
      </c>
      <c r="AW4" s="5">
        <f t="shared" si="10"/>
        <v>0.79154111847742836</v>
      </c>
      <c r="AX4" s="5">
        <f t="shared" si="10"/>
        <v>5.9005588519074186</v>
      </c>
      <c r="AY4" s="5" t="str">
        <f t="shared" si="10"/>
        <v/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2.3381271331722783E-2</v>
      </c>
      <c r="BJ4" s="5">
        <f ca="1"/>
        <v>2.1425353494652202E-2</v>
      </c>
      <c r="BK4" s="5">
        <f ca="1"/>
        <v>6.6496621730167717E-3</v>
      </c>
      <c r="BL4" s="5">
        <f ca="1"/>
        <v>5.8619079365234757E-2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722625376.75171494</v>
      </c>
      <c r="BY4" s="5">
        <f t="shared" si="12"/>
        <v>37956648.340203203</v>
      </c>
      <c r="BZ4" s="5">
        <f t="shared" si="12"/>
        <v>459603.040438389</v>
      </c>
      <c r="CA4" s="5">
        <f t="shared" si="12"/>
        <v>67847.011212095604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5.2526038472137184</v>
      </c>
      <c r="CM4" s="5">
        <f t="shared" si="15"/>
        <v>6.3601840625132494E-2</v>
      </c>
      <c r="CN4" s="5">
        <f t="shared" si="15"/>
        <v>9.3889605035842785E-3</v>
      </c>
      <c r="CO4" s="5">
        <f t="shared" si="15"/>
        <v>0</v>
      </c>
      <c r="CP4" s="5">
        <f t="shared" si="15"/>
        <v>0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630432738.85401797</v>
      </c>
      <c r="D5">
        <v>52149884.011481903</v>
      </c>
      <c r="E5">
        <v>11649067.163834</v>
      </c>
      <c r="F5">
        <v>2728798.2009764099</v>
      </c>
      <c r="G5">
        <v>16940148.821306799</v>
      </c>
      <c r="H5"/>
      <c r="I5" s="4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90.70808991724941</v>
      </c>
      <c r="S5" s="5">
        <f t="shared" ca="1" si="8"/>
        <v>2.5355307942880465</v>
      </c>
      <c r="T5" s="6">
        <f t="shared" ca="1" si="8"/>
        <v>1.90824866224848</v>
      </c>
      <c r="U5" s="6">
        <f t="shared" ca="1" si="8"/>
        <v>0.63072556933662471</v>
      </c>
      <c r="V5" s="6">
        <f t="shared" ca="1" si="8"/>
        <v>4.2174050568774355</v>
      </c>
      <c r="W5" s="6" t="str">
        <f t="shared" ca="1" si="8"/>
        <v/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735774539.42460096</v>
      </c>
      <c r="AG5" s="5">
        <f t="shared" si="1"/>
        <v>60744975.034525998</v>
      </c>
      <c r="AH5" s="5">
        <f t="shared" si="1"/>
        <v>16957769.977181301</v>
      </c>
      <c r="AI5" s="5">
        <f t="shared" si="1"/>
        <v>6033441.7691121502</v>
      </c>
      <c r="AJ5" s="5">
        <f t="shared" si="1"/>
        <v>34506020.366833098</v>
      </c>
      <c r="AK5" s="5" t="str">
        <f t="shared" si="1"/>
        <v/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8.2559224028097642</v>
      </c>
      <c r="AV5" s="5">
        <f t="shared" si="10"/>
        <v>2.3047508534941716</v>
      </c>
      <c r="AW5" s="5">
        <f t="shared" si="10"/>
        <v>0.82001230619239596</v>
      </c>
      <c r="AX5" s="5">
        <f t="shared" si="10"/>
        <v>4.6897546079561137</v>
      </c>
      <c r="AY5" s="5" t="str">
        <f t="shared" si="10"/>
        <v/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2.7952642334340236E-2</v>
      </c>
      <c r="BJ5" s="5">
        <f ca="1"/>
        <v>2.103724887150997E-2</v>
      </c>
      <c r="BK5" s="5">
        <f ca="1"/>
        <v>6.9533552069282797E-3</v>
      </c>
      <c r="BL5" s="5">
        <f ca="1"/>
        <v>4.6494254930567525E-2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696882364.68849504</v>
      </c>
      <c r="BY5" s="5">
        <f t="shared" si="12"/>
        <v>38849169.010712102</v>
      </c>
      <c r="BZ5" s="5">
        <f t="shared" si="12"/>
        <v>295991.88274746499</v>
      </c>
      <c r="CA5" s="5">
        <f t="shared" si="12"/>
        <v>108400.22788784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5.5747097328367028</v>
      </c>
      <c r="CM5" s="5">
        <f t="shared" si="15"/>
        <v>4.2473722646112988E-2</v>
      </c>
      <c r="CN5" s="5">
        <f t="shared" si="15"/>
        <v>1.55550252640264E-2</v>
      </c>
      <c r="CO5" s="5">
        <f t="shared" si="15"/>
        <v>0</v>
      </c>
      <c r="CP5" s="5">
        <f t="shared" si="15"/>
        <v>0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5.4606581693757406</v>
      </c>
      <c r="DA5" s="5">
        <f t="shared" si="21"/>
        <v>4.8386141624521553E-2</v>
      </c>
      <c r="DB5" s="5">
        <f t="shared" si="21"/>
        <v>8.447040077397475E-3</v>
      </c>
      <c r="DC5" s="5">
        <f t="shared" si="21"/>
        <v>1.1051905907229599E-3</v>
      </c>
      <c r="DD5" s="5">
        <f t="shared" si="21"/>
        <v>0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567589726.473225</v>
      </c>
      <c r="D6">
        <v>47746635.598434098</v>
      </c>
      <c r="E6">
        <v>13058224.731649</v>
      </c>
      <c r="F6">
        <v>3720190.4078650302</v>
      </c>
      <c r="G6">
        <v>22689005.861656401</v>
      </c>
      <c r="H6"/>
      <c r="I6" s="4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93.060309400149478</v>
      </c>
      <c r="S6" s="5">
        <f t="shared" ca="1" si="8"/>
        <v>2.6163154195770382</v>
      </c>
      <c r="T6" s="6">
        <f t="shared" ca="1" si="8"/>
        <v>1.5316618792311114</v>
      </c>
      <c r="U6" s="6">
        <f t="shared" ca="1" si="8"/>
        <v>0.31004153899636727</v>
      </c>
      <c r="V6" s="6">
        <f t="shared" ca="1" si="8"/>
        <v>2.4816717620460134</v>
      </c>
      <c r="W6" s="6" t="str">
        <f t="shared" ca="1" si="8"/>
        <v/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630432738.85401797</v>
      </c>
      <c r="AG6" s="5">
        <f t="shared" si="1"/>
        <v>52149884.011481903</v>
      </c>
      <c r="AH6" s="5">
        <f t="shared" si="1"/>
        <v>11649067.163834</v>
      </c>
      <c r="AI6" s="5">
        <f t="shared" si="1"/>
        <v>2728798.2009764099</v>
      </c>
      <c r="AJ6" s="5">
        <f t="shared" si="1"/>
        <v>16940148.821306799</v>
      </c>
      <c r="AK6" s="5" t="str">
        <f t="shared" si="1"/>
        <v/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8.2720773839059216</v>
      </c>
      <c r="AV6" s="5">
        <f t="shared" si="10"/>
        <v>1.8477890575621645</v>
      </c>
      <c r="AW6" s="5">
        <f t="shared" si="10"/>
        <v>0.43284525577411137</v>
      </c>
      <c r="AX6" s="5">
        <f t="shared" si="10"/>
        <v>2.6870667998778268</v>
      </c>
      <c r="AY6" s="5" t="str">
        <f t="shared" si="10"/>
        <v/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2.8114192145301808E-2</v>
      </c>
      <c r="BJ6" s="5">
        <f ca="1"/>
        <v>1.6458809229240014E-2</v>
      </c>
      <c r="BK6" s="5">
        <f ca="1"/>
        <v>3.3316194733806598E-3</v>
      </c>
      <c r="BL6" s="5">
        <f ca="1"/>
        <v>2.6667349142104047E-2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729343171.92957795</v>
      </c>
      <c r="BY6" s="5">
        <f t="shared" si="12"/>
        <v>39511476.435153604</v>
      </c>
      <c r="BZ6" s="5">
        <f t="shared" si="12"/>
        <v>521088.10985157703</v>
      </c>
      <c r="CA6" s="5">
        <f t="shared" si="12"/>
        <v>20486.029418093502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5.4174054074737601</v>
      </c>
      <c r="CM6" s="5">
        <f t="shared" si="15"/>
        <v>7.1446217625232109E-2</v>
      </c>
      <c r="CN6" s="5">
        <f t="shared" si="15"/>
        <v>2.8088326876215051E-3</v>
      </c>
      <c r="CO6" s="5">
        <f t="shared" si="15"/>
        <v>0</v>
      </c>
      <c r="CP6" s="5">
        <f t="shared" si="15"/>
        <v>0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5.4606581693757406</v>
      </c>
      <c r="DB6" s="5">
        <f t="shared" si="22"/>
        <v>4.8386141624521553E-2</v>
      </c>
      <c r="DC6" s="5">
        <f t="shared" si="22"/>
        <v>8.447040077397475E-3</v>
      </c>
      <c r="DD6" s="5">
        <f t="shared" si="22"/>
        <v>1.1051905907229599E-3</v>
      </c>
      <c r="DE6" s="5">
        <f t="shared" si="22"/>
        <v>0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492900747.89213198</v>
      </c>
      <c r="D7">
        <v>40164774.210767999</v>
      </c>
      <c r="E7">
        <v>7742169.3377918201</v>
      </c>
      <c r="F7">
        <v>1540138.3951508601</v>
      </c>
      <c r="G7">
        <v>8864431.6895382106</v>
      </c>
      <c r="H7"/>
      <c r="I7" s="4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91.290832105690981</v>
      </c>
      <c r="S7" s="5">
        <f t="shared" ca="1" si="8"/>
        <v>2.6944633938983125</v>
      </c>
      <c r="T7" s="6">
        <f t="shared" ca="1" si="8"/>
        <v>1.908970428647963</v>
      </c>
      <c r="U7" s="6">
        <f t="shared" ca="1" si="8"/>
        <v>0.48509599245520152</v>
      </c>
      <c r="V7" s="6">
        <f t="shared" ca="1" si="8"/>
        <v>3.6206380793075614</v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567589726.473225</v>
      </c>
      <c r="AG7" s="5">
        <f t="shared" si="1"/>
        <v>47746635.598434098</v>
      </c>
      <c r="AH7" s="5">
        <f t="shared" si="1"/>
        <v>13058224.731649</v>
      </c>
      <c r="AI7" s="5">
        <f t="shared" si="1"/>
        <v>3720190.4078650302</v>
      </c>
      <c r="AJ7" s="5">
        <f t="shared" si="1"/>
        <v>22689005.861656401</v>
      </c>
      <c r="AK7" s="5" t="str">
        <f t="shared" si="1"/>
        <v/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8.4121740354802661</v>
      </c>
      <c r="AV7" s="5">
        <f t="shared" si="10"/>
        <v>2.3006450121617905</v>
      </c>
      <c r="AW7" s="5">
        <f t="shared" si="10"/>
        <v>0.65543653000571422</v>
      </c>
      <c r="AX7" s="5">
        <f t="shared" si="10"/>
        <v>3.9974306798392543</v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2.9515158661045246E-2</v>
      </c>
      <c r="BJ7" s="5">
        <f ca="1"/>
        <v>2.0910866782744109E-2</v>
      </c>
      <c r="BK7" s="5">
        <f ca="1"/>
        <v>5.3137426975535381E-3</v>
      </c>
      <c r="BL7" s="5">
        <f ca="1"/>
        <v>3.9660478448874326E-2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5.4606581693757406</v>
      </c>
      <c r="DC7" s="5">
        <f t="shared" si="23"/>
        <v>4.8386141624521553E-2</v>
      </c>
      <c r="DD7" s="5">
        <f t="shared" si="23"/>
        <v>8.447040077397475E-3</v>
      </c>
      <c r="DE7" s="5">
        <f t="shared" si="23"/>
        <v>1.1051905907229599E-3</v>
      </c>
      <c r="DF7" s="5">
        <f t="shared" si="23"/>
        <v>0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734383531.108621</v>
      </c>
      <c r="D8">
        <v>54202943.086124897</v>
      </c>
      <c r="E8">
        <v>13684792.209531</v>
      </c>
      <c r="F8">
        <v>2352065.95604788</v>
      </c>
      <c r="G8">
        <v>18663887.567441698</v>
      </c>
      <c r="H8"/>
      <c r="I8" s="4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94.272778515658857</v>
      </c>
      <c r="S8" s="5">
        <f t="shared" ca="1" si="8"/>
        <v>2.5340479163248046</v>
      </c>
      <c r="T8" s="6">
        <f t="shared" ca="1" si="8"/>
        <v>1.2967857862796972</v>
      </c>
      <c r="U8" s="6">
        <f t="shared" ca="1" si="8"/>
        <v>0.21456625997935486</v>
      </c>
      <c r="V8" s="6">
        <f t="shared" ca="1" si="8"/>
        <v>1.6818215217572714</v>
      </c>
      <c r="W8" s="6" t="str">
        <f t="shared" ca="1" si="8"/>
        <v/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492900747.89213198</v>
      </c>
      <c r="AG8" s="5">
        <f t="shared" si="1"/>
        <v>40164774.210767999</v>
      </c>
      <c r="AH8" s="5">
        <f t="shared" si="1"/>
        <v>7742169.3377918201</v>
      </c>
      <c r="AI8" s="5">
        <f t="shared" si="1"/>
        <v>1540138.3951508601</v>
      </c>
      <c r="AJ8" s="5">
        <f t="shared" si="1"/>
        <v>8864431.6895382106</v>
      </c>
      <c r="AK8" s="5" t="str">
        <f t="shared" si="1"/>
        <v/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8.1486535337044756</v>
      </c>
      <c r="AV8" s="5">
        <f t="shared" si="10"/>
        <v>1.5707359688336568</v>
      </c>
      <c r="AW8" s="5">
        <f t="shared" si="10"/>
        <v>0.31246420333854091</v>
      </c>
      <c r="AX8" s="5">
        <f t="shared" si="10"/>
        <v>1.7984212293137223</v>
      </c>
      <c r="AY8" s="5" t="str">
        <f t="shared" si="10"/>
        <v/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2.6879953643287338E-2</v>
      </c>
      <c r="BJ8" s="5">
        <f ca="1"/>
        <v>1.3755675887544771E-2</v>
      </c>
      <c r="BK8" s="5">
        <f ca="1"/>
        <v>2.2760150210669253E-3</v>
      </c>
      <c r="BL8" s="5">
        <f ca="1"/>
        <v>1.7839948585772491E-2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5.4606581693757406</v>
      </c>
      <c r="DD8" s="5">
        <f t="shared" si="24"/>
        <v>4.8386141624521553E-2</v>
      </c>
      <c r="DE8" s="5">
        <f t="shared" si="24"/>
        <v>8.447040077397475E-3</v>
      </c>
      <c r="DF8" s="5">
        <f t="shared" si="24"/>
        <v>1.1051905907229599E-3</v>
      </c>
      <c r="DG8" s="5">
        <f t="shared" si="24"/>
        <v>0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433865300.70489401</v>
      </c>
      <c r="D9">
        <v>50983397.681064896</v>
      </c>
      <c r="E9">
        <v>31091675.701095302</v>
      </c>
      <c r="F9">
        <v>7931572.1218799902</v>
      </c>
      <c r="G9">
        <v>55878705.2147329</v>
      </c>
      <c r="H9"/>
      <c r="I9" s="4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94.006818003525723</v>
      </c>
      <c r="S9" s="5">
        <f t="shared" ca="1" si="8"/>
        <v>1.8050083507441501</v>
      </c>
      <c r="T9" s="6">
        <f t="shared" ca="1" si="8"/>
        <v>1.6077084957053327</v>
      </c>
      <c r="U9" s="6">
        <f t="shared" ca="1" si="8"/>
        <v>0.2044771487391662</v>
      </c>
      <c r="V9" s="6">
        <f t="shared" ca="1" si="8"/>
        <v>2.3759880012856502</v>
      </c>
      <c r="W9" s="6" t="str">
        <f t="shared" ca="1" si="8"/>
        <v/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734383531.108621</v>
      </c>
      <c r="AG9" s="5">
        <f t="shared" si="1"/>
        <v>54202943.086124897</v>
      </c>
      <c r="AH9" s="5">
        <f t="shared" si="1"/>
        <v>13684792.209531</v>
      </c>
      <c r="AI9" s="5">
        <f t="shared" si="1"/>
        <v>2352065.95604788</v>
      </c>
      <c r="AJ9" s="5">
        <f t="shared" si="1"/>
        <v>18663887.567441698</v>
      </c>
      <c r="AK9" s="5" t="str">
        <f t="shared" si="1"/>
        <v/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7.3807405517795939</v>
      </c>
      <c r="AV9" s="5">
        <f t="shared" si="10"/>
        <v>1.8634394195731103</v>
      </c>
      <c r="AW9" s="5">
        <f t="shared" si="10"/>
        <v>0.32027760106455755</v>
      </c>
      <c r="AX9" s="5">
        <f t="shared" si="10"/>
        <v>2.5414360176714208</v>
      </c>
      <c r="AY9" s="5" t="str">
        <f t="shared" si="10"/>
        <v/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1.9200823824038524E-2</v>
      </c>
      <c r="BJ9" s="5">
        <f ca="1"/>
        <v>1.7102041424751083E-2</v>
      </c>
      <c r="BK9" s="5">
        <f ca="1"/>
        <v>2.1751310498723331E-3</v>
      </c>
      <c r="BL9" s="5">
        <f ca="1"/>
        <v>2.5274634880169428E-2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5.4606581693757406</v>
      </c>
      <c r="DE9" s="5">
        <f t="shared" si="26"/>
        <v>4.8386141624521553E-2</v>
      </c>
      <c r="DF9" s="5">
        <f t="shared" si="26"/>
        <v>8.447040077397475E-3</v>
      </c>
      <c r="DG9" s="5">
        <f t="shared" si="26"/>
        <v>1.1051905907229599E-3</v>
      </c>
      <c r="DH9" s="5">
        <f t="shared" si="26"/>
        <v>0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346938641.69278997</v>
      </c>
      <c r="D10">
        <v>49856529.454668298</v>
      </c>
      <c r="E10">
        <v>39626551.302914299</v>
      </c>
      <c r="F10">
        <v>10392431.6432741</v>
      </c>
      <c r="G10">
        <v>88440976.631444693</v>
      </c>
      <c r="H10"/>
      <c r="I10" s="4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78.550456476961656</v>
      </c>
      <c r="S10" s="5">
        <f t="shared" ca="1" si="8"/>
        <v>4.9410716177881095</v>
      </c>
      <c r="T10" s="6">
        <f t="shared" ca="1" si="8"/>
        <v>5.3212639614471167</v>
      </c>
      <c r="U10" s="6">
        <f t="shared" ca="1" si="8"/>
        <v>1.1363934623537724</v>
      </c>
      <c r="V10" s="6">
        <f t="shared" ca="1" si="8"/>
        <v>10.050814481449374</v>
      </c>
      <c r="W10" s="6" t="str">
        <f t="shared" ca="1" si="8"/>
        <v/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433865300.70489401</v>
      </c>
      <c r="AG10" s="5">
        <f t="shared" si="1"/>
        <v>50983397.681064896</v>
      </c>
      <c r="AH10" s="5">
        <f t="shared" si="1"/>
        <v>31091675.701095302</v>
      </c>
      <c r="AI10" s="5">
        <f t="shared" si="1"/>
        <v>7931572.1218799902</v>
      </c>
      <c r="AJ10" s="5">
        <f t="shared" si="1"/>
        <v>55878705.2147329</v>
      </c>
      <c r="AK10" s="5" t="str">
        <f t="shared" si="1"/>
        <v/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11.750973769562348</v>
      </c>
      <c r="AV10" s="5">
        <f t="shared" si="10"/>
        <v>7.1662047300351404</v>
      </c>
      <c r="AW10" s="5">
        <f t="shared" si="10"/>
        <v>1.8281185679042995</v>
      </c>
      <c r="AX10" s="5">
        <f t="shared" si="10"/>
        <v>12.879275001699298</v>
      </c>
      <c r="AY10" s="5" t="str">
        <f t="shared" si="10"/>
        <v/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6.2903156001866065E-2</v>
      </c>
      <c r="BJ10" s="5">
        <f ca="1"/>
        <v>6.774325955709512E-2</v>
      </c>
      <c r="BK10" s="5">
        <f ca="1"/>
        <v>1.4467051030913735E-2</v>
      </c>
      <c r="BL10" s="5">
        <f ca="1"/>
        <v>0.1279536101027906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5.4606581693757406</v>
      </c>
      <c r="DF10" s="5">
        <f t="shared" si="27"/>
        <v>4.8386141624521553E-2</v>
      </c>
      <c r="DG10" s="5">
        <f t="shared" si="27"/>
        <v>8.447040077397475E-3</v>
      </c>
      <c r="DH10" s="5">
        <f t="shared" si="27"/>
        <v>1.1051905907229599E-3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544010624.26681495</v>
      </c>
      <c r="D11">
        <v>92254792.646290898</v>
      </c>
      <c r="E11">
        <v>95557034.931701198</v>
      </c>
      <c r="F11">
        <v>29233979.714175299</v>
      </c>
      <c r="G11">
        <v>190827768.22095299</v>
      </c>
      <c r="H11"/>
      <c r="I11" s="4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67.778636749140446</v>
      </c>
      <c r="S11" s="5">
        <f t="shared" ca="1" si="8"/>
        <v>6.0389130553097479</v>
      </c>
      <c r="T11" s="6">
        <f t="shared" ca="1" si="8"/>
        <v>7.3789635722216307</v>
      </c>
      <c r="U11" s="6">
        <f t="shared" ca="1" si="8"/>
        <v>1.6186992624148517</v>
      </c>
      <c r="V11" s="6">
        <f t="shared" ca="1" si="8"/>
        <v>17.184787360913337</v>
      </c>
      <c r="W11" s="6" t="str">
        <f t="shared" ca="1" si="8"/>
        <v/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346938641.69278997</v>
      </c>
      <c r="AG11" s="5">
        <f t="shared" si="1"/>
        <v>49856529.454668298</v>
      </c>
      <c r="AH11" s="5">
        <f t="shared" si="1"/>
        <v>39626551.302914299</v>
      </c>
      <c r="AI11" s="5">
        <f t="shared" si="1"/>
        <v>10392431.6432741</v>
      </c>
      <c r="AJ11" s="5">
        <f t="shared" si="1"/>
        <v>88440976.631444693</v>
      </c>
      <c r="AK11" s="5" t="str">
        <f t="shared" si="1"/>
        <v/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14.370416973850858</v>
      </c>
      <c r="AV11" s="5">
        <f t="shared" si="10"/>
        <v>11.421775075145172</v>
      </c>
      <c r="AW11" s="5">
        <f t="shared" si="10"/>
        <v>2.995466746675187</v>
      </c>
      <c r="AX11" s="5">
        <f t="shared" si="10"/>
        <v>25.491820743841537</v>
      </c>
      <c r="AY11" s="5" t="str">
        <f t="shared" si="10"/>
        <v/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8.9097588044751166E-2</v>
      </c>
      <c r="BJ11" s="5">
        <f ca="1"/>
        <v>0.10886857461492407</v>
      </c>
      <c r="BK11" s="5">
        <f ca="1"/>
        <v>2.3882145467249753E-2</v>
      </c>
      <c r="BL11" s="5">
        <f ca="1"/>
        <v>0.25354282979336068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5.4606581693757406</v>
      </c>
      <c r="DG11" s="5">
        <f t="shared" si="28"/>
        <v>4.8386141624521553E-2</v>
      </c>
      <c r="DH11" s="5">
        <f t="shared" si="28"/>
        <v>8.447040077397475E-3</v>
      </c>
      <c r="DI11" s="5">
        <f t="shared" si="28"/>
        <v>1.1051905907229599E-3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520164649.56859601</v>
      </c>
      <c r="D12">
        <v>59578268.284037501</v>
      </c>
      <c r="E12">
        <v>34168600.355094202</v>
      </c>
      <c r="F12">
        <v>7224991.78977706</v>
      </c>
      <c r="G12">
        <v>53916913.372071698</v>
      </c>
      <c r="H12"/>
      <c r="I12" s="4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59.648227214295787</v>
      </c>
      <c r="S12" s="5">
        <f t="shared" ca="1" si="8"/>
        <v>6.8581218651726852</v>
      </c>
      <c r="T12" s="6">
        <f t="shared" ca="1" si="8"/>
        <v>10.074023051923323</v>
      </c>
      <c r="U12" s="6">
        <f t="shared" ca="1" si="8"/>
        <v>2.6469046500805544</v>
      </c>
      <c r="V12" s="6">
        <f t="shared" ca="1" si="8"/>
        <v>20.772723218527645</v>
      </c>
      <c r="W12" s="6" t="str">
        <f t="shared" ca="1" si="8"/>
        <v/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544010624.26681495</v>
      </c>
      <c r="AG12" s="5">
        <f t="shared" si="1"/>
        <v>92254792.646290898</v>
      </c>
      <c r="AH12" s="5">
        <f t="shared" si="1"/>
        <v>95557034.931701198</v>
      </c>
      <c r="AI12" s="5">
        <f t="shared" si="1"/>
        <v>29233979.714175299</v>
      </c>
      <c r="AJ12" s="5">
        <f t="shared" si="1"/>
        <v>190827768.22095299</v>
      </c>
      <c r="AK12" s="5" t="str">
        <f t="shared" si="1"/>
        <v/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16.958270396028826</v>
      </c>
      <c r="AV12" s="5">
        <f t="shared" si="10"/>
        <v>17.565288372903979</v>
      </c>
      <c r="AW12" s="5">
        <f t="shared" si="10"/>
        <v>5.3737883802499473</v>
      </c>
      <c r="AX12" s="5">
        <f t="shared" si="10"/>
        <v>35.077948795235251</v>
      </c>
      <c r="AY12" s="5" t="str">
        <f t="shared" si="10"/>
        <v/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0.11497612226653085</v>
      </c>
      <c r="BJ12" s="5">
        <f ca="1"/>
        <v>0.16889056929941582</v>
      </c>
      <c r="BK12" s="5">
        <f ca="1"/>
        <v>4.4375244222617488E-2</v>
      </c>
      <c r="BL12" s="5">
        <f ca="1"/>
        <v>0.34825382393844356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5.4606581693757406</v>
      </c>
      <c r="DH12" s="5">
        <f t="shared" si="29"/>
        <v>4.8386141624521553E-2</v>
      </c>
      <c r="DI12" s="5">
        <f t="shared" si="29"/>
        <v>8.447040077397475E-3</v>
      </c>
      <c r="DJ12" s="5">
        <f t="shared" si="29"/>
        <v>1.1051905907229599E-3</v>
      </c>
    </row>
    <row r="13" spans="1:116" ht="14.25" customHeight="1" x14ac:dyDescent="0.2">
      <c r="A13" t="s">
        <v>37</v>
      </c>
      <c r="B13" t="s">
        <v>38</v>
      </c>
      <c r="C13">
        <v>467692756.92155898</v>
      </c>
      <c r="D13">
        <v>53646199.368150301</v>
      </c>
      <c r="E13">
        <v>21747639.555265699</v>
      </c>
      <c r="F13">
        <v>4510911.6725157797</v>
      </c>
      <c r="G13">
        <v>26409656.710940398</v>
      </c>
      <c r="H13"/>
      <c r="I13" s="4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80.952214400424239</v>
      </c>
      <c r="S13" s="5">
        <f t="shared" ca="1" si="8"/>
        <v>4.851526500030535</v>
      </c>
      <c r="T13" s="6">
        <f t="shared" ca="1" si="8"/>
        <v>5.0134979962796544</v>
      </c>
      <c r="U13" s="6">
        <f t="shared" ca="1" si="8"/>
        <v>0.84145592297951066</v>
      </c>
      <c r="V13" s="6">
        <f t="shared" ca="1" si="8"/>
        <v>8.3413051802860476</v>
      </c>
      <c r="W13" s="6" t="str">
        <f t="shared" ca="1" si="8"/>
        <v/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520164649.56859601</v>
      </c>
      <c r="AG13" s="5">
        <f t="shared" si="1"/>
        <v>59578268.284037501</v>
      </c>
      <c r="AH13" s="5">
        <f t="shared" si="1"/>
        <v>34168600.355094202</v>
      </c>
      <c r="AI13" s="5">
        <f t="shared" si="1"/>
        <v>7224991.78977706</v>
      </c>
      <c r="AJ13" s="5">
        <f t="shared" si="1"/>
        <v>53916913.372071698</v>
      </c>
      <c r="AK13" s="5" t="str">
        <f t="shared" si="1"/>
        <v/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11.453732646662813</v>
      </c>
      <c r="AV13" s="5">
        <f t="shared" si="10"/>
        <v>6.568804778147129</v>
      </c>
      <c r="AW13" s="5">
        <f t="shared" si="10"/>
        <v>1.3889816995001838</v>
      </c>
      <c r="AX13" s="5">
        <f t="shared" si="10"/>
        <v>10.365355165290117</v>
      </c>
      <c r="AY13" s="5" t="str">
        <f t="shared" si="10"/>
        <v/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5.993074477287072E-2</v>
      </c>
      <c r="BJ13" s="5">
        <f ca="1"/>
        <v>6.1931573254818587E-2</v>
      </c>
      <c r="BK13" s="5">
        <f ca="1"/>
        <v>1.0394476904823259E-2</v>
      </c>
      <c r="BL13" s="5">
        <f ca="1"/>
        <v>0.10303986422195183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5.4606581693757406</v>
      </c>
      <c r="DI13" s="5">
        <f t="shared" si="30"/>
        <v>4.8386141624521553E-2</v>
      </c>
      <c r="DJ13" s="5">
        <f t="shared" si="30"/>
        <v>8.447040077397475E-3</v>
      </c>
    </row>
    <row r="14" spans="1:116" ht="14.25" customHeight="1" x14ac:dyDescent="0.2">
      <c r="A14" t="s">
        <v>39</v>
      </c>
      <c r="B14" t="s">
        <v>38</v>
      </c>
      <c r="C14">
        <v>563911944.13499606</v>
      </c>
      <c r="D14">
        <v>41815866.495768301</v>
      </c>
      <c r="E14">
        <v>7309311.6755165504</v>
      </c>
      <c r="F14">
        <v>693230.17498822103</v>
      </c>
      <c r="G14">
        <v>9324963.9681529701</v>
      </c>
      <c r="H14"/>
      <c r="I14" s="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85.758318729552769</v>
      </c>
      <c r="S14" s="5">
        <f t="shared" ca="1" si="8"/>
        <v>5.1538479389780001</v>
      </c>
      <c r="T14" s="6">
        <f t="shared" ca="1" si="8"/>
        <v>3.6648191575881137</v>
      </c>
      <c r="U14" s="6">
        <f t="shared" ca="1" si="8"/>
        <v>0.61728070604796692</v>
      </c>
      <c r="V14" s="6">
        <f t="shared" ca="1" si="8"/>
        <v>4.805733467833134</v>
      </c>
      <c r="W14" s="6" t="str">
        <f t="shared" ca="1" si="8"/>
        <v/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467692756.92155898</v>
      </c>
      <c r="AG14" s="5">
        <f t="shared" si="1"/>
        <v>53646199.368150301</v>
      </c>
      <c r="AH14" s="5">
        <f t="shared" si="1"/>
        <v>21747639.555265699</v>
      </c>
      <c r="AI14" s="5">
        <f t="shared" si="1"/>
        <v>4510911.6725157797</v>
      </c>
      <c r="AJ14" s="5">
        <f t="shared" si="1"/>
        <v>26409656.710940398</v>
      </c>
      <c r="AK14" s="5" t="str">
        <f t="shared" si="1"/>
        <v/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11.47039345258618</v>
      </c>
      <c r="AV14" s="5">
        <f t="shared" si="10"/>
        <v>4.6499842542811063</v>
      </c>
      <c r="AW14" s="5">
        <f t="shared" si="10"/>
        <v>0.96450321407743034</v>
      </c>
      <c r="AX14" s="5">
        <f t="shared" si="10"/>
        <v>5.6467961755007048</v>
      </c>
      <c r="AY14" s="5" t="str">
        <f t="shared" si="10"/>
        <v/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6.0097352832104392E-2</v>
      </c>
      <c r="BJ14" s="5">
        <f ca="1"/>
        <v>4.2734270119560977E-2</v>
      </c>
      <c r="BK14" s="5">
        <f ca="1"/>
        <v>7.1979105373394959E-3</v>
      </c>
      <c r="BL14" s="5">
        <f ca="1"/>
        <v>5.603810264737679E-2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5.4606581693757406</v>
      </c>
      <c r="DJ14" s="5">
        <f t="shared" si="31"/>
        <v>4.8386141624521553E-2</v>
      </c>
    </row>
    <row r="15" spans="1:116" ht="15" customHeight="1" x14ac:dyDescent="0.2">
      <c r="A15" t="s">
        <v>40</v>
      </c>
      <c r="B15" t="s">
        <v>38</v>
      </c>
      <c r="C15">
        <v>675383517.59399796</v>
      </c>
      <c r="D15">
        <v>65678493.958112001</v>
      </c>
      <c r="E15">
        <v>22420420.622634299</v>
      </c>
      <c r="F15">
        <v>4513929.0551750902</v>
      </c>
      <c r="G15">
        <v>30093350.941550899</v>
      </c>
      <c r="H15"/>
      <c r="I15" s="4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95.423537300180669</v>
      </c>
      <c r="S15" s="5">
        <f t="shared" ca="1" si="8"/>
        <v>1.8652059922231643</v>
      </c>
      <c r="T15" s="6">
        <f t="shared" ca="1" si="8"/>
        <v>1.0888361486435865</v>
      </c>
      <c r="U15" s="6">
        <f t="shared" ca="1" si="8"/>
        <v>4.8885806048102554E-2</v>
      </c>
      <c r="V15" s="6">
        <f t="shared" ca="1" si="8"/>
        <v>1.5735347529045134</v>
      </c>
      <c r="W15" s="6" t="str">
        <f t="shared" ca="1" si="8"/>
        <v/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563911944.13499606</v>
      </c>
      <c r="AG15" s="5">
        <f t="shared" si="1"/>
        <v>41815866.495768301</v>
      </c>
      <c r="AH15" s="5">
        <f t="shared" si="1"/>
        <v>7309311.6755165504</v>
      </c>
      <c r="AI15" s="5">
        <f t="shared" si="1"/>
        <v>693230.17498822103</v>
      </c>
      <c r="AJ15" s="5">
        <f t="shared" si="1"/>
        <v>9324963.9681529701</v>
      </c>
      <c r="AK15" s="5" t="str">
        <f t="shared" si="1"/>
        <v/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7.4153184607414362</v>
      </c>
      <c r="AV15" s="5">
        <f t="shared" si="10"/>
        <v>1.2961796166116955</v>
      </c>
      <c r="AW15" s="5">
        <f t="shared" si="10"/>
        <v>0.12293234470349633</v>
      </c>
      <c r="AX15" s="5">
        <f t="shared" si="10"/>
        <v>1.6536205812162488</v>
      </c>
      <c r="AY15" s="5" t="str">
        <f t="shared" si="10"/>
        <v/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1.9546602913656952E-2</v>
      </c>
      <c r="BJ15" s="5">
        <f ca="1"/>
        <v>1.1410561581031695E-2</v>
      </c>
      <c r="BK15" s="5">
        <f ca="1"/>
        <v>5.1230343614614674E-4</v>
      </c>
      <c r="BL15" s="5">
        <f ca="1"/>
        <v>1.6490006526948715E-2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5.4606581693757406</v>
      </c>
    </row>
    <row r="16" spans="1:116" ht="15" customHeight="1" thickBot="1" x14ac:dyDescent="0.25">
      <c r="A16" t="s">
        <v>41</v>
      </c>
      <c r="B16" t="s">
        <v>38</v>
      </c>
      <c r="C16">
        <v>579745077.09544098</v>
      </c>
      <c r="D16">
        <v>52611140.636411302</v>
      </c>
      <c r="E16">
        <v>15349592.9466435</v>
      </c>
      <c r="F16">
        <v>2425142.9247439699</v>
      </c>
      <c r="G16">
        <v>16087437.0853096</v>
      </c>
      <c r="H16"/>
      <c r="I16" s="4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89.11046770757936</v>
      </c>
      <c r="S16" s="5">
        <f t="shared" ca="1" si="8"/>
        <v>3.7996380888384613</v>
      </c>
      <c r="T16" s="6">
        <f t="shared" ca="1" si="8"/>
        <v>2.7075600952386321</v>
      </c>
      <c r="U16" s="6">
        <f t="shared" ca="1" si="8"/>
        <v>0.4383539516320788</v>
      </c>
      <c r="V16" s="6">
        <f t="shared" ca="1" si="8"/>
        <v>3.9439801567114756</v>
      </c>
      <c r="W16" s="6" t="str">
        <f t="shared" ca="1" si="8"/>
        <v/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675383517.59399796</v>
      </c>
      <c r="AG16" s="5">
        <f t="shared" si="1"/>
        <v>65678493.958112001</v>
      </c>
      <c r="AH16" s="5">
        <f t="shared" si="1"/>
        <v>22420420.622634299</v>
      </c>
      <c r="AI16" s="5">
        <f t="shared" si="1"/>
        <v>4513929.0551750902</v>
      </c>
      <c r="AJ16" s="5">
        <f t="shared" si="1"/>
        <v>30093350.941550899</v>
      </c>
      <c r="AK16" s="5" t="str">
        <f t="shared" si="1"/>
        <v/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9.7246219736138375</v>
      </c>
      <c r="AV16" s="5">
        <f t="shared" si="10"/>
        <v>3.319657652070831</v>
      </c>
      <c r="AW16" s="5">
        <f t="shared" si="10"/>
        <v>0.66835049088192389</v>
      </c>
      <c r="AX16" s="5">
        <f t="shared" si="10"/>
        <v>4.4557425755304418</v>
      </c>
      <c r="AY16" s="5" t="str">
        <f t="shared" si="10"/>
        <v/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4.2639638042380967E-2</v>
      </c>
      <c r="BJ16" s="5">
        <f ca="1"/>
        <v>3.0384310226309569E-2</v>
      </c>
      <c r="BK16" s="5">
        <f ca="1"/>
        <v>4.9192195138124525E-3</v>
      </c>
      <c r="BL16" s="5">
        <f ca="1"/>
        <v>4.4259448504454631E-2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678910787.30791998</v>
      </c>
      <c r="D17">
        <v>38004839.905452803</v>
      </c>
      <c r="E17">
        <v>108780.419876541</v>
      </c>
      <c r="F17">
        <v>40974.586900144401</v>
      </c>
      <c r="G17">
        <v>30013.032562921198</v>
      </c>
      <c r="H17"/>
      <c r="I17" s="4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91.700809165621038</v>
      </c>
      <c r="S17" s="5">
        <f t="shared" ca="1" si="8"/>
        <v>3.3142660108804982</v>
      </c>
      <c r="T17" s="6">
        <f t="shared" ca="1" si="8"/>
        <v>2.2025608892339759</v>
      </c>
      <c r="U17" s="6">
        <f t="shared" ca="1" si="8"/>
        <v>0.25397147036285084</v>
      </c>
      <c r="V17" s="6">
        <f t="shared" ca="1" si="8"/>
        <v>2.5283924639016297</v>
      </c>
      <c r="W17" s="6" t="str">
        <f t="shared" ca="1" si="8"/>
        <v/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579745077.09544098</v>
      </c>
      <c r="AG17" s="5">
        <f t="shared" si="1"/>
        <v>52611140.636411302</v>
      </c>
      <c r="AH17" s="5">
        <f t="shared" si="1"/>
        <v>15349592.9466435</v>
      </c>
      <c r="AI17" s="5">
        <f t="shared" si="1"/>
        <v>2425142.9247439699</v>
      </c>
      <c r="AJ17" s="5">
        <f t="shared" si="1"/>
        <v>16087437.0853096</v>
      </c>
      <c r="AK17" s="5" t="str">
        <f t="shared" si="1"/>
        <v/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9.0748749260617103</v>
      </c>
      <c r="AV17" s="5">
        <f t="shared" si="10"/>
        <v>2.6476452415164813</v>
      </c>
      <c r="AW17" s="5">
        <f t="shared" si="10"/>
        <v>0.41831194788131487</v>
      </c>
      <c r="AX17" s="5">
        <f t="shared" si="10"/>
        <v>2.7749156863752367</v>
      </c>
      <c r="AY17" s="5" t="str">
        <f t="shared" si="10"/>
        <v/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3.6142167566859687E-2</v>
      </c>
      <c r="BJ17" s="5">
        <f ca="1"/>
        <v>2.4018990773090405E-2</v>
      </c>
      <c r="BK17" s="5">
        <f ca="1"/>
        <v>2.7695662958017349E-3</v>
      </c>
      <c r="BL17" s="5">
        <f ca="1"/>
        <v>2.7572193603385704E-2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722625376.75171494</v>
      </c>
      <c r="D18">
        <v>37956648.340203203</v>
      </c>
      <c r="E18">
        <v>459603.040438389</v>
      </c>
      <c r="F18">
        <v>67847.011212095604</v>
      </c>
      <c r="G18">
        <v>0</v>
      </c>
      <c r="H18"/>
      <c r="I18" s="4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-5.460658169375741E-4</v>
      </c>
      <c r="DA18" s="5">
        <v>2.4980173480317864E-5</v>
      </c>
    </row>
    <row r="19" spans="1:107" ht="15" customHeight="1" x14ac:dyDescent="0.2">
      <c r="A19" t="s">
        <v>45</v>
      </c>
      <c r="B19" t="s">
        <v>43</v>
      </c>
      <c r="C19">
        <v>696882364.68849504</v>
      </c>
      <c r="D19">
        <v>38849169.010712102</v>
      </c>
      <c r="E19">
        <v>295991.88274746499</v>
      </c>
      <c r="F19">
        <v>108400.22788784</v>
      </c>
      <c r="G19">
        <v>0</v>
      </c>
      <c r="H19"/>
      <c r="I19" s="4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-5.460658169375741E-4</v>
      </c>
    </row>
    <row r="20" spans="1:107" ht="15" customHeight="1" thickBot="1" x14ac:dyDescent="0.25">
      <c r="A20" t="s">
        <v>46</v>
      </c>
      <c r="B20" t="s">
        <v>43</v>
      </c>
      <c r="C20">
        <v>729343171.92957795</v>
      </c>
      <c r="D20">
        <v>39511476.435153604</v>
      </c>
      <c r="E20">
        <v>521088.10985157703</v>
      </c>
      <c r="F20">
        <v>20486.029418093502</v>
      </c>
      <c r="G20">
        <v>0</v>
      </c>
      <c r="H20"/>
      <c r="I20" s="4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-5.460658169375741E-4</v>
      </c>
      <c r="DA22" s="5">
        <v>2.4980173480317864E-5</v>
      </c>
      <c r="DB22" s="5">
        <v>-1.9445657120704419E-6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-5.460658169375741E-4</v>
      </c>
      <c r="DB23" s="5">
        <v>2.4980173480317864E-5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-5.460658169375741E-4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90.564560472750316</v>
      </c>
      <c r="S25" s="5">
        <f t="shared" ref="S25:V25" ca="1" si="42">AVERAGE(S3:S5)</f>
        <v>2.3379431125231909</v>
      </c>
      <c r="T25" s="5">
        <f t="shared" ca="1" si="42"/>
        <v>1.9455737374675721</v>
      </c>
      <c r="U25" s="5">
        <f t="shared" ca="1" si="42"/>
        <v>0.60667924013435548</v>
      </c>
      <c r="V25" s="5">
        <f t="shared" ca="1" si="42"/>
        <v>4.5452434371245616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93.15768450625626</v>
      </c>
      <c r="S26" s="5">
        <f t="shared" ref="S26:V26" ca="1" si="43">AVERAGE(S6:S9)</f>
        <v>2.4124587701360762</v>
      </c>
      <c r="T26" s="5">
        <f t="shared" ca="1" si="43"/>
        <v>1.586281647466026</v>
      </c>
      <c r="U26" s="5">
        <f t="shared" ca="1" si="43"/>
        <v>0.3035452350425224</v>
      </c>
      <c r="V26" s="5">
        <f t="shared" ca="1" si="43"/>
        <v>2.5400298410991242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71.732383710205525</v>
      </c>
      <c r="S27" s="5">
        <f t="shared" ref="S27:V27" ca="1" si="44">AVERAGE(S10:S13)</f>
        <v>5.6724082595752687</v>
      </c>
      <c r="T27" s="5">
        <f t="shared" ca="1" si="44"/>
        <v>6.9469371454679312</v>
      </c>
      <c r="U27" s="5">
        <f t="shared" ca="1" si="44"/>
        <v>1.5608633244571724</v>
      </c>
      <c r="V27" s="5">
        <f t="shared" ca="1" si="44"/>
        <v>14.087407560294102</v>
      </c>
      <c r="CW27" s="27"/>
      <c r="CX27" s="23" t="s">
        <v>14</v>
      </c>
      <c r="CY27" s="5">
        <f t="array" ref="CY27:DC31">MINVERSE(CY5:DC9)</f>
        <v>0.01</v>
      </c>
      <c r="CZ27" s="5">
        <v>-5.460658169375741E-4</v>
      </c>
      <c r="DA27" s="5">
        <v>2.4980173480317864E-5</v>
      </c>
      <c r="DB27" s="5">
        <v>-1.9445657120704419E-6</v>
      </c>
      <c r="DC27" s="5">
        <v>2.9706483630205145E-8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90.498283225733459</v>
      </c>
      <c r="S28" s="5">
        <f t="shared" ref="S28:V28" ca="1" si="45">AVERAGE(S14:S17)</f>
        <v>3.5332395077300309</v>
      </c>
      <c r="T28" s="5">
        <f t="shared" ca="1" si="45"/>
        <v>2.4159440726760768</v>
      </c>
      <c r="U28" s="5">
        <f t="shared" ca="1" si="45"/>
        <v>0.33962298352274978</v>
      </c>
      <c r="V28" s="5">
        <f t="shared" ca="1" si="45"/>
        <v>3.2129102103376881</v>
      </c>
      <c r="CW28" s="27"/>
      <c r="CX28" s="24"/>
      <c r="CY28" s="5">
        <v>0</v>
      </c>
      <c r="CZ28" s="5">
        <v>0.01</v>
      </c>
      <c r="DA28" s="5">
        <v>-5.460658169375741E-4</v>
      </c>
      <c r="DB28" s="5">
        <v>2.4980173480317864E-5</v>
      </c>
      <c r="DC28" s="5">
        <v>-1.9445657120704419E-6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-5.460658169375741E-4</v>
      </c>
      <c r="DC29" s="5">
        <v>2.4980173480317864E-5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-5.460658169375741E-4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6">IFERROR(BH48/SUMIF($AV48:$BF48,"&lt;&gt;#N/A")*100,"")</f>
        <v/>
      </c>
      <c r="S33" s="5" t="str">
        <f t="shared" si="46"/>
        <v/>
      </c>
      <c r="T33" s="5" t="str">
        <f t="shared" si="46"/>
        <v/>
      </c>
      <c r="U33" s="5" t="str">
        <f t="shared" si="46"/>
        <v/>
      </c>
      <c r="V33" s="5" t="str">
        <f t="shared" si="46"/>
        <v/>
      </c>
      <c r="W33" s="5" t="str">
        <f t="shared" si="46"/>
        <v/>
      </c>
      <c r="X33" s="5" t="str">
        <f t="shared" si="46"/>
        <v/>
      </c>
      <c r="CW33" s="27"/>
      <c r="CX33" s="23" t="s">
        <v>15</v>
      </c>
      <c r="CY33" s="5">
        <f t="array" ref="CY33:DD38">MINVERSE(CY5:DD10)</f>
        <v>0.01</v>
      </c>
      <c r="CZ33" s="5">
        <v>-5.460658169375741E-4</v>
      </c>
      <c r="DA33" s="5">
        <v>2.4980173480317864E-5</v>
      </c>
      <c r="DB33" s="5">
        <v>-1.9445657120704419E-6</v>
      </c>
      <c r="DC33" s="5">
        <v>2.9706483630205145E-8</v>
      </c>
      <c r="DD33" s="5">
        <v>3.243713556899892E-9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-5.460658169375741E-4</v>
      </c>
      <c r="DB34" s="5">
        <v>2.4980173480317864E-5</v>
      </c>
      <c r="DC34" s="5">
        <v>-1.9445657120704419E-6</v>
      </c>
      <c r="DD34" s="5">
        <v>2.9706483630205145E-8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-5.460658169375741E-4</v>
      </c>
      <c r="DC35" s="5">
        <v>2.4980173480317864E-5</v>
      </c>
      <c r="DD35" s="5">
        <v>-1.9445657120704419E-6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-5.460658169375741E-4</v>
      </c>
      <c r="DD36" s="5">
        <v>2.4980173480317864E-5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-5.460658169375741E-4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7">IF(B38=ISBLANK(TRUE),"",B38)</f>
        <v/>
      </c>
      <c r="AF39" s="5" t="str">
        <f t="shared" si="47"/>
        <v/>
      </c>
      <c r="AG39" s="5" t="str">
        <f t="shared" si="47"/>
        <v/>
      </c>
      <c r="AH39" s="5" t="str">
        <f t="shared" si="47"/>
        <v/>
      </c>
      <c r="AI39" s="5" t="str">
        <f t="shared" si="47"/>
        <v/>
      </c>
      <c r="AJ39" s="5" t="str">
        <f t="shared" si="47"/>
        <v/>
      </c>
      <c r="AK39" s="5" t="str">
        <f t="shared" si="47"/>
        <v/>
      </c>
      <c r="AL39" s="5" t="str">
        <f t="shared" si="47"/>
        <v/>
      </c>
      <c r="AM39" s="5" t="str">
        <f t="shared" si="47"/>
        <v/>
      </c>
      <c r="AN39" s="5" t="str">
        <f t="shared" si="47"/>
        <v/>
      </c>
      <c r="AO39" s="5" t="str">
        <f t="shared" si="47"/>
        <v/>
      </c>
      <c r="AP39" s="5" t="str">
        <f t="shared" si="47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7"/>
        <v/>
      </c>
      <c r="AF40" s="5" t="str">
        <f t="shared" si="47"/>
        <v/>
      </c>
      <c r="AG40" s="5" t="str">
        <f t="shared" si="47"/>
        <v/>
      </c>
      <c r="AH40" s="5" t="str">
        <f t="shared" si="47"/>
        <v/>
      </c>
      <c r="AI40" s="5" t="str">
        <f t="shared" si="47"/>
        <v/>
      </c>
      <c r="AJ40" s="5" t="str">
        <f t="shared" si="47"/>
        <v/>
      </c>
      <c r="AK40" s="5" t="str">
        <f t="shared" si="47"/>
        <v/>
      </c>
      <c r="AL40" s="5" t="str">
        <f t="shared" si="47"/>
        <v/>
      </c>
      <c r="AM40" s="5" t="str">
        <f t="shared" si="47"/>
        <v/>
      </c>
      <c r="AN40" s="5" t="str">
        <f t="shared" si="47"/>
        <v/>
      </c>
      <c r="AO40" s="5" t="str">
        <f t="shared" si="47"/>
        <v/>
      </c>
      <c r="AP40" s="5" t="str">
        <f t="shared" si="47"/>
        <v/>
      </c>
      <c r="CW40" s="27"/>
      <c r="CX40" s="23" t="s">
        <v>16</v>
      </c>
      <c r="CY40" s="5">
        <f t="array" ref="CY40:DE46">MINVERSE(CY5:DE11)</f>
        <v>0.01</v>
      </c>
      <c r="CZ40" s="5">
        <v>-5.460658169375741E-4</v>
      </c>
      <c r="DA40" s="5">
        <v>2.4980173480317864E-5</v>
      </c>
      <c r="DB40" s="5">
        <v>-1.9445657120704419E-6</v>
      </c>
      <c r="DC40" s="5">
        <v>2.9706483630205145E-8</v>
      </c>
      <c r="DD40" s="5">
        <v>3.243713556899892E-9</v>
      </c>
      <c r="DE40" s="5">
        <v>-3.0332221239780408E-10</v>
      </c>
    </row>
    <row r="41" spans="2:110" ht="14.25" customHeight="1" x14ac:dyDescent="0.15">
      <c r="AD41" s="5" t="str">
        <f>IF(A40=ISBLANK(TRUE),"",A40)</f>
        <v/>
      </c>
      <c r="AE41" s="5" t="str">
        <f t="shared" si="47"/>
        <v/>
      </c>
      <c r="AF41" s="5" t="str">
        <f t="shared" si="47"/>
        <v/>
      </c>
      <c r="AG41" s="5" t="str">
        <f t="shared" si="47"/>
        <v/>
      </c>
      <c r="AH41" s="5" t="str">
        <f t="shared" si="47"/>
        <v/>
      </c>
      <c r="AI41" s="5" t="str">
        <f t="shared" si="47"/>
        <v/>
      </c>
      <c r="AJ41" s="5" t="str">
        <f t="shared" si="47"/>
        <v/>
      </c>
      <c r="AK41" s="5" t="str">
        <f t="shared" si="47"/>
        <v/>
      </c>
      <c r="AL41" s="5" t="str">
        <f t="shared" si="47"/>
        <v/>
      </c>
      <c r="AM41" s="5" t="str">
        <f t="shared" si="47"/>
        <v/>
      </c>
      <c r="AN41" s="5" t="str">
        <f t="shared" si="47"/>
        <v/>
      </c>
      <c r="AO41" s="5" t="str">
        <f t="shared" si="47"/>
        <v/>
      </c>
      <c r="AP41" s="5" t="str">
        <f t="shared" si="47"/>
        <v/>
      </c>
      <c r="CW41" s="27"/>
      <c r="CX41" s="24"/>
      <c r="CY41" s="5">
        <v>0</v>
      </c>
      <c r="CZ41" s="5">
        <v>0.01</v>
      </c>
      <c r="DA41" s="5">
        <v>-5.460658169375741E-4</v>
      </c>
      <c r="DB41" s="5">
        <v>2.4980173480317864E-5</v>
      </c>
      <c r="DC41" s="5">
        <v>-1.9445657120704419E-6</v>
      </c>
      <c r="DD41" s="5">
        <v>2.9706483630205145E-8</v>
      </c>
      <c r="DE41" s="5">
        <v>3.243713556899892E-9</v>
      </c>
    </row>
    <row r="42" spans="2:110" ht="14.25" customHeight="1" x14ac:dyDescent="0.15">
      <c r="AD42" s="5" t="str">
        <f>IF(A41=ISBLANK(TRUE),"",A41)</f>
        <v/>
      </c>
      <c r="AE42" s="5" t="str">
        <f t="shared" si="47"/>
        <v/>
      </c>
      <c r="AF42" s="5" t="str">
        <f t="shared" si="47"/>
        <v/>
      </c>
      <c r="AG42" s="5" t="str">
        <f t="shared" si="47"/>
        <v/>
      </c>
      <c r="AH42" s="5" t="str">
        <f t="shared" si="47"/>
        <v/>
      </c>
      <c r="AI42" s="5" t="str">
        <f t="shared" si="47"/>
        <v/>
      </c>
      <c r="AJ42" s="5" t="str">
        <f t="shared" si="47"/>
        <v/>
      </c>
      <c r="AK42" s="5" t="str">
        <f t="shared" si="47"/>
        <v/>
      </c>
      <c r="AL42" s="5" t="str">
        <f t="shared" si="47"/>
        <v/>
      </c>
      <c r="AM42" s="5" t="str">
        <f t="shared" si="47"/>
        <v/>
      </c>
      <c r="AN42" s="5" t="str">
        <f t="shared" si="47"/>
        <v/>
      </c>
      <c r="AO42" s="5" t="str">
        <f t="shared" si="47"/>
        <v/>
      </c>
      <c r="AP42" s="5" t="str">
        <f t="shared" si="47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-5.460658169375741E-4</v>
      </c>
      <c r="DC42" s="5">
        <v>2.4980173480317864E-5</v>
      </c>
      <c r="DD42" s="5">
        <v>-1.9445657120704419E-6</v>
      </c>
      <c r="DE42" s="5">
        <v>2.9706483630205145E-8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-5.460658169375741E-4</v>
      </c>
      <c r="DD43" s="5">
        <v>2.4980173480317864E-5</v>
      </c>
      <c r="DE43" s="5">
        <v>-1.9445657120704419E-6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-5.460658169375741E-4</v>
      </c>
      <c r="DE44" s="5">
        <v>2.4980173480317864E-5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-5.460658169375741E-4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4179B-7184-624E-B45B-5E7C85937CCF}">
  <dimension ref="A1:DL101"/>
  <sheetViews>
    <sheetView zoomScaleNormal="100" workbookViewId="0">
      <selection sqref="A1:K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2" t="s">
        <v>0</v>
      </c>
      <c r="B1" s="2" t="s">
        <v>1</v>
      </c>
      <c r="C1" s="2">
        <v>662.1019</v>
      </c>
      <c r="D1" s="2">
        <v>663.10519999999997</v>
      </c>
      <c r="E1" s="2">
        <v>664.10860000000002</v>
      </c>
      <c r="F1" s="2">
        <v>665.11189999999999</v>
      </c>
      <c r="G1" s="2">
        <v>666.11530000000005</v>
      </c>
      <c r="H1" s="2">
        <v>667.11860000000001</v>
      </c>
      <c r="I1" s="2">
        <v>668.12199999999996</v>
      </c>
      <c r="J1" s="2">
        <v>669.12530000000004</v>
      </c>
      <c r="K1" s="2">
        <v>670.12869999999998</v>
      </c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8</v>
      </c>
    </row>
    <row r="2" spans="1:116" ht="15" x14ac:dyDescent="0.2">
      <c r="A2" t="s">
        <v>22</v>
      </c>
      <c r="B2" t="s">
        <v>23</v>
      </c>
      <c r="C2">
        <v>41973694.177987598</v>
      </c>
      <c r="D2">
        <v>5754262.0948545299</v>
      </c>
      <c r="E2">
        <v>577811.79351000302</v>
      </c>
      <c r="F2">
        <v>171345.76352018199</v>
      </c>
      <c r="G2">
        <v>14146.939393942201</v>
      </c>
      <c r="H2">
        <v>229.66043020833399</v>
      </c>
      <c r="I2">
        <v>0</v>
      </c>
      <c r="J2" s="4">
        <v>0</v>
      </c>
      <c r="K2" s="4">
        <v>636.85557131517396</v>
      </c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NAD</v>
      </c>
      <c r="S2" s="5" t="str">
        <f t="shared" ref="S2:AB2" ca="1" si="0">IF(AG2=ISBLANK(TRUE),"",AG2)</f>
        <v>NAD m+1</v>
      </c>
      <c r="T2" s="5" t="str">
        <f t="shared" ca="1" si="0"/>
        <v>NAD m+2</v>
      </c>
      <c r="U2" s="5" t="str">
        <f t="shared" ca="1" si="0"/>
        <v>NAD m+3</v>
      </c>
      <c r="V2" s="5" t="str">
        <f t="shared" ca="1" si="0"/>
        <v>NAD m+4</v>
      </c>
      <c r="W2" s="5" t="str">
        <f t="shared" ca="1" si="0"/>
        <v>NAD m+5</v>
      </c>
      <c r="X2" s="5" t="str">
        <f t="shared" ca="1" si="0"/>
        <v>NAD m+6</v>
      </c>
      <c r="Y2" s="5" t="str">
        <f t="shared" ca="1" si="0"/>
        <v>NAD m+7</v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NAD</v>
      </c>
      <c r="AG2" s="3" t="str">
        <f ca="1">IF(D1=ISBLANK(TRUE),"",$AF$2&amp;" m+1")</f>
        <v>NAD m+1</v>
      </c>
      <c r="AH2" s="3" t="str">
        <f ca="1">IF(E1=ISBLANK(TRUE),"",$AF$2&amp;" m+2")</f>
        <v>NAD m+2</v>
      </c>
      <c r="AI2" s="3" t="str">
        <f ca="1">IF(F1=ISBLANK(TRUE),"",$AF$2&amp;" m+3")</f>
        <v>NAD m+3</v>
      </c>
      <c r="AJ2" s="3" t="str">
        <f ca="1">IF(G1=ISBLANK(TRUE),"",$AF$2&amp;" m+4")</f>
        <v>NAD m+4</v>
      </c>
      <c r="AK2" s="3" t="str">
        <f ca="1">IF(H1=ISBLANK(TRUE),"",$AF$2&amp;" m+5")</f>
        <v>NAD m+5</v>
      </c>
      <c r="AL2" s="3" t="str">
        <f ca="1">IF(I1=ISBLANK(TRUE),"",$AF$2&amp;" m+6")</f>
        <v>NAD m+6</v>
      </c>
      <c r="AM2" s="3" t="str">
        <f ca="1">IF(J1=ISBLANK(TRUE),"",$AF$2&amp;" m+7")</f>
        <v>NAD m+7</v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NAD</v>
      </c>
      <c r="AU2" s="5" t="str">
        <f t="shared" ca="1" si="2"/>
        <v>NAD m+1</v>
      </c>
      <c r="AV2" s="5" t="str">
        <f t="shared" ca="1" si="2"/>
        <v>NAD m+2</v>
      </c>
      <c r="AW2" s="5" t="str">
        <f t="shared" ca="1" si="2"/>
        <v>NAD m+3</v>
      </c>
      <c r="AX2" s="5" t="str">
        <f t="shared" ca="1" si="2"/>
        <v>NAD m+4</v>
      </c>
      <c r="AY2" s="5" t="str">
        <f t="shared" ca="1" si="2"/>
        <v>NAD m+5</v>
      </c>
      <c r="AZ2" s="5" t="str">
        <f t="shared" ca="1" si="2"/>
        <v>NAD m+6</v>
      </c>
      <c r="BA2" s="5" t="str">
        <f t="shared" ca="1" si="2"/>
        <v>NAD m+7</v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NAD</v>
      </c>
      <c r="BI2" s="5" t="str">
        <f t="shared" ca="1" si="3"/>
        <v>NAD m+1</v>
      </c>
      <c r="BJ2" s="5" t="str">
        <f t="shared" ca="1" si="3"/>
        <v>NAD m+2</v>
      </c>
      <c r="BK2" s="5" t="str">
        <f t="shared" ca="1" si="3"/>
        <v>NAD m+3</v>
      </c>
      <c r="BL2" s="5" t="str">
        <f t="shared" ca="1" si="3"/>
        <v>NAD m+4</v>
      </c>
      <c r="BM2" s="5" t="str">
        <f t="shared" ca="1" si="3"/>
        <v>NAD m+5</v>
      </c>
      <c r="BN2" s="5" t="str">
        <f t="shared" ca="1" si="3"/>
        <v>NAD m+6</v>
      </c>
      <c r="BO2" s="5" t="str">
        <f t="shared" ca="1" si="3"/>
        <v>NAD m+7</v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NAD</v>
      </c>
      <c r="BY2" s="3" t="str">
        <f t="shared" ca="1" si="4"/>
        <v>NAD m+1</v>
      </c>
      <c r="BZ2" s="3" t="str">
        <f t="shared" ca="1" si="4"/>
        <v>NAD m+2</v>
      </c>
      <c r="CA2" s="3" t="str">
        <f t="shared" ca="1" si="4"/>
        <v>NAD m+3</v>
      </c>
      <c r="CB2" s="3" t="str">
        <f t="shared" ca="1" si="4"/>
        <v>NAD m+4</v>
      </c>
      <c r="CC2" s="3" t="str">
        <f t="shared" ca="1" si="4"/>
        <v>NAD m+5</v>
      </c>
      <c r="CD2" s="3" t="str">
        <f t="shared" ca="1" si="4"/>
        <v>NAD m+6</v>
      </c>
      <c r="CE2" s="3" t="str">
        <f t="shared" ca="1" si="4"/>
        <v>NAD m+7</v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NAD</v>
      </c>
      <c r="CL2" s="5" t="str">
        <f t="shared" ca="1" si="5"/>
        <v>NAD m+1</v>
      </c>
      <c r="CM2" s="5" t="str">
        <f t="shared" ca="1" si="5"/>
        <v>NAD m+2</v>
      </c>
      <c r="CN2" s="5" t="str">
        <f t="shared" ca="1" si="5"/>
        <v>NAD m+3</v>
      </c>
      <c r="CO2" s="5" t="str">
        <f t="shared" ca="1" si="5"/>
        <v>NAD m+4</v>
      </c>
      <c r="CP2" s="5" t="str">
        <f t="shared" ca="1" si="5"/>
        <v>NAD m+5</v>
      </c>
      <c r="CQ2" s="5" t="str">
        <f t="shared" ca="1" si="5"/>
        <v>NAD m+6</v>
      </c>
      <c r="CR2" s="5" t="str">
        <f t="shared" ca="1" si="5"/>
        <v>NAD m+7</v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NAD</v>
      </c>
      <c r="CZ2" s="5" t="str">
        <f t="shared" ca="1" si="6"/>
        <v>NAD m+1</v>
      </c>
      <c r="DA2" s="5" t="str">
        <f t="shared" ca="1" si="6"/>
        <v>NAD m+2</v>
      </c>
      <c r="DB2" s="5" t="str">
        <f t="shared" ca="1" si="6"/>
        <v>NAD m+3</v>
      </c>
      <c r="DC2" s="5" t="str">
        <f t="shared" ca="1" si="6"/>
        <v>NAD m+4</v>
      </c>
      <c r="DD2" s="5" t="str">
        <f t="shared" ca="1" si="6"/>
        <v>NAD m+5</v>
      </c>
      <c r="DE2" s="5" t="str">
        <f t="shared" ca="1" si="6"/>
        <v>NAD m+6</v>
      </c>
      <c r="DF2" s="5" t="str">
        <f t="shared" ca="1" si="6"/>
        <v>NAD m+7</v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10885283.817680599</v>
      </c>
      <c r="D3">
        <v>1412245.9420837699</v>
      </c>
      <c r="E3">
        <v>348574.37378880702</v>
      </c>
      <c r="F3">
        <v>43480.333352789901</v>
      </c>
      <c r="G3">
        <v>1177.6797376356899</v>
      </c>
      <c r="H3">
        <v>0</v>
      </c>
      <c r="I3">
        <v>0</v>
      </c>
      <c r="J3" s="4">
        <v>0</v>
      </c>
      <c r="K3" s="4">
        <v>669.28468445788599</v>
      </c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101.81012542365279</v>
      </c>
      <c r="S3" s="5">
        <f t="shared" ref="S3:AB17" ca="1" si="8">IFERROR(BI3/SUMIF($BH3:$BR3,"&lt;&gt;#N/A")*100,"")</f>
        <v>-0.76861545672565368</v>
      </c>
      <c r="T3" s="6">
        <f t="shared" ca="1" si="8"/>
        <v>-1.476626276912566</v>
      </c>
      <c r="U3" s="6">
        <f t="shared" ca="1" si="8"/>
        <v>0.45755365381036467</v>
      </c>
      <c r="V3" s="6">
        <f t="shared" ca="1" si="8"/>
        <v>-1.4417193974484991E-2</v>
      </c>
      <c r="W3" s="6">
        <f t="shared" ca="1" si="8"/>
        <v>-7.7688147706802728E-3</v>
      </c>
      <c r="X3" s="6">
        <f ca="1">IFERROR(BN3/SUMIF($BH3:$BR3,"&lt;&gt;#N/A")*100,"")</f>
        <v>-4.6238153844944805E-4</v>
      </c>
      <c r="Y3" s="5">
        <f t="shared" ca="1" si="8"/>
        <v>2.110464586857072E-4</v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41973694.177987598</v>
      </c>
      <c r="AG3" s="5">
        <f t="shared" si="1"/>
        <v>5754262.0948545299</v>
      </c>
      <c r="AH3" s="5">
        <f t="shared" si="1"/>
        <v>577811.79351000302</v>
      </c>
      <c r="AI3" s="5">
        <f t="shared" si="1"/>
        <v>171345.76352018199</v>
      </c>
      <c r="AJ3" s="5">
        <f t="shared" si="1"/>
        <v>14146.939393942201</v>
      </c>
      <c r="AK3" s="5">
        <f t="shared" si="1"/>
        <v>229.66043020833399</v>
      </c>
      <c r="AL3" s="5">
        <f t="shared" si="1"/>
        <v>0</v>
      </c>
      <c r="AM3" s="5">
        <f t="shared" si="1"/>
        <v>0</v>
      </c>
      <c r="AN3" s="5">
        <f t="shared" si="1"/>
        <v>636.85557131517396</v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13.70921051278888</v>
      </c>
      <c r="AV3" s="5">
        <f t="shared" si="10"/>
        <v>1.3766045729971195</v>
      </c>
      <c r="AW3" s="5">
        <f t="shared" si="10"/>
        <v>0.40822178480073223</v>
      </c>
      <c r="AX3" s="5">
        <f t="shared" si="10"/>
        <v>3.3704299016314193E-2</v>
      </c>
      <c r="AY3" s="5">
        <f t="shared" si="10"/>
        <v>5.4715324611283691E-4</v>
      </c>
      <c r="AZ3" s="5">
        <f t="shared" si="10"/>
        <v>0</v>
      </c>
      <c r="BA3" s="5">
        <f t="shared" si="10"/>
        <v>0</v>
      </c>
      <c r="BB3" s="5">
        <f t="shared" si="10"/>
        <v>1.5172731011347633E-3</v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-7.5494991635388642E-3</v>
      </c>
      <c r="BJ3" s="5">
        <f ca="1"/>
        <v>-1.4503727117199997E-2</v>
      </c>
      <c r="BK3" s="5">
        <f ca="1"/>
        <v>4.4941861323359545E-3</v>
      </c>
      <c r="BL3" s="5">
        <f ca="1"/>
        <v>-1.4160864564788709E-4</v>
      </c>
      <c r="BM3" s="5">
        <f ca="1"/>
        <v>-7.6306897161285703E-5</v>
      </c>
      <c r="BN3" s="5">
        <f ca="1"/>
        <v>-4.5416066086293845E-6</v>
      </c>
      <c r="BO3" s="5">
        <f ca="1"/>
        <v>2.072941741378862E-6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90273452.717227399</v>
      </c>
      <c r="BY3" s="5">
        <f t="shared" ref="BY3:CE6" si="12">D17</f>
        <v>12775919.7474904</v>
      </c>
      <c r="BZ3" s="5">
        <f t="shared" si="12"/>
        <v>3452823.2210147702</v>
      </c>
      <c r="CA3" s="5">
        <f t="shared" si="12"/>
        <v>184084.186545426</v>
      </c>
      <c r="CB3" s="5">
        <f t="shared" si="12"/>
        <v>11103.2324779176</v>
      </c>
      <c r="CC3" s="5">
        <f t="shared" si="12"/>
        <v>0</v>
      </c>
      <c r="CD3" s="5">
        <f t="shared" si="12"/>
        <v>5439.2573821610104</v>
      </c>
      <c r="CE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14.152466049470485</v>
      </c>
      <c r="CM3" s="5">
        <f t="shared" si="15"/>
        <v>3.8248489639920993</v>
      </c>
      <c r="CN3" s="5">
        <f t="shared" si="15"/>
        <v>0.20391840680122358</v>
      </c>
      <c r="CO3" s="5">
        <f t="shared" si="15"/>
        <v>1.229955445782867E-2</v>
      </c>
      <c r="CP3" s="5">
        <f t="shared" si="15"/>
        <v>0</v>
      </c>
      <c r="CQ3" s="5">
        <f t="shared" si="15"/>
        <v>6.0253122246237134E-3</v>
      </c>
      <c r="CR3" s="5">
        <f t="shared" si="15"/>
        <v>0</v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14.464160429142767</v>
      </c>
      <c r="DA3" s="5">
        <f t="shared" si="16"/>
        <v>2.9361744517782244</v>
      </c>
      <c r="DB3" s="5">
        <f t="shared" si="16"/>
        <v>0.19075405397852976</v>
      </c>
      <c r="DC3" s="5">
        <f t="shared" si="16"/>
        <v>2.6886104952605232E-2</v>
      </c>
      <c r="DD3" s="5">
        <f t="shared" si="16"/>
        <v>0</v>
      </c>
      <c r="DE3" s="5">
        <f t="shared" si="16"/>
        <v>1.5063280561559284E-3</v>
      </c>
      <c r="DF3" s="5">
        <f t="shared" si="16"/>
        <v>0</v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15352122.8989498</v>
      </c>
      <c r="D4">
        <v>2064602.8099253599</v>
      </c>
      <c r="E4">
        <v>410516.84101037402</v>
      </c>
      <c r="F4">
        <v>50761.7732101734</v>
      </c>
      <c r="G4">
        <v>8774.9220406944896</v>
      </c>
      <c r="H4">
        <v>0</v>
      </c>
      <c r="I4">
        <v>0</v>
      </c>
      <c r="J4" s="4">
        <v>0</v>
      </c>
      <c r="K4" s="4">
        <v>0</v>
      </c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100.88609657107529</v>
      </c>
      <c r="S4" s="5">
        <f t="shared" ca="1" si="8"/>
        <v>-1.5034646038348061</v>
      </c>
      <c r="T4" s="6">
        <f t="shared" ca="1" si="8"/>
        <v>0.48590022139684225</v>
      </c>
      <c r="U4" s="6">
        <f t="shared" ca="1" si="8"/>
        <v>0.18439950385576923</v>
      </c>
      <c r="V4" s="6">
        <f t="shared" ca="1" si="8"/>
        <v>-5.4280265397816892E-2</v>
      </c>
      <c r="W4" s="6">
        <f t="shared" ca="1" si="8"/>
        <v>1.9142422477929713E-3</v>
      </c>
      <c r="X4" s="6">
        <f t="shared" ca="1" si="8"/>
        <v>-6.8518053477663148E-4</v>
      </c>
      <c r="Y4" s="5">
        <f t="shared" ca="1" si="8"/>
        <v>1.1951119171434044E-4</v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10885283.817680599</v>
      </c>
      <c r="AG4" s="5">
        <f t="shared" si="1"/>
        <v>1412245.9420837699</v>
      </c>
      <c r="AH4" s="5">
        <f t="shared" si="1"/>
        <v>348574.37378880702</v>
      </c>
      <c r="AI4" s="5">
        <f t="shared" si="1"/>
        <v>43480.333352789901</v>
      </c>
      <c r="AJ4" s="5">
        <f t="shared" si="1"/>
        <v>1177.6797376356899</v>
      </c>
      <c r="AK4" s="5">
        <f t="shared" si="1"/>
        <v>0</v>
      </c>
      <c r="AL4" s="5">
        <f t="shared" si="1"/>
        <v>0</v>
      </c>
      <c r="AM4" s="5">
        <f t="shared" si="1"/>
        <v>0</v>
      </c>
      <c r="AN4" s="5">
        <f t="shared" si="1"/>
        <v>669.28468445788599</v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12.973900963334611</v>
      </c>
      <c r="AV4" s="5">
        <f t="shared" si="10"/>
        <v>3.2022534242297791</v>
      </c>
      <c r="AW4" s="5">
        <f t="shared" si="10"/>
        <v>0.39944143010921096</v>
      </c>
      <c r="AX4" s="5">
        <f t="shared" si="10"/>
        <v>1.0819008097178177E-2</v>
      </c>
      <c r="AY4" s="5">
        <f t="shared" si="10"/>
        <v>0</v>
      </c>
      <c r="AZ4" s="5">
        <f t="shared" si="10"/>
        <v>0</v>
      </c>
      <c r="BA4" s="5">
        <f t="shared" si="10"/>
        <v>0</v>
      </c>
      <c r="BB4" s="5">
        <f t="shared" si="10"/>
        <v>6.1485276421620674E-3</v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-1.4902594658081553E-2</v>
      </c>
      <c r="BJ4" s="5">
        <f ca="1"/>
        <v>4.8163249239653212E-3</v>
      </c>
      <c r="BK4" s="5">
        <f ca="1"/>
        <v>1.8277989745183361E-3</v>
      </c>
      <c r="BL4" s="5">
        <f ca="1"/>
        <v>-5.3803514302464754E-4</v>
      </c>
      <c r="BM4" s="5">
        <f ca="1"/>
        <v>1.8974291927771912E-5</v>
      </c>
      <c r="BN4" s="5">
        <f ca="1"/>
        <v>-6.7916249915954947E-6</v>
      </c>
      <c r="BO4" s="5">
        <f ca="1"/>
        <v>1.1846150835079994E-6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85951343.8687969</v>
      </c>
      <c r="BY4" s="5">
        <f t="shared" si="12"/>
        <v>12516895.548879299</v>
      </c>
      <c r="BZ4" s="5">
        <f t="shared" si="12"/>
        <v>1992632.0072824699</v>
      </c>
      <c r="CA4" s="5">
        <f t="shared" si="12"/>
        <v>162521.49737981701</v>
      </c>
      <c r="CB4" s="5">
        <f t="shared" si="12"/>
        <v>26708.996986082999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14.562768870706785</v>
      </c>
      <c r="CM4" s="5">
        <f t="shared" si="15"/>
        <v>2.3183255986365783</v>
      </c>
      <c r="CN4" s="5">
        <f t="shared" si="15"/>
        <v>0.18908546401310838</v>
      </c>
      <c r="CO4" s="5">
        <f t="shared" si="15"/>
        <v>3.1074554258108844E-2</v>
      </c>
      <c r="CP4" s="5">
        <f t="shared" si="15"/>
        <v>0</v>
      </c>
      <c r="CQ4" s="5">
        <f t="shared" si="15"/>
        <v>0</v>
      </c>
      <c r="CR4" s="5">
        <f t="shared" si="15"/>
        <v>0</v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93654768.881452799</v>
      </c>
      <c r="D5">
        <v>12753192.7490033</v>
      </c>
      <c r="E5">
        <v>3059079.6909237499</v>
      </c>
      <c r="F5">
        <v>436566.528995689</v>
      </c>
      <c r="G5">
        <v>44555.313196503601</v>
      </c>
      <c r="H5">
        <v>1761.75951644116</v>
      </c>
      <c r="I5">
        <v>0</v>
      </c>
      <c r="J5" s="4">
        <v>0</v>
      </c>
      <c r="K5" s="4">
        <v>0</v>
      </c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100.95213998026249</v>
      </c>
      <c r="S5" s="5">
        <f t="shared" ca="1" si="8"/>
        <v>-1.0255113652475769</v>
      </c>
      <c r="T5" s="6">
        <f t="shared" ca="1" si="8"/>
        <v>-0.11633204352496779</v>
      </c>
      <c r="U5" s="6">
        <f t="shared" ca="1" si="8"/>
        <v>0.18816506825483087</v>
      </c>
      <c r="V5" s="6">
        <f t="shared" ca="1" si="8"/>
        <v>8.7152530231808592E-3</v>
      </c>
      <c r="W5" s="6">
        <f t="shared" ca="1" si="8"/>
        <v>-6.2878146892866964E-3</v>
      </c>
      <c r="X5" s="6">
        <f t="shared" ca="1" si="8"/>
        <v>-1.1947411768932575E-3</v>
      </c>
      <c r="Y5" s="5">
        <f t="shared" ca="1" si="8"/>
        <v>3.0566309824331633E-4</v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15352122.8989498</v>
      </c>
      <c r="AG5" s="5">
        <f t="shared" si="1"/>
        <v>2064602.8099253599</v>
      </c>
      <c r="AH5" s="5">
        <f t="shared" si="1"/>
        <v>410516.84101037402</v>
      </c>
      <c r="AI5" s="5">
        <f t="shared" si="1"/>
        <v>50761.7732101734</v>
      </c>
      <c r="AJ5" s="5">
        <f t="shared" si="1"/>
        <v>8774.9220406944896</v>
      </c>
      <c r="AK5" s="5">
        <f t="shared" si="1"/>
        <v>0</v>
      </c>
      <c r="AL5" s="5">
        <f t="shared" si="1"/>
        <v>0</v>
      </c>
      <c r="AM5" s="5">
        <f t="shared" si="1"/>
        <v>0</v>
      </c>
      <c r="AN5" s="5">
        <f t="shared" si="1"/>
        <v>0</v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13.448321274620556</v>
      </c>
      <c r="AV5" s="5">
        <f t="shared" si="10"/>
        <v>2.6740070002856506</v>
      </c>
      <c r="AW5" s="5">
        <f t="shared" si="10"/>
        <v>0.33064986220013837</v>
      </c>
      <c r="AX5" s="5">
        <f t="shared" si="10"/>
        <v>5.7157711011385656E-2</v>
      </c>
      <c r="AY5" s="5">
        <f t="shared" si="10"/>
        <v>0</v>
      </c>
      <c r="AZ5" s="5">
        <f t="shared" si="10"/>
        <v>0</v>
      </c>
      <c r="BA5" s="5">
        <f t="shared" si="10"/>
        <v>0</v>
      </c>
      <c r="BB5" s="5">
        <f t="shared" si="10"/>
        <v>0</v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-1.0158391545222106E-2</v>
      </c>
      <c r="BJ5" s="5">
        <f ca="1"/>
        <v>-1.1523484648043349E-3</v>
      </c>
      <c r="BK5" s="5">
        <f ca="1"/>
        <v>1.8639037101305599E-3</v>
      </c>
      <c r="BL5" s="5">
        <f ca="1"/>
        <v>8.6330542620342778E-5</v>
      </c>
      <c r="BM5" s="5">
        <f ca="1"/>
        <v>-6.2285105501637202E-5</v>
      </c>
      <c r="BN5" s="5">
        <f ca="1"/>
        <v>-1.1834728586504908E-5</v>
      </c>
      <c r="BO5" s="5">
        <f ca="1"/>
        <v>3.0278020684165551E-6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86521822.682622105</v>
      </c>
      <c r="BY5" s="5">
        <f t="shared" si="12"/>
        <v>12552036.0789047</v>
      </c>
      <c r="BZ5" s="5">
        <f t="shared" si="12"/>
        <v>1896761.5228827</v>
      </c>
      <c r="CA5" s="5">
        <f t="shared" si="12"/>
        <v>149322.148343209</v>
      </c>
      <c r="CB5" s="5">
        <f t="shared" si="12"/>
        <v>39083.001359146801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14.507364373203124</v>
      </c>
      <c r="CM5" s="5">
        <f t="shared" si="15"/>
        <v>2.1922348190009457</v>
      </c>
      <c r="CN5" s="5">
        <f t="shared" si="15"/>
        <v>0.17258322087243816</v>
      </c>
      <c r="CO5" s="5">
        <f t="shared" si="15"/>
        <v>4.5171264482615457E-2</v>
      </c>
      <c r="CP5" s="5">
        <f t="shared" si="15"/>
        <v>0</v>
      </c>
      <c r="CQ5" s="5">
        <f t="shared" si="15"/>
        <v>0</v>
      </c>
      <c r="CR5" s="5">
        <f t="shared" si="15"/>
        <v>0</v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14.464160429142767</v>
      </c>
      <c r="DA5" s="5">
        <f t="shared" si="21"/>
        <v>2.9361744517782244</v>
      </c>
      <c r="DB5" s="5">
        <f t="shared" si="21"/>
        <v>0.19075405397852976</v>
      </c>
      <c r="DC5" s="5">
        <f t="shared" si="21"/>
        <v>2.6886104952605232E-2</v>
      </c>
      <c r="DD5" s="5">
        <f t="shared" si="21"/>
        <v>0</v>
      </c>
      <c r="DE5" s="5">
        <f t="shared" si="21"/>
        <v>1.5063280561559284E-3</v>
      </c>
      <c r="DF5" s="5">
        <f>DF3</f>
        <v>0</v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21123585.4030376</v>
      </c>
      <c r="D6">
        <v>2849705.20318557</v>
      </c>
      <c r="E6">
        <v>455168.28403166099</v>
      </c>
      <c r="F6">
        <v>82996.791963378404</v>
      </c>
      <c r="G6">
        <v>6882.3074321289696</v>
      </c>
      <c r="H6">
        <v>1321.5584506726</v>
      </c>
      <c r="I6">
        <v>0</v>
      </c>
      <c r="J6" s="4">
        <v>0</v>
      </c>
      <c r="K6" s="4">
        <v>624.59850626986702</v>
      </c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100.18765466401499</v>
      </c>
      <c r="S6" s="5">
        <f t="shared" ca="1" si="8"/>
        <v>-0.84851174846424771</v>
      </c>
      <c r="T6" s="6">
        <f t="shared" ca="1" si="8"/>
        <v>0.45351148963857552</v>
      </c>
      <c r="U6" s="6">
        <f t="shared" ca="1" si="8"/>
        <v>0.23522435790444585</v>
      </c>
      <c r="V6" s="6">
        <f t="shared" ca="1" si="8"/>
        <v>-2.4993836592483991E-2</v>
      </c>
      <c r="W6" s="6">
        <f t="shared" ca="1" si="8"/>
        <v>-2.0437576693209799E-3</v>
      </c>
      <c r="X6" s="6">
        <f t="shared" ca="1" si="8"/>
        <v>-1.0503112921115109E-3</v>
      </c>
      <c r="Y6" s="5">
        <f t="shared" ca="1" si="8"/>
        <v>2.0914246017081947E-4</v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93654768.881452799</v>
      </c>
      <c r="AG6" s="5">
        <f t="shared" si="1"/>
        <v>12753192.7490033</v>
      </c>
      <c r="AH6" s="5">
        <f t="shared" si="1"/>
        <v>3059079.6909237499</v>
      </c>
      <c r="AI6" s="5">
        <f t="shared" si="1"/>
        <v>436566.528995689</v>
      </c>
      <c r="AJ6" s="5">
        <f t="shared" si="1"/>
        <v>44555.313196503601</v>
      </c>
      <c r="AK6" s="5">
        <f t="shared" si="1"/>
        <v>1761.75951644116</v>
      </c>
      <c r="AL6" s="5">
        <f t="shared" si="1"/>
        <v>0</v>
      </c>
      <c r="AM6" s="5">
        <f t="shared" si="1"/>
        <v>0</v>
      </c>
      <c r="AN6" s="5">
        <f t="shared" si="1"/>
        <v>0</v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13.617237970173365</v>
      </c>
      <c r="AV6" s="5">
        <f t="shared" si="10"/>
        <v>3.2663362767953652</v>
      </c>
      <c r="AW6" s="5">
        <f t="shared" si="10"/>
        <v>0.46614447316429797</v>
      </c>
      <c r="AX6" s="5">
        <f t="shared" si="10"/>
        <v>4.7573993004991807E-2</v>
      </c>
      <c r="AY6" s="5">
        <f t="shared" si="10"/>
        <v>1.8811209909355244E-3</v>
      </c>
      <c r="AZ6" s="5">
        <f t="shared" si="10"/>
        <v>0</v>
      </c>
      <c r="BA6" s="5">
        <f t="shared" si="10"/>
        <v>0</v>
      </c>
      <c r="BB6" s="5">
        <f t="shared" si="10"/>
        <v>0</v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-8.4692245896940133E-3</v>
      </c>
      <c r="BJ6" s="5">
        <f ca="1"/>
        <v>4.5266204819291583E-3</v>
      </c>
      <c r="BK6" s="5">
        <f ca="1"/>
        <v>2.3478377519993276E-3</v>
      </c>
      <c r="BL6" s="5">
        <f ca="1"/>
        <v>-2.4947022341527256E-4</v>
      </c>
      <c r="BM6" s="5">
        <f ca="1"/>
        <v>-2.0399296461972666E-5</v>
      </c>
      <c r="BN6" s="5">
        <f ca="1"/>
        <v>-1.0483440256524519E-5</v>
      </c>
      <c r="BO6" s="5">
        <f ca="1"/>
        <v>2.0875072969039016E-6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90160257.5095869</v>
      </c>
      <c r="BY6" s="5">
        <f t="shared" si="12"/>
        <v>13194090.332810899</v>
      </c>
      <c r="BZ6" s="5">
        <f t="shared" si="12"/>
        <v>3073823.22366026</v>
      </c>
      <c r="CA6" s="5">
        <f t="shared" si="12"/>
        <v>178002.6068023</v>
      </c>
      <c r="CB6" s="5">
        <f t="shared" si="12"/>
        <v>17129.5893496266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14.634042423190671</v>
      </c>
      <c r="CM6" s="5">
        <f t="shared" si="15"/>
        <v>3.4092884254832736</v>
      </c>
      <c r="CN6" s="5">
        <f t="shared" si="15"/>
        <v>0.1974291242273489</v>
      </c>
      <c r="CO6" s="5">
        <f t="shared" si="15"/>
        <v>1.8999046611867961E-2</v>
      </c>
      <c r="CP6" s="5">
        <f t="shared" si="15"/>
        <v>0</v>
      </c>
      <c r="CQ6" s="5">
        <f t="shared" si="15"/>
        <v>0</v>
      </c>
      <c r="CR6" s="5">
        <f t="shared" si="15"/>
        <v>0</v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14.464160429142767</v>
      </c>
      <c r="DB6" s="5">
        <f t="shared" si="22"/>
        <v>2.9361744517782244</v>
      </c>
      <c r="DC6" s="5">
        <f t="shared" si="22"/>
        <v>0.19075405397852976</v>
      </c>
      <c r="DD6" s="5">
        <f t="shared" si="22"/>
        <v>2.6886104952605232E-2</v>
      </c>
      <c r="DE6" s="5">
        <f t="shared" si="22"/>
        <v>0</v>
      </c>
      <c r="DF6" s="5">
        <f t="shared" si="22"/>
        <v>1.5063280561559284E-3</v>
      </c>
      <c r="DG6" s="5">
        <f t="shared" si="22"/>
        <v>0</v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62096335.341454998</v>
      </c>
      <c r="D7">
        <v>8449871.2708546296</v>
      </c>
      <c r="E7">
        <v>1574531.4966112</v>
      </c>
      <c r="F7">
        <v>196426.06160721701</v>
      </c>
      <c r="G7">
        <v>20661.906318999801</v>
      </c>
      <c r="H7">
        <v>3044.8923946708301</v>
      </c>
      <c r="I7">
        <v>128.356685919277</v>
      </c>
      <c r="J7" s="4">
        <v>0</v>
      </c>
      <c r="K7" s="4">
        <v>319.05159155133202</v>
      </c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101.3287228318307</v>
      </c>
      <c r="S7" s="5">
        <f t="shared" ca="1" si="8"/>
        <v>-0.98646377372152738</v>
      </c>
      <c r="T7" s="6">
        <f t="shared" ca="1" si="8"/>
        <v>-0.64908616568580479</v>
      </c>
      <c r="U7" s="6">
        <f t="shared" ca="1" si="8"/>
        <v>0.32769173978702476</v>
      </c>
      <c r="V7" s="6">
        <f t="shared" ca="1" si="8"/>
        <v>-2.0687118883886604E-2</v>
      </c>
      <c r="W7" s="6">
        <f t="shared" ca="1" si="8"/>
        <v>1.2134428253991079E-3</v>
      </c>
      <c r="X7" s="6">
        <f t="shared" ca="1" si="8"/>
        <v>-1.5450186889217246E-3</v>
      </c>
      <c r="Y7" s="5">
        <f t="shared" ca="1" si="8"/>
        <v>1.5406253702916794E-4</v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21123585.4030376</v>
      </c>
      <c r="AG7" s="5">
        <f t="shared" si="1"/>
        <v>2849705.20318557</v>
      </c>
      <c r="AH7" s="5">
        <f t="shared" si="1"/>
        <v>455168.28403166099</v>
      </c>
      <c r="AI7" s="5">
        <f t="shared" si="1"/>
        <v>82996.791963378404</v>
      </c>
      <c r="AJ7" s="5">
        <f t="shared" si="1"/>
        <v>6882.3074321289696</v>
      </c>
      <c r="AK7" s="5">
        <f t="shared" si="1"/>
        <v>1321.5584506726</v>
      </c>
      <c r="AL7" s="5">
        <f t="shared" si="1"/>
        <v>0</v>
      </c>
      <c r="AM7" s="5">
        <f t="shared" si="1"/>
        <v>0</v>
      </c>
      <c r="AN7" s="5">
        <f t="shared" si="1"/>
        <v>624.59850626986702</v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13.490632147967544</v>
      </c>
      <c r="AV7" s="5">
        <f t="shared" si="10"/>
        <v>2.1547870560184692</v>
      </c>
      <c r="AW7" s="5">
        <f t="shared" si="10"/>
        <v>0.39291053284658461</v>
      </c>
      <c r="AX7" s="5">
        <f t="shared" si="10"/>
        <v>3.2581151830121058E-2</v>
      </c>
      <c r="AY7" s="5">
        <f t="shared" si="10"/>
        <v>6.2563169341628821E-3</v>
      </c>
      <c r="AZ7" s="5">
        <f t="shared" si="10"/>
        <v>0</v>
      </c>
      <c r="BA7" s="5">
        <f t="shared" si="10"/>
        <v>0</v>
      </c>
      <c r="BB7" s="5">
        <f t="shared" si="10"/>
        <v>2.9568773214988819E-3</v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-9.7352828117522328E-3</v>
      </c>
      <c r="BJ7" s="5">
        <f ca="1"/>
        <v>-6.4057470334749483E-3</v>
      </c>
      <c r="BK7" s="5">
        <f ca="1"/>
        <v>3.2339472030144443E-3</v>
      </c>
      <c r="BL7" s="5">
        <f ca="1"/>
        <v>-2.0415848839050102E-4</v>
      </c>
      <c r="BM7" s="5">
        <f ca="1"/>
        <v>1.1975309581400601E-5</v>
      </c>
      <c r="BN7" s="5">
        <f ca="1"/>
        <v>-1.5247588696897926E-5</v>
      </c>
      <c r="BO7" s="5">
        <f ca="1"/>
        <v>1.520423160616131E-6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14.464160429142767</v>
      </c>
      <c r="DC7" s="5">
        <f t="shared" si="23"/>
        <v>2.9361744517782244</v>
      </c>
      <c r="DD7" s="5">
        <f t="shared" si="23"/>
        <v>0.19075405397852976</v>
      </c>
      <c r="DE7" s="5">
        <f t="shared" si="23"/>
        <v>2.6886104952605232E-2</v>
      </c>
      <c r="DF7" s="5">
        <f t="shared" si="23"/>
        <v>0</v>
      </c>
      <c r="DG7" s="5">
        <f t="shared" si="23"/>
        <v>1.5063280561559284E-3</v>
      </c>
      <c r="DH7" s="5">
        <f t="shared" si="23"/>
        <v>0</v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21775701.988713998</v>
      </c>
      <c r="D8">
        <v>3051411.5469927201</v>
      </c>
      <c r="E8">
        <v>477711.69933583</v>
      </c>
      <c r="F8">
        <v>110100.191264151</v>
      </c>
      <c r="G8">
        <v>10473.4699410496</v>
      </c>
      <c r="H8">
        <v>399.61147760627699</v>
      </c>
      <c r="I8">
        <v>0</v>
      </c>
      <c r="J8" s="4">
        <v>0</v>
      </c>
      <c r="K8" s="4">
        <v>283.22622545179001</v>
      </c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100.96266550750434</v>
      </c>
      <c r="S8" s="5">
        <f t="shared" ca="1" si="8"/>
        <v>-0.86472438818426067</v>
      </c>
      <c r="T8" s="6">
        <f t="shared" ca="1" si="8"/>
        <v>-0.27932817712964891</v>
      </c>
      <c r="U8" s="6">
        <f t="shared" ca="1" si="8"/>
        <v>0.19257178814190418</v>
      </c>
      <c r="V8" s="6">
        <f t="shared" ca="1" si="8"/>
        <v>-1.1553489885908496E-2</v>
      </c>
      <c r="W8" s="6">
        <f t="shared" ca="1" si="8"/>
        <v>1.7328942084360887E-3</v>
      </c>
      <c r="X8" s="6">
        <f t="shared" ca="1" si="8"/>
        <v>-1.5157893436025371E-3</v>
      </c>
      <c r="Y8" s="5">
        <f t="shared" ca="1" si="8"/>
        <v>1.5165468873414725E-4</v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62096335.341454998</v>
      </c>
      <c r="AG8" s="5">
        <f t="shared" si="1"/>
        <v>8449871.2708546296</v>
      </c>
      <c r="AH8" s="5">
        <f t="shared" si="1"/>
        <v>1574531.4966112</v>
      </c>
      <c r="AI8" s="5">
        <f t="shared" si="1"/>
        <v>196426.06160721701</v>
      </c>
      <c r="AJ8" s="5">
        <f t="shared" si="1"/>
        <v>20661.906318999801</v>
      </c>
      <c r="AK8" s="5">
        <f t="shared" si="1"/>
        <v>3044.8923946708301</v>
      </c>
      <c r="AL8" s="5">
        <f t="shared" si="1"/>
        <v>128.356685919277</v>
      </c>
      <c r="AM8" s="5">
        <f t="shared" si="1"/>
        <v>0</v>
      </c>
      <c r="AN8" s="5">
        <f t="shared" si="1"/>
        <v>319.05159155133202</v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13.607681072305672</v>
      </c>
      <c r="AV8" s="5">
        <f t="shared" si="10"/>
        <v>2.5356270832299117</v>
      </c>
      <c r="AW8" s="5">
        <f t="shared" si="10"/>
        <v>0.31632472436112441</v>
      </c>
      <c r="AX8" s="5">
        <f t="shared" si="10"/>
        <v>3.3273954421600277E-2</v>
      </c>
      <c r="AY8" s="5">
        <f t="shared" si="10"/>
        <v>4.9034977312712455E-3</v>
      </c>
      <c r="AZ8" s="5">
        <f t="shared" si="10"/>
        <v>2.0670573426510589E-4</v>
      </c>
      <c r="BA8" s="5">
        <f t="shared" si="10"/>
        <v>0</v>
      </c>
      <c r="BB8" s="5">
        <f t="shared" si="10"/>
        <v>5.1380099936160944E-4</v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-8.5647935683709486E-3</v>
      </c>
      <c r="BJ8" s="5">
        <f ca="1"/>
        <v>-2.7666482033290515E-3</v>
      </c>
      <c r="BK8" s="5">
        <f ca="1"/>
        <v>1.9073564190675088E-3</v>
      </c>
      <c r="BL8" s="5">
        <f ca="1"/>
        <v>-1.1443328905623781E-4</v>
      </c>
      <c r="BM8" s="5">
        <f ca="1"/>
        <v>1.7163712940079678E-5</v>
      </c>
      <c r="BN8" s="5">
        <f ca="1"/>
        <v>-1.5013364950134678E-5</v>
      </c>
      <c r="BO8" s="5">
        <f ca="1"/>
        <v>1.5020868156742064E-6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14.464160429142767</v>
      </c>
      <c r="DD8" s="5">
        <f t="shared" si="24"/>
        <v>2.9361744517782244</v>
      </c>
      <c r="DE8" s="5">
        <f t="shared" si="24"/>
        <v>0.19075405397852976</v>
      </c>
      <c r="DF8" s="5">
        <f t="shared" si="24"/>
        <v>2.6886104952605232E-2</v>
      </c>
      <c r="DG8" s="5">
        <f t="shared" si="24"/>
        <v>0</v>
      </c>
      <c r="DH8" s="5">
        <f t="shared" si="24"/>
        <v>1.5063280561559284E-3</v>
      </c>
      <c r="DI8" s="5">
        <f t="shared" si="24"/>
        <v>0</v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86053122.946845397</v>
      </c>
      <c r="D9">
        <v>11493938.4880217</v>
      </c>
      <c r="E9">
        <v>2985649.2577113998</v>
      </c>
      <c r="F9">
        <v>328321.80275068298</v>
      </c>
      <c r="G9">
        <v>65027.544368998198</v>
      </c>
      <c r="H9">
        <v>1897.2928329870699</v>
      </c>
      <c r="I9">
        <v>309.07315749460901</v>
      </c>
      <c r="J9" s="4">
        <v>0</v>
      </c>
      <c r="K9" s="4">
        <v>0</v>
      </c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100.73417811477287</v>
      </c>
      <c r="S9" s="5">
        <f t="shared" ca="1" si="8"/>
        <v>-0.45455404134347299</v>
      </c>
      <c r="T9" s="6">
        <f t="shared" ca="1" si="8"/>
        <v>-0.68209426574807286</v>
      </c>
      <c r="U9" s="6">
        <f t="shared" ca="1" si="8"/>
        <v>0.42917355607168867</v>
      </c>
      <c r="V9" s="6">
        <f t="shared" ca="1" si="8"/>
        <v>-1.981512421374906E-2</v>
      </c>
      <c r="W9" s="6">
        <f t="shared" ca="1" si="8"/>
        <v>-6.463259939911814E-3</v>
      </c>
      <c r="X9" s="6">
        <f t="shared" ca="1" si="8"/>
        <v>-6.3600166231316327E-4</v>
      </c>
      <c r="Y9" s="5">
        <f t="shared" ca="1" si="8"/>
        <v>2.1102206295619066E-4</v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21775701.988713998</v>
      </c>
      <c r="AG9" s="5">
        <f t="shared" si="1"/>
        <v>3051411.5469927201</v>
      </c>
      <c r="AH9" s="5">
        <f t="shared" si="1"/>
        <v>477711.69933583</v>
      </c>
      <c r="AI9" s="5">
        <f t="shared" si="1"/>
        <v>110100.191264151</v>
      </c>
      <c r="AJ9" s="5">
        <f t="shared" si="1"/>
        <v>10473.4699410496</v>
      </c>
      <c r="AK9" s="5">
        <f t="shared" si="1"/>
        <v>399.61147760627699</v>
      </c>
      <c r="AL9" s="5">
        <f t="shared" si="1"/>
        <v>0</v>
      </c>
      <c r="AM9" s="5">
        <f t="shared" si="1"/>
        <v>0</v>
      </c>
      <c r="AN9" s="5">
        <f t="shared" si="1"/>
        <v>283.22622545179001</v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14.012919301404006</v>
      </c>
      <c r="AV9" s="5">
        <f t="shared" si="10"/>
        <v>2.1937832340992744</v>
      </c>
      <c r="AW9" s="5">
        <f t="shared" si="10"/>
        <v>0.50561029592163864</v>
      </c>
      <c r="AX9" s="5">
        <f t="shared" si="10"/>
        <v>4.8097048473926735E-2</v>
      </c>
      <c r="AY9" s="5">
        <f t="shared" si="10"/>
        <v>1.8351255808579181E-3</v>
      </c>
      <c r="AZ9" s="5">
        <f t="shared" si="10"/>
        <v>0</v>
      </c>
      <c r="BA9" s="5">
        <f t="shared" si="10"/>
        <v>0</v>
      </c>
      <c r="BB9" s="5">
        <f t="shared" si="10"/>
        <v>1.3006525603564086E-3</v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-4.5124112773876068E-3</v>
      </c>
      <c r="BJ9" s="5">
        <f ca="1"/>
        <v>-6.7712297704054271E-3</v>
      </c>
      <c r="BK9" s="5">
        <f ca="1"/>
        <v>4.2604562235342199E-3</v>
      </c>
      <c r="BL9" s="5">
        <f ca="1"/>
        <v>-1.9670706193852523E-4</v>
      </c>
      <c r="BM9" s="5">
        <f ca="1"/>
        <v>-6.4161539418605362E-5</v>
      </c>
      <c r="BN9" s="5">
        <f ca="1"/>
        <v>-6.3136630904808292E-6</v>
      </c>
      <c r="BO9" s="5">
        <f ca="1"/>
        <v>2.0948407671104417E-6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14.464160429142767</v>
      </c>
      <c r="DE9" s="5">
        <f t="shared" si="26"/>
        <v>2.9361744517782244</v>
      </c>
      <c r="DF9" s="5">
        <f t="shared" si="26"/>
        <v>0.19075405397852976</v>
      </c>
      <c r="DG9" s="5">
        <f t="shared" si="26"/>
        <v>2.6886104952605232E-2</v>
      </c>
      <c r="DH9" s="5">
        <f t="shared" si="26"/>
        <v>0</v>
      </c>
      <c r="DI9" s="5">
        <f t="shared" si="26"/>
        <v>1.5063280561559284E-3</v>
      </c>
      <c r="DJ9" s="5">
        <f t="shared" si="26"/>
        <v>0</v>
      </c>
    </row>
    <row r="10" spans="1:116" ht="14.25" customHeight="1" x14ac:dyDescent="0.2">
      <c r="A10" t="s">
        <v>34</v>
      </c>
      <c r="B10" t="s">
        <v>33</v>
      </c>
      <c r="C10">
        <v>18282928.7084134</v>
      </c>
      <c r="D10">
        <v>2628114.2360882298</v>
      </c>
      <c r="E10">
        <v>613728.49937112501</v>
      </c>
      <c r="F10">
        <v>102814.28442836201</v>
      </c>
      <c r="G10">
        <v>7018.9781676995799</v>
      </c>
      <c r="H10">
        <v>382.62585687748998</v>
      </c>
      <c r="I10">
        <v>0</v>
      </c>
      <c r="J10" s="4">
        <v>341.004343220652</v>
      </c>
      <c r="K10" s="4">
        <v>363.63663038052402</v>
      </c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100.2843196749393</v>
      </c>
      <c r="S10" s="5">
        <f t="shared" ca="1" si="8"/>
        <v>-1.1105147435839871</v>
      </c>
      <c r="T10" s="6">
        <f t="shared" ca="1" si="8"/>
        <v>0.69551066840213438</v>
      </c>
      <c r="U10" s="6">
        <f t="shared" ca="1" si="8"/>
        <v>0.12332910315708766</v>
      </c>
      <c r="V10" s="6">
        <f t="shared" ca="1" si="8"/>
        <v>1.2677475138128187E-2</v>
      </c>
      <c r="W10" s="6">
        <f t="shared" ca="1" si="8"/>
        <v>-4.271927400765309E-3</v>
      </c>
      <c r="X10" s="6">
        <f t="shared" ca="1" si="8"/>
        <v>-1.3270094778902596E-3</v>
      </c>
      <c r="Y10" s="5">
        <f t="shared" ca="1" si="8"/>
        <v>2.7675882600209398E-4</v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86053122.946845397</v>
      </c>
      <c r="AG10" s="5">
        <f t="shared" si="1"/>
        <v>11493938.4880217</v>
      </c>
      <c r="AH10" s="5">
        <f t="shared" si="1"/>
        <v>2985649.2577113998</v>
      </c>
      <c r="AI10" s="5">
        <f t="shared" si="1"/>
        <v>328321.80275068298</v>
      </c>
      <c r="AJ10" s="5">
        <f t="shared" si="1"/>
        <v>65027.544368998198</v>
      </c>
      <c r="AK10" s="5">
        <f t="shared" si="1"/>
        <v>1897.2928329870699</v>
      </c>
      <c r="AL10" s="5">
        <f t="shared" si="1"/>
        <v>309.07315749460901</v>
      </c>
      <c r="AM10" s="5">
        <f t="shared" si="1"/>
        <v>0</v>
      </c>
      <c r="AN10" s="5">
        <f t="shared" si="1"/>
        <v>0</v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13.356794145776036</v>
      </c>
      <c r="AV10" s="5">
        <f t="shared" si="10"/>
        <v>3.4695420171509879</v>
      </c>
      <c r="AW10" s="5">
        <f t="shared" si="10"/>
        <v>0.38153386130272782</v>
      </c>
      <c r="AX10" s="5">
        <f t="shared" si="10"/>
        <v>7.5566745449976755E-2</v>
      </c>
      <c r="AY10" s="5">
        <f t="shared" si="10"/>
        <v>2.2047925374643505E-3</v>
      </c>
      <c r="AZ10" s="5">
        <f t="shared" si="10"/>
        <v>3.591655327669189E-4</v>
      </c>
      <c r="BA10" s="5">
        <f t="shared" si="10"/>
        <v>0</v>
      </c>
      <c r="BB10" s="5">
        <f t="shared" si="10"/>
        <v>0</v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-1.1073662833667314E-2</v>
      </c>
      <c r="BJ10" s="5">
        <f ca="1"/>
        <v>6.9353880113716335E-3</v>
      </c>
      <c r="BK10" s="5">
        <f ca="1"/>
        <v>1.2297944838918539E-3</v>
      </c>
      <c r="BL10" s="5">
        <f ca="1"/>
        <v>1.2641532773239965E-4</v>
      </c>
      <c r="BM10" s="5">
        <f ca="1"/>
        <v>-4.2598159060282768E-5</v>
      </c>
      <c r="BN10" s="5">
        <f ca="1"/>
        <v>-1.3232472256795642E-5</v>
      </c>
      <c r="BO10" s="5">
        <f ca="1"/>
        <v>2.7597417711879342E-6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14.464160429142767</v>
      </c>
      <c r="DF10" s="5">
        <f t="shared" si="27"/>
        <v>2.9361744517782244</v>
      </c>
      <c r="DG10" s="5">
        <f t="shared" si="27"/>
        <v>0.19075405397852976</v>
      </c>
      <c r="DH10" s="5">
        <f t="shared" si="27"/>
        <v>2.6886104952605232E-2</v>
      </c>
      <c r="DI10" s="5">
        <f t="shared" si="27"/>
        <v>0</v>
      </c>
      <c r="DJ10" s="5">
        <f t="shared" si="27"/>
        <v>1.5063280561559284E-3</v>
      </c>
    </row>
    <row r="11" spans="1:116" ht="14.25" customHeight="1" x14ac:dyDescent="0.2">
      <c r="A11" t="s">
        <v>35</v>
      </c>
      <c r="B11" t="s">
        <v>33</v>
      </c>
      <c r="C11">
        <v>11989885.220319699</v>
      </c>
      <c r="D11">
        <v>1626495.53074765</v>
      </c>
      <c r="E11">
        <v>265005.39109097299</v>
      </c>
      <c r="F11">
        <v>165613.22442262401</v>
      </c>
      <c r="G11">
        <v>10895.591532057801</v>
      </c>
      <c r="H11">
        <v>3190.4961296213</v>
      </c>
      <c r="I11">
        <v>0</v>
      </c>
      <c r="J11" s="4">
        <v>0</v>
      </c>
      <c r="K11" s="4">
        <v>0</v>
      </c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99.394038089032094</v>
      </c>
      <c r="S11" s="5">
        <f t="shared" ca="1" si="8"/>
        <v>-8.8928754454462994E-2</v>
      </c>
      <c r="T11" s="6">
        <f t="shared" ca="1" si="8"/>
        <v>0.43097837764223329</v>
      </c>
      <c r="U11" s="6">
        <f t="shared" ca="1" si="8"/>
        <v>0.30961919221235989</v>
      </c>
      <c r="V11" s="6">
        <f t="shared" ca="1" si="8"/>
        <v>-4.5833392854049804E-2</v>
      </c>
      <c r="W11" s="6">
        <f t="shared" ca="1" si="8"/>
        <v>-1.179621026052821E-3</v>
      </c>
      <c r="X11" s="6">
        <f t="shared" ca="1" si="8"/>
        <v>-6.8731409283004255E-4</v>
      </c>
      <c r="Y11" s="5">
        <f t="shared" ca="1" si="8"/>
        <v>1.9934235407219384E-3</v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18282928.7084134</v>
      </c>
      <c r="AG11" s="5">
        <f t="shared" si="1"/>
        <v>2628114.2360882298</v>
      </c>
      <c r="AH11" s="5">
        <f t="shared" si="1"/>
        <v>613728.49937112501</v>
      </c>
      <c r="AI11" s="5">
        <f t="shared" si="1"/>
        <v>102814.28442836201</v>
      </c>
      <c r="AJ11" s="5">
        <f t="shared" si="1"/>
        <v>7018.9781676995799</v>
      </c>
      <c r="AK11" s="5">
        <f t="shared" si="1"/>
        <v>382.62585687748998</v>
      </c>
      <c r="AL11" s="5">
        <f t="shared" si="1"/>
        <v>0</v>
      </c>
      <c r="AM11" s="5">
        <f t="shared" si="1"/>
        <v>341.004343220652</v>
      </c>
      <c r="AN11" s="5">
        <f t="shared" si="1"/>
        <v>363.63663038052402</v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14.37468951502737</v>
      </c>
      <c r="AV11" s="5">
        <f t="shared" si="10"/>
        <v>3.3568390992450827</v>
      </c>
      <c r="AW11" s="5">
        <f t="shared" si="10"/>
        <v>0.56235128445832172</v>
      </c>
      <c r="AX11" s="5">
        <f t="shared" si="10"/>
        <v>3.8390885178421125E-2</v>
      </c>
      <c r="AY11" s="5">
        <f t="shared" si="10"/>
        <v>2.0928039647248311E-3</v>
      </c>
      <c r="AZ11" s="5">
        <f t="shared" si="10"/>
        <v>0</v>
      </c>
      <c r="BA11" s="5">
        <f t="shared" si="10"/>
        <v>1.8651516322093916E-3</v>
      </c>
      <c r="BB11" s="5">
        <f t="shared" si="10"/>
        <v>1.9889408101951768E-3</v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-8.9470914115397093E-4</v>
      </c>
      <c r="BJ11" s="5">
        <f ca="1"/>
        <v>4.3360586402192945E-3</v>
      </c>
      <c r="BK11" s="5">
        <f ca="1"/>
        <v>3.1150680479951811E-3</v>
      </c>
      <c r="BL11" s="5">
        <f ca="1"/>
        <v>-4.6112818973100369E-4</v>
      </c>
      <c r="BM11" s="5">
        <f ca="1"/>
        <v>-1.1868126587192049E-5</v>
      </c>
      <c r="BN11" s="5">
        <f ca="1"/>
        <v>-6.9150434577814585E-6</v>
      </c>
      <c r="BO11" s="5">
        <f ca="1"/>
        <v>2.0055765708365034E-5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14.464160429142767</v>
      </c>
      <c r="DG11" s="5">
        <f t="shared" si="28"/>
        <v>2.9361744517782244</v>
      </c>
      <c r="DH11" s="5">
        <f t="shared" si="28"/>
        <v>0.19075405397852976</v>
      </c>
      <c r="DI11" s="5">
        <f t="shared" si="28"/>
        <v>2.6886104952605232E-2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45312013.977113098</v>
      </c>
      <c r="D12">
        <v>6147937.8442007303</v>
      </c>
      <c r="E12">
        <v>1405990.89267581</v>
      </c>
      <c r="F12">
        <v>207787.122899774</v>
      </c>
      <c r="G12">
        <v>6183.9269752875598</v>
      </c>
      <c r="H12">
        <v>0</v>
      </c>
      <c r="I12">
        <v>0</v>
      </c>
      <c r="J12" s="4">
        <v>0</v>
      </c>
      <c r="K12" s="4">
        <v>0</v>
      </c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100.2941692787201</v>
      </c>
      <c r="S12" s="5">
        <f t="shared" ca="1" si="8"/>
        <v>-0.901240010660183</v>
      </c>
      <c r="T12" s="6">
        <f t="shared" ca="1" si="8"/>
        <v>-0.59771185548288774</v>
      </c>
      <c r="U12" s="6">
        <f t="shared" ca="1" si="8"/>
        <v>1.3069385494274186</v>
      </c>
      <c r="V12" s="6">
        <f t="shared" ca="1" si="8"/>
        <v>-0.10559335548352912</v>
      </c>
      <c r="W12" s="6">
        <f t="shared" ca="1" si="8"/>
        <v>4.9698398082453528E-3</v>
      </c>
      <c r="X12" s="6">
        <f t="shared" ca="1" si="8"/>
        <v>-1.4615365162488458E-3</v>
      </c>
      <c r="Y12" s="5">
        <f t="shared" ca="1" si="8"/>
        <v>-7.0909812917709948E-5</v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11989885.220319699</v>
      </c>
      <c r="AG12" s="5">
        <f t="shared" si="1"/>
        <v>1626495.53074765</v>
      </c>
      <c r="AH12" s="5">
        <f t="shared" si="1"/>
        <v>265005.39109097299</v>
      </c>
      <c r="AI12" s="5">
        <f t="shared" si="1"/>
        <v>165613.22442262401</v>
      </c>
      <c r="AJ12" s="5">
        <f t="shared" si="1"/>
        <v>10895.591532057801</v>
      </c>
      <c r="AK12" s="5">
        <f t="shared" si="1"/>
        <v>3190.4961296213</v>
      </c>
      <c r="AL12" s="5">
        <f t="shared" si="1"/>
        <v>0</v>
      </c>
      <c r="AM12" s="5">
        <f t="shared" si="1"/>
        <v>0</v>
      </c>
      <c r="AN12" s="5">
        <f t="shared" si="1"/>
        <v>0</v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13.565563813664937</v>
      </c>
      <c r="AV12" s="5">
        <f t="shared" si="10"/>
        <v>2.2102412677133776</v>
      </c>
      <c r="AW12" s="5">
        <f t="shared" si="10"/>
        <v>1.3812744774399774</v>
      </c>
      <c r="AX12" s="5">
        <f t="shared" si="10"/>
        <v>9.0873192960952129E-2</v>
      </c>
      <c r="AY12" s="5">
        <f t="shared" si="10"/>
        <v>2.6609897184121902E-2</v>
      </c>
      <c r="AZ12" s="5">
        <f t="shared" si="10"/>
        <v>0</v>
      </c>
      <c r="BA12" s="5">
        <f t="shared" si="10"/>
        <v>0</v>
      </c>
      <c r="BB12" s="5">
        <f t="shared" si="10"/>
        <v>0</v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-8.9859661547782854E-3</v>
      </c>
      <c r="BJ12" s="5">
        <f ca="1"/>
        <v>-5.9595872799128626E-3</v>
      </c>
      <c r="BK12" s="5">
        <f ca="1"/>
        <v>1.3031052142177899E-2</v>
      </c>
      <c r="BL12" s="5">
        <f ca="1"/>
        <v>-1.052836433492783E-3</v>
      </c>
      <c r="BM12" s="5">
        <f ca="1"/>
        <v>4.9552629469755497E-5</v>
      </c>
      <c r="BN12" s="5">
        <f ca="1"/>
        <v>-1.4572497352136172E-5</v>
      </c>
      <c r="BO12" s="5">
        <f ca="1"/>
        <v>-7.0701829854784212E-7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14.464160429142767</v>
      </c>
      <c r="DH12" s="5">
        <f t="shared" si="29"/>
        <v>2.9361744517782244</v>
      </c>
      <c r="DI12" s="5">
        <f t="shared" si="29"/>
        <v>0.19075405397852976</v>
      </c>
      <c r="DJ12" s="5">
        <f t="shared" si="29"/>
        <v>2.6886104952605232E-2</v>
      </c>
    </row>
    <row r="13" spans="1:116" ht="14.25" customHeight="1" x14ac:dyDescent="0.2">
      <c r="A13" t="s">
        <v>37</v>
      </c>
      <c r="B13" t="s">
        <v>38</v>
      </c>
      <c r="C13">
        <v>80810963.974443704</v>
      </c>
      <c r="D13">
        <v>11413780.280219199</v>
      </c>
      <c r="E13">
        <v>1809296.8389985301</v>
      </c>
      <c r="F13">
        <v>445943.87929037499</v>
      </c>
      <c r="G13">
        <v>60413.324560741901</v>
      </c>
      <c r="H13">
        <v>4194.39341890982</v>
      </c>
      <c r="I13">
        <v>0</v>
      </c>
      <c r="J13" s="4">
        <v>0</v>
      </c>
      <c r="K13" s="4">
        <v>0</v>
      </c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100.40663832324255</v>
      </c>
      <c r="S13" s="5">
        <f t="shared" ca="1" si="8"/>
        <v>-0.89979616755153002</v>
      </c>
      <c r="T13" s="6">
        <f t="shared" ca="1" si="8"/>
        <v>0.29756125367125091</v>
      </c>
      <c r="U13" s="6">
        <f t="shared" ca="1" si="8"/>
        <v>0.25228443841377857</v>
      </c>
      <c r="V13" s="6">
        <f t="shared" ca="1" si="8"/>
        <v>-5.6803850715134066E-2</v>
      </c>
      <c r="W13" s="6">
        <f t="shared" ca="1" si="8"/>
        <v>4.8299885837038844E-4</v>
      </c>
      <c r="X13" s="6">
        <f t="shared" ca="1" si="8"/>
        <v>-4.7570036551921593E-4</v>
      </c>
      <c r="Y13" s="5">
        <f t="shared" ca="1" si="8"/>
        <v>1.0870444623292159E-4</v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45312013.977113098</v>
      </c>
      <c r="AG13" s="5">
        <f t="shared" si="1"/>
        <v>6147937.8442007303</v>
      </c>
      <c r="AH13" s="5">
        <f t="shared" si="1"/>
        <v>1405990.89267581</v>
      </c>
      <c r="AI13" s="5">
        <f t="shared" si="1"/>
        <v>207787.122899774</v>
      </c>
      <c r="AJ13" s="5">
        <f t="shared" si="1"/>
        <v>6183.9269752875598</v>
      </c>
      <c r="AK13" s="5">
        <f t="shared" si="1"/>
        <v>0</v>
      </c>
      <c r="AL13" s="5">
        <f t="shared" si="1"/>
        <v>0</v>
      </c>
      <c r="AM13" s="5">
        <f t="shared" si="1"/>
        <v>0</v>
      </c>
      <c r="AN13" s="5">
        <f t="shared" si="1"/>
        <v>0</v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13.568008359341579</v>
      </c>
      <c r="AV13" s="5">
        <f t="shared" si="10"/>
        <v>3.1029097346808947</v>
      </c>
      <c r="AW13" s="5">
        <f t="shared" si="10"/>
        <v>0.45856960364800026</v>
      </c>
      <c r="AX13" s="5">
        <f t="shared" si="10"/>
        <v>1.3647433500552491E-2</v>
      </c>
      <c r="AY13" s="5">
        <f t="shared" si="10"/>
        <v>0</v>
      </c>
      <c r="AZ13" s="5">
        <f t="shared" si="10"/>
        <v>0</v>
      </c>
      <c r="BA13" s="5">
        <f t="shared" si="10"/>
        <v>0</v>
      </c>
      <c r="BB13" s="5">
        <f t="shared" si="10"/>
        <v>0</v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-8.9615206980118711E-3</v>
      </c>
      <c r="BJ13" s="5">
        <f ca="1"/>
        <v>2.9635615596779741E-3</v>
      </c>
      <c r="BK13" s="5">
        <f ca="1"/>
        <v>2.5126270795123185E-3</v>
      </c>
      <c r="BL13" s="5">
        <f ca="1"/>
        <v>-5.6573799963567618E-4</v>
      </c>
      <c r="BM13" s="5">
        <f ca="1"/>
        <v>4.8104275418070822E-6</v>
      </c>
      <c r="BN13" s="5">
        <f ca="1"/>
        <v>-4.7377381960321919E-6</v>
      </c>
      <c r="BO13" s="5">
        <f ca="1"/>
        <v>1.082642024952231E-6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14.464160429142767</v>
      </c>
      <c r="DI13" s="5">
        <f t="shared" si="30"/>
        <v>2.9361744517782244</v>
      </c>
      <c r="DJ13" s="5">
        <f t="shared" si="30"/>
        <v>0.19075405397852976</v>
      </c>
    </row>
    <row r="14" spans="1:116" ht="14.25" customHeight="1" x14ac:dyDescent="0.2">
      <c r="A14" t="s">
        <v>39</v>
      </c>
      <c r="B14" t="s">
        <v>38</v>
      </c>
      <c r="C14">
        <v>5437893.8608910404</v>
      </c>
      <c r="D14">
        <v>724338.15964854497</v>
      </c>
      <c r="E14">
        <v>147722.49122062401</v>
      </c>
      <c r="F14">
        <v>45737.554382688497</v>
      </c>
      <c r="G14">
        <v>2619.3860898554699</v>
      </c>
      <c r="H14">
        <v>424.03279833680699</v>
      </c>
      <c r="I14">
        <v>374.44903359538301</v>
      </c>
      <c r="J14" s="4">
        <v>0</v>
      </c>
      <c r="K14" s="4">
        <v>311.79046418553202</v>
      </c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100.5339828593418</v>
      </c>
      <c r="S14" s="5">
        <f t="shared" ca="1" si="8"/>
        <v>-0.34192740278475731</v>
      </c>
      <c r="T14" s="6">
        <f t="shared" ca="1" si="8"/>
        <v>-0.65151576124074539</v>
      </c>
      <c r="U14" s="6">
        <f t="shared" ca="1" si="8"/>
        <v>0.46728579252215002</v>
      </c>
      <c r="V14" s="6">
        <f t="shared" ca="1" si="8"/>
        <v>3.2126198023356059E-4</v>
      </c>
      <c r="W14" s="6">
        <f t="shared" ca="1" si="8"/>
        <v>-7.2139778285555452E-3</v>
      </c>
      <c r="X14" s="6">
        <f t="shared" ca="1" si="8"/>
        <v>-1.1965624570748391E-3</v>
      </c>
      <c r="Y14" s="5">
        <f t="shared" ca="1" si="8"/>
        <v>2.6379046692771716E-4</v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80810963.974443704</v>
      </c>
      <c r="AG14" s="5">
        <f t="shared" si="1"/>
        <v>11413780.280219199</v>
      </c>
      <c r="AH14" s="5">
        <f t="shared" si="1"/>
        <v>1809296.8389985301</v>
      </c>
      <c r="AI14" s="5">
        <f t="shared" si="1"/>
        <v>445943.87929037499</v>
      </c>
      <c r="AJ14" s="5">
        <f t="shared" si="1"/>
        <v>60413.324560741901</v>
      </c>
      <c r="AK14" s="5">
        <f t="shared" si="1"/>
        <v>4194.39341890982</v>
      </c>
      <c r="AL14" s="5">
        <f t="shared" si="1"/>
        <v>0</v>
      </c>
      <c r="AM14" s="5">
        <f t="shared" si="1"/>
        <v>0</v>
      </c>
      <c r="AN14" s="5">
        <f t="shared" si="1"/>
        <v>0</v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14.124049162226035</v>
      </c>
      <c r="AV14" s="5">
        <f t="shared" si="10"/>
        <v>2.2389249552458206</v>
      </c>
      <c r="AW14" s="5">
        <f t="shared" si="10"/>
        <v>0.55183586156873932</v>
      </c>
      <c r="AX14" s="5">
        <f t="shared" si="10"/>
        <v>7.4758821810178483E-2</v>
      </c>
      <c r="AY14" s="5">
        <f t="shared" si="10"/>
        <v>5.1903766674980985E-3</v>
      </c>
      <c r="AZ14" s="5">
        <f t="shared" si="10"/>
        <v>0</v>
      </c>
      <c r="BA14" s="5">
        <f t="shared" si="10"/>
        <v>0</v>
      </c>
      <c r="BB14" s="5">
        <f t="shared" si="10"/>
        <v>0</v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-3.4011126691673166E-3</v>
      </c>
      <c r="BJ14" s="5">
        <f ca="1"/>
        <v>-6.4805525724797759E-3</v>
      </c>
      <c r="BK14" s="5">
        <f ca="1"/>
        <v>4.6480381979487929E-3</v>
      </c>
      <c r="BL14" s="5">
        <f ca="1"/>
        <v>3.1955560806045226E-6</v>
      </c>
      <c r="BM14" s="5">
        <f ca="1"/>
        <v>-7.1756610286182533E-5</v>
      </c>
      <c r="BN14" s="5">
        <f ca="1"/>
        <v>-1.1902069559394285E-5</v>
      </c>
      <c r="BO14" s="5">
        <f ca="1"/>
        <v>2.6238935275924486E-6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14.464160429142767</v>
      </c>
      <c r="DJ14" s="5">
        <f t="shared" si="31"/>
        <v>2.9361744517782244</v>
      </c>
    </row>
    <row r="15" spans="1:116" ht="15" customHeight="1" x14ac:dyDescent="0.2">
      <c r="A15" t="s">
        <v>40</v>
      </c>
      <c r="B15" t="s">
        <v>38</v>
      </c>
      <c r="C15">
        <v>20440675.531904001</v>
      </c>
      <c r="D15">
        <v>2742810.6513875499</v>
      </c>
      <c r="E15">
        <v>630839.40857223899</v>
      </c>
      <c r="F15">
        <v>76016.453632640507</v>
      </c>
      <c r="G15">
        <v>9587.2376531794107</v>
      </c>
      <c r="H15">
        <v>1144.5399955651301</v>
      </c>
      <c r="I15">
        <v>0</v>
      </c>
      <c r="J15" s="4">
        <v>0</v>
      </c>
      <c r="K15" s="4">
        <v>0</v>
      </c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100.58044540498376</v>
      </c>
      <c r="S15" s="5">
        <f t="shared" ca="1" si="8"/>
        <v>-1.1506037947954693</v>
      </c>
      <c r="T15" s="6">
        <f t="shared" ca="1" si="8"/>
        <v>-5.4485438169191387E-2</v>
      </c>
      <c r="U15" s="6">
        <f t="shared" ca="1" si="8"/>
        <v>0.69577488589120451</v>
      </c>
      <c r="V15" s="6">
        <f t="shared" ca="1" si="8"/>
        <v>-7.5436824788415499E-2</v>
      </c>
      <c r="W15" s="6">
        <f t="shared" ca="1" si="8"/>
        <v>-1.2615742203748335E-3</v>
      </c>
      <c r="X15" s="6">
        <f t="shared" ca="1" si="8"/>
        <v>6.4956808785830876E-3</v>
      </c>
      <c r="Y15" s="5">
        <f t="shared" ca="1" si="8"/>
        <v>-9.2833978009633879E-4</v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5437893.8608910404</v>
      </c>
      <c r="AG15" s="5">
        <f t="shared" si="1"/>
        <v>724338.15964854497</v>
      </c>
      <c r="AH15" s="5">
        <f t="shared" si="1"/>
        <v>147722.49122062401</v>
      </c>
      <c r="AI15" s="5">
        <f t="shared" si="1"/>
        <v>45737.554382688497</v>
      </c>
      <c r="AJ15" s="5">
        <f t="shared" si="1"/>
        <v>2619.3860898554699</v>
      </c>
      <c r="AK15" s="5">
        <f t="shared" si="1"/>
        <v>424.03279833680699</v>
      </c>
      <c r="AL15" s="5">
        <f t="shared" si="1"/>
        <v>374.44903359538301</v>
      </c>
      <c r="AM15" s="5">
        <f t="shared" si="1"/>
        <v>0</v>
      </c>
      <c r="AN15" s="5">
        <f t="shared" si="1"/>
        <v>311.79046418553202</v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13.320196719136709</v>
      </c>
      <c r="AV15" s="5">
        <f t="shared" si="10"/>
        <v>2.7165387004522845</v>
      </c>
      <c r="AW15" s="5">
        <f t="shared" si="10"/>
        <v>0.84108950179461672</v>
      </c>
      <c r="AX15" s="5">
        <f t="shared" si="10"/>
        <v>4.816912865280279E-2</v>
      </c>
      <c r="AY15" s="5">
        <f t="shared" si="10"/>
        <v>7.7977395143075858E-3</v>
      </c>
      <c r="AZ15" s="5">
        <f t="shared" si="10"/>
        <v>6.8859202326179026E-3</v>
      </c>
      <c r="BA15" s="5">
        <f t="shared" si="10"/>
        <v>0</v>
      </c>
      <c r="BB15" s="5">
        <f t="shared" si="10"/>
        <v>5.7336621891042709E-3</v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-1.1439637100060573E-2</v>
      </c>
      <c r="BJ15" s="5">
        <f ca="1"/>
        <v>-5.417100505949006E-4</v>
      </c>
      <c r="BK15" s="5">
        <f ca="1"/>
        <v>6.9175959908478286E-3</v>
      </c>
      <c r="BL15" s="5">
        <f ca="1"/>
        <v>-7.5001482131712262E-4</v>
      </c>
      <c r="BM15" s="5">
        <f ca="1"/>
        <v>-1.2542937300537372E-5</v>
      </c>
      <c r="BN15" s="5">
        <f ca="1"/>
        <v>6.4581945848702987E-5</v>
      </c>
      <c r="BO15" s="5">
        <f ca="1"/>
        <v>-9.2298237133312552E-6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14.464160429142767</v>
      </c>
    </row>
    <row r="16" spans="1:116" ht="15" customHeight="1" thickBot="1" x14ac:dyDescent="0.25">
      <c r="A16" t="s">
        <v>41</v>
      </c>
      <c r="B16" t="s">
        <v>38</v>
      </c>
      <c r="C16">
        <v>53953968.309248798</v>
      </c>
      <c r="D16">
        <v>7832984.48528226</v>
      </c>
      <c r="E16">
        <v>1947812.56847093</v>
      </c>
      <c r="F16">
        <v>224721.68833560299</v>
      </c>
      <c r="G16">
        <v>31472.702048774801</v>
      </c>
      <c r="H16">
        <v>1995.21487803685</v>
      </c>
      <c r="I16">
        <v>0</v>
      </c>
      <c r="J16" s="4">
        <v>0</v>
      </c>
      <c r="K16" s="4">
        <v>1258.2664712941601</v>
      </c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100.59054151600151</v>
      </c>
      <c r="S16" s="5">
        <f t="shared" ca="1" si="8"/>
        <v>-1.0519407742736999</v>
      </c>
      <c r="T16" s="6">
        <f t="shared" ca="1" si="8"/>
        <v>0.30306237089839833</v>
      </c>
      <c r="U16" s="6">
        <f t="shared" ca="1" si="8"/>
        <v>0.1692551742606955</v>
      </c>
      <c r="V16" s="6">
        <f t="shared" ca="1" si="8"/>
        <v>-1.1238314875603018E-2</v>
      </c>
      <c r="W16" s="6">
        <f t="shared" ca="1" si="8"/>
        <v>1.9930148795819411E-3</v>
      </c>
      <c r="X16" s="6">
        <f t="shared" ca="1" si="8"/>
        <v>-1.8778626616485783E-3</v>
      </c>
      <c r="Y16" s="5">
        <f t="shared" ca="1" si="8"/>
        <v>2.0487577075706522E-4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20440675.531904001</v>
      </c>
      <c r="AG16" s="5">
        <f t="shared" si="1"/>
        <v>2742810.6513875499</v>
      </c>
      <c r="AH16" s="5">
        <f t="shared" si="1"/>
        <v>630839.40857223899</v>
      </c>
      <c r="AI16" s="5">
        <f t="shared" si="1"/>
        <v>76016.453632640507</v>
      </c>
      <c r="AJ16" s="5">
        <f t="shared" si="1"/>
        <v>9587.2376531794107</v>
      </c>
      <c r="AK16" s="5">
        <f t="shared" si="1"/>
        <v>1144.5399955651301</v>
      </c>
      <c r="AL16" s="5">
        <f t="shared" si="1"/>
        <v>0</v>
      </c>
      <c r="AM16" s="5">
        <f t="shared" si="1"/>
        <v>0</v>
      </c>
      <c r="AN16" s="5">
        <f t="shared" si="1"/>
        <v>0</v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13.418395331927973</v>
      </c>
      <c r="AV16" s="5">
        <f t="shared" si="10"/>
        <v>3.0861964791115577</v>
      </c>
      <c r="AW16" s="5">
        <f t="shared" si="10"/>
        <v>0.37188816736508196</v>
      </c>
      <c r="AX16" s="5">
        <f t="shared" si="10"/>
        <v>4.6902743689735495E-2</v>
      </c>
      <c r="AY16" s="5">
        <f t="shared" si="10"/>
        <v>5.5993256865641307E-3</v>
      </c>
      <c r="AZ16" s="5">
        <f t="shared" si="10"/>
        <v>0</v>
      </c>
      <c r="BA16" s="5">
        <f t="shared" si="10"/>
        <v>0</v>
      </c>
      <c r="BB16" s="5">
        <f t="shared" si="10"/>
        <v>0</v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-1.045765097214793E-2</v>
      </c>
      <c r="BJ16" s="5">
        <f ca="1"/>
        <v>3.0128316870646175E-3</v>
      </c>
      <c r="BK16" s="5">
        <f ca="1"/>
        <v>1.6826152012887922E-3</v>
      </c>
      <c r="BL16" s="5">
        <f ca="1"/>
        <v>-1.117233758386247E-4</v>
      </c>
      <c r="BM16" s="5">
        <f ca="1"/>
        <v>1.9813143955139172E-5</v>
      </c>
      <c r="BN16" s="5">
        <f ca="1"/>
        <v>-1.8668382069996668E-5</v>
      </c>
      <c r="BO16" s="5">
        <f ca="1"/>
        <v>2.0367299715199807E-6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90273452.717227399</v>
      </c>
      <c r="D17">
        <v>12775919.7474904</v>
      </c>
      <c r="E17">
        <v>3452823.2210147702</v>
      </c>
      <c r="F17">
        <v>184084.186545426</v>
      </c>
      <c r="G17">
        <v>11103.2324779176</v>
      </c>
      <c r="H17">
        <v>0</v>
      </c>
      <c r="I17">
        <v>5439.2573821610104</v>
      </c>
      <c r="J17" s="4">
        <v>0</v>
      </c>
      <c r="K17" s="4">
        <v>0</v>
      </c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99.167758893713739</v>
      </c>
      <c r="S17" s="5">
        <f t="shared" ca="1" si="8"/>
        <v>5.3294754436368885E-2</v>
      </c>
      <c r="T17" s="6">
        <f t="shared" ca="1" si="8"/>
        <v>0.66064564313369689</v>
      </c>
      <c r="U17" s="6">
        <f t="shared" ca="1" si="8"/>
        <v>0.12675179101318135</v>
      </c>
      <c r="V17" s="6">
        <f t="shared" ca="1" si="8"/>
        <v>-6.6482612676626203E-3</v>
      </c>
      <c r="W17" s="6">
        <f t="shared" ca="1" si="8"/>
        <v>-3.673573109810164E-4</v>
      </c>
      <c r="X17" s="6">
        <f t="shared" ca="1" si="8"/>
        <v>-1.6648581360657968E-3</v>
      </c>
      <c r="Y17" s="5">
        <f t="shared" ca="1" si="8"/>
        <v>2.2939441771746246E-4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53953968.309248798</v>
      </c>
      <c r="AG17" s="5">
        <f t="shared" si="1"/>
        <v>7832984.48528226</v>
      </c>
      <c r="AH17" s="5">
        <f t="shared" si="1"/>
        <v>1947812.56847093</v>
      </c>
      <c r="AI17" s="5">
        <f t="shared" si="1"/>
        <v>224721.68833560299</v>
      </c>
      <c r="AJ17" s="5">
        <f t="shared" si="1"/>
        <v>31472.702048774801</v>
      </c>
      <c r="AK17" s="5">
        <f t="shared" si="1"/>
        <v>1995.21487803685</v>
      </c>
      <c r="AL17" s="5">
        <f t="shared" si="1"/>
        <v>0</v>
      </c>
      <c r="AM17" s="5">
        <f t="shared" si="1"/>
        <v>0</v>
      </c>
      <c r="AN17" s="5">
        <f t="shared" si="1"/>
        <v>1258.2664712941601</v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14.517902446740935</v>
      </c>
      <c r="AV17" s="5">
        <f t="shared" si="10"/>
        <v>3.6101377331628743</v>
      </c>
      <c r="AW17" s="5">
        <f t="shared" si="10"/>
        <v>0.41650632080955047</v>
      </c>
      <c r="AX17" s="5">
        <f t="shared" si="10"/>
        <v>5.8332506458806187E-2</v>
      </c>
      <c r="AY17" s="5">
        <f t="shared" si="10"/>
        <v>3.6979946805781659E-3</v>
      </c>
      <c r="AZ17" s="5">
        <f t="shared" si="10"/>
        <v>0</v>
      </c>
      <c r="BA17" s="5">
        <f t="shared" si="10"/>
        <v>0</v>
      </c>
      <c r="BB17" s="5">
        <f t="shared" si="10"/>
        <v>2.3321110767647981E-3</v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5.3742017598168434E-4</v>
      </c>
      <c r="BJ17" s="5">
        <f ca="1"/>
        <v>6.6618994974139249E-3</v>
      </c>
      <c r="BK17" s="5">
        <f ca="1"/>
        <v>1.2781552434701251E-3</v>
      </c>
      <c r="BL17" s="5">
        <f ca="1"/>
        <v>-6.7040551705802986E-5</v>
      </c>
      <c r="BM17" s="5">
        <f ca="1"/>
        <v>-3.7044026715854646E-6</v>
      </c>
      <c r="BN17" s="5">
        <f ca="1"/>
        <v>-1.6788300498452957E-5</v>
      </c>
      <c r="BO17" s="5">
        <f ca="1"/>
        <v>2.3131955413384239E-6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85951343.8687969</v>
      </c>
      <c r="D18">
        <v>12516895.548879299</v>
      </c>
      <c r="E18">
        <v>1992632.0072824699</v>
      </c>
      <c r="F18">
        <v>162521.49737981701</v>
      </c>
      <c r="G18">
        <v>26708.996986082999</v>
      </c>
      <c r="H18">
        <v>0</v>
      </c>
      <c r="I18">
        <v>0</v>
      </c>
      <c r="J18" s="4">
        <v>0</v>
      </c>
      <c r="K18" s="4">
        <v>0</v>
      </c>
      <c r="L18" s="4"/>
      <c r="M18"/>
      <c r="T18" s="6"/>
      <c r="U18" s="6"/>
      <c r="V18" s="6"/>
      <c r="W18" s="6"/>
      <c r="X18" s="6"/>
      <c r="AN18" s="5">
        <f t="shared" si="1"/>
        <v>0</v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-1.4464160429142766E-3</v>
      </c>
      <c r="DA18" s="5">
        <v>-8.4405508257843001E-5</v>
      </c>
    </row>
    <row r="19" spans="1:107" ht="15" customHeight="1" x14ac:dyDescent="0.2">
      <c r="A19" t="s">
        <v>45</v>
      </c>
      <c r="B19" t="s">
        <v>43</v>
      </c>
      <c r="C19">
        <v>86521822.682622105</v>
      </c>
      <c r="D19">
        <v>12552036.0789047</v>
      </c>
      <c r="E19">
        <v>1896761.5228827</v>
      </c>
      <c r="F19">
        <v>149322.148343209</v>
      </c>
      <c r="G19">
        <v>39083.001359146801</v>
      </c>
      <c r="H19">
        <v>0</v>
      </c>
      <c r="I19">
        <v>0</v>
      </c>
      <c r="J19" s="4">
        <v>0</v>
      </c>
      <c r="K19" s="4">
        <v>0</v>
      </c>
      <c r="L19" s="4"/>
      <c r="M19"/>
      <c r="T19" s="6"/>
      <c r="U19" s="6"/>
      <c r="V19" s="6"/>
      <c r="W19" s="6"/>
      <c r="X19" s="6"/>
      <c r="AN19" s="5">
        <f t="shared" ref="AN19:AP21" si="35">IF(K18=ISBLANK(TRUE),"",K18)</f>
        <v>0</v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-1.4464160429142766E-3</v>
      </c>
    </row>
    <row r="20" spans="1:107" ht="15" customHeight="1" thickBot="1" x14ac:dyDescent="0.25">
      <c r="A20" t="s">
        <v>46</v>
      </c>
      <c r="B20" t="s">
        <v>43</v>
      </c>
      <c r="C20">
        <v>90160257.5095869</v>
      </c>
      <c r="D20">
        <v>13194090.332810899</v>
      </c>
      <c r="E20">
        <v>3073823.22366026</v>
      </c>
      <c r="F20">
        <v>178002.6068023</v>
      </c>
      <c r="G20">
        <v>17129.5893496266</v>
      </c>
      <c r="H20">
        <v>0</v>
      </c>
      <c r="I20">
        <v>0</v>
      </c>
      <c r="J20" s="4">
        <v>0</v>
      </c>
      <c r="K20" s="4">
        <v>0</v>
      </c>
      <c r="L20" s="4"/>
      <c r="M20"/>
      <c r="T20" s="6"/>
      <c r="U20" s="6"/>
      <c r="V20" s="6"/>
      <c r="W20" s="6"/>
      <c r="X20" s="6"/>
      <c r="AN20" s="5">
        <f t="shared" si="35"/>
        <v>0</v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>
        <f t="shared" si="35"/>
        <v>0</v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-1.4464160429142766E-3</v>
      </c>
      <c r="DA22" s="5">
        <v>-8.4405508257843001E-5</v>
      </c>
      <c r="DB22" s="5">
        <v>3.5602441046065326E-5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-1.4464160429142766E-3</v>
      </c>
      <c r="DB23" s="5">
        <v>-8.4405508257843001E-5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-1.4464160429142766E-3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101.21612065833018</v>
      </c>
      <c r="S25" s="5">
        <f t="shared" ref="S25:W25" ca="1" si="42">AVERAGE(S3:S5)</f>
        <v>-1.0991971419360123</v>
      </c>
      <c r="T25" s="5">
        <f t="shared" ca="1" si="42"/>
        <v>-0.36901936634689719</v>
      </c>
      <c r="U25" s="5">
        <f t="shared" ca="1" si="42"/>
        <v>0.27670607530698826</v>
      </c>
      <c r="V25" s="5">
        <f t="shared" ca="1" si="42"/>
        <v>-1.9994068783040341E-2</v>
      </c>
      <c r="W25" s="5">
        <f t="shared" ca="1" si="42"/>
        <v>-4.0474624040579997E-3</v>
      </c>
      <c r="X25" s="5">
        <f t="shared" ref="X25:Y25" ca="1" si="43">AVERAGE(X3:X5)</f>
        <v>-7.8076775003977901E-4</v>
      </c>
      <c r="Y25" s="5">
        <f t="shared" ca="1" si="43"/>
        <v>2.1207358288112131E-4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100.80330527953073</v>
      </c>
      <c r="S26" s="5">
        <f t="shared" ref="S26:W26" ca="1" si="44">AVERAGE(S6:S9)</f>
        <v>-0.78856348792837716</v>
      </c>
      <c r="T26" s="5">
        <f t="shared" ca="1" si="44"/>
        <v>-0.28924927973123776</v>
      </c>
      <c r="U26" s="5">
        <f t="shared" ca="1" si="44"/>
        <v>0.2961653604762659</v>
      </c>
      <c r="V26" s="5">
        <f t="shared" ca="1" si="44"/>
        <v>-1.9262392394007039E-2</v>
      </c>
      <c r="W26" s="5">
        <f t="shared" ca="1" si="44"/>
        <v>-1.3901701438493994E-3</v>
      </c>
      <c r="X26" s="5">
        <f t="shared" ref="X26:Y26" ca="1" si="45">AVERAGE(X6:X9)</f>
        <v>-1.1867802467372341E-3</v>
      </c>
      <c r="Y26" s="5">
        <f t="shared" ca="1" si="45"/>
        <v>1.8147043722258134E-4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100.09479134148351</v>
      </c>
      <c r="S27" s="5">
        <f t="shared" ref="S27:W27" ca="1" si="46">AVERAGE(S10:S13)</f>
        <v>-0.75011991906254072</v>
      </c>
      <c r="T27" s="5">
        <f t="shared" ca="1" si="46"/>
        <v>0.20658461105818271</v>
      </c>
      <c r="U27" s="5">
        <f t="shared" ca="1" si="46"/>
        <v>0.49804282080266116</v>
      </c>
      <c r="V27" s="5">
        <f t="shared" ca="1" si="46"/>
        <v>-4.8888280978646198E-2</v>
      </c>
      <c r="W27" s="5">
        <f t="shared" ca="1" si="46"/>
        <v>3.2255994940281877E-7</v>
      </c>
      <c r="X27" s="5">
        <f t="shared" ref="X27:Y27" ca="1" si="47">AVERAGE(X10:X13)</f>
        <v>-9.8789011312209107E-4</v>
      </c>
      <c r="Y27" s="5">
        <f t="shared" ca="1" si="47"/>
        <v>5.7699425000981098E-4</v>
      </c>
      <c r="CW27" s="27"/>
      <c r="CX27" s="23" t="s">
        <v>14</v>
      </c>
      <c r="CY27" s="5">
        <f t="array" ref="CY27:DC31">MINVERSE(CY5:DC9)</f>
        <v>0.01</v>
      </c>
      <c r="CZ27" s="5">
        <v>-1.4464160429142766E-3</v>
      </c>
      <c r="DA27" s="5">
        <v>-8.4405508257843001E-5</v>
      </c>
      <c r="DB27" s="5">
        <v>3.5602441046065326E-5</v>
      </c>
      <c r="DC27" s="5">
        <v>-2.6008144762392281E-6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100.2181821685102</v>
      </c>
      <c r="S28" s="5">
        <f t="shared" ref="S28:W28" ca="1" si="48">AVERAGE(S14:S17)</f>
        <v>-0.62279430435438932</v>
      </c>
      <c r="T28" s="5">
        <f t="shared" ca="1" si="48"/>
        <v>6.4426703655539611E-2</v>
      </c>
      <c r="U28" s="5">
        <f t="shared" ca="1" si="48"/>
        <v>0.36476691092180791</v>
      </c>
      <c r="V28" s="5">
        <f t="shared" ca="1" si="48"/>
        <v>-2.3250534737861893E-2</v>
      </c>
      <c r="W28" s="5">
        <f t="shared" ca="1" si="48"/>
        <v>-1.7124736200823632E-3</v>
      </c>
      <c r="X28" s="5">
        <f t="shared" ref="X28:Y28" ca="1" si="49">AVERAGE(X14:X17)</f>
        <v>4.3909940594846845E-4</v>
      </c>
      <c r="Y28" s="5">
        <f t="shared" ca="1" si="49"/>
        <v>-5.7569781173523482E-5</v>
      </c>
      <c r="CW28" s="27"/>
      <c r="CX28" s="24"/>
      <c r="CY28" s="5">
        <v>0</v>
      </c>
      <c r="CZ28" s="5">
        <v>0.01</v>
      </c>
      <c r="DA28" s="5">
        <v>-1.4464160429142766E-3</v>
      </c>
      <c r="DB28" s="5">
        <v>-8.4405508257843001E-5</v>
      </c>
      <c r="DC28" s="5">
        <v>3.5602441046065326E-5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-1.4464160429142766E-3</v>
      </c>
      <c r="DC29" s="5">
        <v>-8.4405508257843001E-5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-1.4464160429142766E-3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0">IFERROR(BH48/SUMIF($AV48:$BF48,"&lt;&gt;#N/A")*100,"")</f>
        <v/>
      </c>
      <c r="S33" s="5" t="str">
        <f t="shared" si="50"/>
        <v/>
      </c>
      <c r="T33" s="5" t="str">
        <f t="shared" si="50"/>
        <v/>
      </c>
      <c r="U33" s="5" t="str">
        <f t="shared" si="50"/>
        <v/>
      </c>
      <c r="V33" s="5" t="str">
        <f t="shared" si="50"/>
        <v/>
      </c>
      <c r="W33" s="5" t="str">
        <f t="shared" si="50"/>
        <v/>
      </c>
      <c r="X33" s="5" t="str">
        <f t="shared" si="50"/>
        <v/>
      </c>
      <c r="CW33" s="27"/>
      <c r="CX33" s="23" t="s">
        <v>15</v>
      </c>
      <c r="CY33" s="5">
        <f t="array" ref="CY33:DD38">MINVERSE(CY5:DD10)</f>
        <v>0.01</v>
      </c>
      <c r="CZ33" s="5">
        <v>-1.4464160429142766E-3</v>
      </c>
      <c r="DA33" s="5">
        <v>-8.4405508257843001E-5</v>
      </c>
      <c r="DB33" s="5">
        <v>3.5602441046065326E-5</v>
      </c>
      <c r="DC33" s="5">
        <v>-2.6008144762392281E-6</v>
      </c>
      <c r="DD33" s="5">
        <v>-1.1927193576409292E-7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-1.4464160429142766E-3</v>
      </c>
      <c r="DB34" s="5">
        <v>-8.4405508257843001E-5</v>
      </c>
      <c r="DC34" s="5">
        <v>3.5602441046065326E-5</v>
      </c>
      <c r="DD34" s="5">
        <v>-2.6008144762392281E-6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-1.4464160429142766E-3</v>
      </c>
      <c r="DC35" s="5">
        <v>-8.4405508257843001E-5</v>
      </c>
      <c r="DD35" s="5">
        <v>3.5602441046065326E-5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-1.4464160429142766E-3</v>
      </c>
      <c r="DD36" s="5">
        <v>-8.4405508257843001E-5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-1.4464160429142766E-3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1">IF(B38=ISBLANK(TRUE),"",B38)</f>
        <v/>
      </c>
      <c r="AF39" s="5" t="str">
        <f t="shared" si="51"/>
        <v/>
      </c>
      <c r="AG39" s="5" t="str">
        <f t="shared" si="51"/>
        <v/>
      </c>
      <c r="AH39" s="5" t="str">
        <f t="shared" si="51"/>
        <v/>
      </c>
      <c r="AI39" s="5" t="str">
        <f t="shared" si="51"/>
        <v/>
      </c>
      <c r="AJ39" s="5" t="str">
        <f t="shared" si="51"/>
        <v/>
      </c>
      <c r="AK39" s="5" t="str">
        <f t="shared" si="51"/>
        <v/>
      </c>
      <c r="AL39" s="5" t="str">
        <f t="shared" si="51"/>
        <v/>
      </c>
      <c r="AM39" s="5" t="str">
        <f t="shared" si="51"/>
        <v/>
      </c>
      <c r="AN39" s="5" t="str">
        <f t="shared" si="51"/>
        <v/>
      </c>
      <c r="AO39" s="5" t="str">
        <f t="shared" si="51"/>
        <v/>
      </c>
      <c r="AP39" s="5" t="str">
        <f t="shared" si="5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1"/>
        <v/>
      </c>
      <c r="AF40" s="5" t="str">
        <f t="shared" si="51"/>
        <v/>
      </c>
      <c r="AG40" s="5" t="str">
        <f t="shared" si="51"/>
        <v/>
      </c>
      <c r="AH40" s="5" t="str">
        <f t="shared" si="51"/>
        <v/>
      </c>
      <c r="AI40" s="5" t="str">
        <f t="shared" si="51"/>
        <v/>
      </c>
      <c r="AJ40" s="5" t="str">
        <f t="shared" si="51"/>
        <v/>
      </c>
      <c r="AK40" s="5" t="str">
        <f t="shared" si="51"/>
        <v/>
      </c>
      <c r="AL40" s="5" t="str">
        <f t="shared" si="51"/>
        <v/>
      </c>
      <c r="AM40" s="5" t="str">
        <f t="shared" si="51"/>
        <v/>
      </c>
      <c r="AN40" s="5" t="str">
        <f t="shared" si="51"/>
        <v/>
      </c>
      <c r="AO40" s="5" t="str">
        <f t="shared" si="51"/>
        <v/>
      </c>
      <c r="AP40" s="5" t="str">
        <f t="shared" si="51"/>
        <v/>
      </c>
      <c r="CW40" s="27"/>
      <c r="CX40" s="23" t="s">
        <v>16</v>
      </c>
      <c r="CY40" s="5">
        <f t="array" ref="CY40:DE46">MINVERSE(CY5:DE11)</f>
        <v>0.01</v>
      </c>
      <c r="CZ40" s="5">
        <v>-1.4464160429142766E-3</v>
      </c>
      <c r="DA40" s="5">
        <v>-8.4405508257843001E-5</v>
      </c>
      <c r="DB40" s="5">
        <v>3.5602441046065326E-5</v>
      </c>
      <c r="DC40" s="5">
        <v>-2.6008144762392281E-6</v>
      </c>
      <c r="DD40" s="5">
        <v>-1.1927193576409292E-7</v>
      </c>
      <c r="DE40" s="5">
        <v>-1.022364173649466E-7</v>
      </c>
    </row>
    <row r="41" spans="2:110" ht="14.25" customHeight="1" x14ac:dyDescent="0.15">
      <c r="AD41" s="5" t="str">
        <f>IF(A40=ISBLANK(TRUE),"",A40)</f>
        <v/>
      </c>
      <c r="AE41" s="5" t="str">
        <f t="shared" si="51"/>
        <v/>
      </c>
      <c r="AF41" s="5" t="str">
        <f t="shared" si="51"/>
        <v/>
      </c>
      <c r="AG41" s="5" t="str">
        <f t="shared" si="51"/>
        <v/>
      </c>
      <c r="AH41" s="5" t="str">
        <f t="shared" si="51"/>
        <v/>
      </c>
      <c r="AI41" s="5" t="str">
        <f t="shared" si="51"/>
        <v/>
      </c>
      <c r="AJ41" s="5" t="str">
        <f t="shared" si="51"/>
        <v/>
      </c>
      <c r="AK41" s="5" t="str">
        <f t="shared" si="51"/>
        <v/>
      </c>
      <c r="AL41" s="5" t="str">
        <f t="shared" si="51"/>
        <v/>
      </c>
      <c r="AM41" s="5" t="str">
        <f t="shared" si="51"/>
        <v/>
      </c>
      <c r="AN41" s="5" t="str">
        <f t="shared" si="51"/>
        <v/>
      </c>
      <c r="AO41" s="5" t="str">
        <f t="shared" si="51"/>
        <v/>
      </c>
      <c r="AP41" s="5" t="str">
        <f t="shared" si="51"/>
        <v/>
      </c>
      <c r="CW41" s="27"/>
      <c r="CX41" s="24"/>
      <c r="CY41" s="5">
        <v>0</v>
      </c>
      <c r="CZ41" s="5">
        <v>0.01</v>
      </c>
      <c r="DA41" s="5">
        <v>-1.4464160429142766E-3</v>
      </c>
      <c r="DB41" s="5">
        <v>-8.4405508257843001E-5</v>
      </c>
      <c r="DC41" s="5">
        <v>3.5602441046065326E-5</v>
      </c>
      <c r="DD41" s="5">
        <v>-2.6008144762392281E-6</v>
      </c>
      <c r="DE41" s="5">
        <v>-1.1927193576409292E-7</v>
      </c>
    </row>
    <row r="42" spans="2:110" ht="14.25" customHeight="1" x14ac:dyDescent="0.15">
      <c r="AD42" s="5" t="str">
        <f>IF(A41=ISBLANK(TRUE),"",A41)</f>
        <v/>
      </c>
      <c r="AE42" s="5" t="str">
        <f t="shared" si="51"/>
        <v/>
      </c>
      <c r="AF42" s="5" t="str">
        <f t="shared" si="51"/>
        <v/>
      </c>
      <c r="AG42" s="5" t="str">
        <f t="shared" si="51"/>
        <v/>
      </c>
      <c r="AH42" s="5" t="str">
        <f t="shared" si="51"/>
        <v/>
      </c>
      <c r="AI42" s="5" t="str">
        <f t="shared" si="51"/>
        <v/>
      </c>
      <c r="AJ42" s="5" t="str">
        <f t="shared" si="51"/>
        <v/>
      </c>
      <c r="AK42" s="5" t="str">
        <f t="shared" si="51"/>
        <v/>
      </c>
      <c r="AL42" s="5" t="str">
        <f t="shared" si="51"/>
        <v/>
      </c>
      <c r="AM42" s="5" t="str">
        <f t="shared" si="51"/>
        <v/>
      </c>
      <c r="AN42" s="5" t="str">
        <f t="shared" si="51"/>
        <v/>
      </c>
      <c r="AO42" s="5" t="str">
        <f t="shared" si="51"/>
        <v/>
      </c>
      <c r="AP42" s="5" t="str">
        <f t="shared" si="5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-1.4464160429142766E-3</v>
      </c>
      <c r="DC42" s="5">
        <v>-8.4405508257843001E-5</v>
      </c>
      <c r="DD42" s="5">
        <v>3.5602441046065326E-5</v>
      </c>
      <c r="DE42" s="5">
        <v>-2.6008144762392281E-6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-1.4464160429142766E-3</v>
      </c>
      <c r="DD43" s="5">
        <v>-8.4405508257843001E-5</v>
      </c>
      <c r="DE43" s="5">
        <v>3.5602441046065326E-5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-1.4464160429142766E-3</v>
      </c>
      <c r="DE44" s="5">
        <v>-8.4405508257843001E-5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-1.4464160429142766E-3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-1.4464160429142766E-3</v>
      </c>
      <c r="DA48" s="5">
        <v>-8.4405508257843001E-5</v>
      </c>
      <c r="DB48" s="5">
        <v>3.5602441046065326E-5</v>
      </c>
      <c r="DC48" s="5">
        <v>-2.6008144762392281E-6</v>
      </c>
      <c r="DD48" s="5">
        <v>-1.1927193576409292E-7</v>
      </c>
      <c r="DE48" s="5">
        <v>-1.022364173649466E-7</v>
      </c>
      <c r="DF48" s="5">
        <v>3.5466491578430868E-8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-1.4464160429142766E-3</v>
      </c>
      <c r="DB49" s="5">
        <v>-8.4405508257843001E-5</v>
      </c>
      <c r="DC49" s="5">
        <v>3.5602441046065326E-5</v>
      </c>
      <c r="DD49" s="5">
        <v>-2.6008144762392281E-6</v>
      </c>
      <c r="DE49" s="5">
        <v>-1.1927193576409292E-7</v>
      </c>
      <c r="DF49" s="5">
        <v>-1.022364173649466E-7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-1.4464160429142766E-3</v>
      </c>
      <c r="DC50" s="5">
        <v>-8.4405508257843001E-5</v>
      </c>
      <c r="DD50" s="5">
        <v>3.5602441046065326E-5</v>
      </c>
      <c r="DE50" s="5">
        <v>-2.6008144762392281E-6</v>
      </c>
      <c r="DF50" s="5">
        <v>-1.1927193576409292E-7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-1.4464160429142766E-3</v>
      </c>
      <c r="DD51" s="5">
        <v>-8.4405508257843001E-5</v>
      </c>
      <c r="DE51" s="5">
        <v>3.5602441046065326E-5</v>
      </c>
      <c r="DF51" s="5">
        <v>-2.6008144762392281E-6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-1.4464160429142766E-3</v>
      </c>
      <c r="DE52" s="5">
        <v>-8.4405508257843001E-5</v>
      </c>
      <c r="DF52" s="5">
        <v>3.5602441046065326E-5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-1.4464160429142766E-3</v>
      </c>
      <c r="DF53" s="5">
        <v>-8.4405508257843001E-5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-1.4464160429142766E-3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69D3-6384-8C45-9EC5-F4EE67A05C89}">
  <dimension ref="A1:DL101"/>
  <sheetViews>
    <sheetView zoomScaleNormal="100" workbookViewId="0">
      <selection sqref="A1:M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10.33203125" style="5" bestFit="1" customWidth="1"/>
    <col min="28" max="28" width="11.33203125" style="5" bestFit="1" customWidth="1"/>
    <col min="29" max="29" width="1.83203125" style="5"/>
    <col min="30" max="30" width="39.33203125" style="5" bestFit="1" customWidth="1"/>
    <col min="31" max="31" width="9.332031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1" width="10.6640625" style="5" bestFit="1" customWidth="1"/>
    <col min="42" max="42" width="11.664062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4.6640625" style="5" bestFit="1" customWidth="1"/>
    <col min="85" max="85" width="7.6640625" style="5" bestFit="1" customWidth="1"/>
    <col min="86" max="86" width="11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10.33203125" style="5" bestFit="1" customWidth="1"/>
    <col min="99" max="99" width="11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2" t="s">
        <v>0</v>
      </c>
      <c r="B1" s="2" t="s">
        <v>1</v>
      </c>
      <c r="C1" s="2">
        <v>664.11749999999995</v>
      </c>
      <c r="D1" s="2">
        <v>665.12090000000001</v>
      </c>
      <c r="E1" s="2">
        <v>666.12419999999997</v>
      </c>
      <c r="F1" s="2">
        <v>667.12760000000003</v>
      </c>
      <c r="G1" s="2">
        <v>668.1309</v>
      </c>
      <c r="H1" s="2">
        <v>669.13430000000005</v>
      </c>
      <c r="I1" s="2">
        <v>670.13760000000002</v>
      </c>
      <c r="J1" s="2">
        <v>671.14099999999996</v>
      </c>
      <c r="K1" s="2">
        <v>672.14430000000004</v>
      </c>
      <c r="L1" s="2">
        <v>673.14769999999999</v>
      </c>
      <c r="M1" s="2">
        <v>674.15099999999995</v>
      </c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11</v>
      </c>
    </row>
    <row r="2" spans="1:116" ht="15" x14ac:dyDescent="0.2">
      <c r="A2" t="s">
        <v>22</v>
      </c>
      <c r="B2" t="s">
        <v>23</v>
      </c>
      <c r="C2">
        <v>12097642.8137298</v>
      </c>
      <c r="D2">
        <v>3509476.5330105699</v>
      </c>
      <c r="E2">
        <v>615186.43122476805</v>
      </c>
      <c r="F2">
        <v>56346.761625925501</v>
      </c>
      <c r="G2">
        <v>0</v>
      </c>
      <c r="H2">
        <v>3384.0854213851899</v>
      </c>
      <c r="I2" s="4">
        <v>0</v>
      </c>
      <c r="J2" s="4">
        <v>0</v>
      </c>
      <c r="K2" s="4">
        <v>740.28575645942999</v>
      </c>
      <c r="L2" s="4">
        <v>0</v>
      </c>
      <c r="M2">
        <v>19025.310915705901</v>
      </c>
      <c r="P2" s="5" t="str">
        <f>AD2</f>
        <v>Filename</v>
      </c>
      <c r="Q2" s="5" t="str">
        <f>AE2</f>
        <v>Group</v>
      </c>
      <c r="R2" s="5" t="str">
        <f ca="1">IF(AF2=ISBLANK(TRUE),"",AF2)</f>
        <v>NADH</v>
      </c>
      <c r="S2" s="5" t="str">
        <f t="shared" ref="S2:AB2" ca="1" si="0">IF(AG2=ISBLANK(TRUE),"",AG2)</f>
        <v>NADH m+1</v>
      </c>
      <c r="T2" s="5" t="str">
        <f t="shared" ca="1" si="0"/>
        <v>NADH m+2</v>
      </c>
      <c r="U2" s="5" t="str">
        <f t="shared" ca="1" si="0"/>
        <v>NADH m+3</v>
      </c>
      <c r="V2" s="5" t="str">
        <f t="shared" ca="1" si="0"/>
        <v>NADH m+4</v>
      </c>
      <c r="W2" s="5" t="str">
        <f t="shared" ca="1" si="0"/>
        <v>NADH m+5</v>
      </c>
      <c r="X2" s="5" t="str">
        <f t="shared" ca="1" si="0"/>
        <v>NADH m+6</v>
      </c>
      <c r="Y2" s="5" t="str">
        <f t="shared" ca="1" si="0"/>
        <v>NADH m+7</v>
      </c>
      <c r="Z2" s="5" t="str">
        <f t="shared" ca="1" si="0"/>
        <v>NADH m+8</v>
      </c>
      <c r="AA2" s="5" t="str">
        <f t="shared" ca="1" si="0"/>
        <v>NADH m+9</v>
      </c>
      <c r="AB2" s="5" t="str">
        <f t="shared" ca="1" si="0"/>
        <v>NADH m+10</v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NADH</v>
      </c>
      <c r="AG2" s="3" t="str">
        <f ca="1">IF(D1=ISBLANK(TRUE),"",$AF$2&amp;" m+1")</f>
        <v>NADH m+1</v>
      </c>
      <c r="AH2" s="3" t="str">
        <f ca="1">IF(E1=ISBLANK(TRUE),"",$AF$2&amp;" m+2")</f>
        <v>NADH m+2</v>
      </c>
      <c r="AI2" s="3" t="str">
        <f ca="1">IF(F1=ISBLANK(TRUE),"",$AF$2&amp;" m+3")</f>
        <v>NADH m+3</v>
      </c>
      <c r="AJ2" s="3" t="str">
        <f ca="1">IF(G1=ISBLANK(TRUE),"",$AF$2&amp;" m+4")</f>
        <v>NADH m+4</v>
      </c>
      <c r="AK2" s="3" t="str">
        <f ca="1">IF(H1=ISBLANK(TRUE),"",$AF$2&amp;" m+5")</f>
        <v>NADH m+5</v>
      </c>
      <c r="AL2" s="3" t="str">
        <f ca="1">IF(I1=ISBLANK(TRUE),"",$AF$2&amp;" m+6")</f>
        <v>NADH m+6</v>
      </c>
      <c r="AM2" s="3" t="str">
        <f ca="1">IF(J1=ISBLANK(TRUE),"",$AF$2&amp;" m+7")</f>
        <v>NADH m+7</v>
      </c>
      <c r="AN2" s="3" t="str">
        <f ca="1">IF(K1=ISBLANK(TRUE),"",$AF$2&amp;" m+8")</f>
        <v>NADH m+8</v>
      </c>
      <c r="AO2" s="3" t="str">
        <f ca="1">IF(L1=ISBLANK(TRUE),"",$AF$2&amp;" m+9")</f>
        <v>NADH m+9</v>
      </c>
      <c r="AP2" s="3" t="str">
        <f ca="1">IF(M1=ISBLANK(TRUE),"",$AF$2&amp;" m+10")</f>
        <v>NADH m+10</v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NADH</v>
      </c>
      <c r="AU2" s="5" t="str">
        <f t="shared" ca="1" si="2"/>
        <v>NADH m+1</v>
      </c>
      <c r="AV2" s="5" t="str">
        <f t="shared" ca="1" si="2"/>
        <v>NADH m+2</v>
      </c>
      <c r="AW2" s="5" t="str">
        <f t="shared" ca="1" si="2"/>
        <v>NADH m+3</v>
      </c>
      <c r="AX2" s="5" t="str">
        <f t="shared" ca="1" si="2"/>
        <v>NADH m+4</v>
      </c>
      <c r="AY2" s="5" t="str">
        <f t="shared" ca="1" si="2"/>
        <v>NADH m+5</v>
      </c>
      <c r="AZ2" s="5" t="str">
        <f t="shared" ca="1" si="2"/>
        <v>NADH m+6</v>
      </c>
      <c r="BA2" s="5" t="str">
        <f t="shared" ca="1" si="2"/>
        <v>NADH m+7</v>
      </c>
      <c r="BB2" s="5" t="str">
        <f t="shared" ca="1" si="2"/>
        <v>NADH m+8</v>
      </c>
      <c r="BC2" s="5" t="str">
        <f t="shared" ca="1" si="2"/>
        <v>NADH m+9</v>
      </c>
      <c r="BD2" s="5" t="str">
        <f t="shared" ca="1" si="2"/>
        <v>NADH m+10</v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NADH</v>
      </c>
      <c r="BI2" s="5" t="str">
        <f t="shared" ca="1" si="3"/>
        <v>NADH m+1</v>
      </c>
      <c r="BJ2" s="5" t="str">
        <f t="shared" ca="1" si="3"/>
        <v>NADH m+2</v>
      </c>
      <c r="BK2" s="5" t="str">
        <f t="shared" ca="1" si="3"/>
        <v>NADH m+3</v>
      </c>
      <c r="BL2" s="5" t="str">
        <f t="shared" ca="1" si="3"/>
        <v>NADH m+4</v>
      </c>
      <c r="BM2" s="5" t="str">
        <f t="shared" ca="1" si="3"/>
        <v>NADH m+5</v>
      </c>
      <c r="BN2" s="5" t="str">
        <f t="shared" ca="1" si="3"/>
        <v>NADH m+6</v>
      </c>
      <c r="BO2" s="5" t="str">
        <f t="shared" ca="1" si="3"/>
        <v>NADH m+7</v>
      </c>
      <c r="BP2" s="5" t="str">
        <f t="shared" ca="1" si="3"/>
        <v>NADH m+8</v>
      </c>
      <c r="BQ2" s="5" t="str">
        <f t="shared" ca="1" si="3"/>
        <v>NADH m+9</v>
      </c>
      <c r="BR2" s="5" t="str">
        <f t="shared" ca="1" si="3"/>
        <v>NADH m+10</v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NADH</v>
      </c>
      <c r="BY2" s="3" t="str">
        <f t="shared" ca="1" si="4"/>
        <v>NADH m+1</v>
      </c>
      <c r="BZ2" s="3" t="str">
        <f t="shared" ca="1" si="4"/>
        <v>NADH m+2</v>
      </c>
      <c r="CA2" s="3" t="str">
        <f t="shared" ca="1" si="4"/>
        <v>NADH m+3</v>
      </c>
      <c r="CB2" s="3" t="str">
        <f t="shared" ca="1" si="4"/>
        <v>NADH m+4</v>
      </c>
      <c r="CC2" s="3" t="str">
        <f t="shared" ca="1" si="4"/>
        <v>NADH m+5</v>
      </c>
      <c r="CD2" s="3" t="str">
        <f t="shared" ca="1" si="4"/>
        <v>NADH m+6</v>
      </c>
      <c r="CE2" s="3" t="str">
        <f t="shared" ca="1" si="4"/>
        <v>NADH m+7</v>
      </c>
      <c r="CF2" s="3" t="str">
        <f t="shared" ca="1" si="4"/>
        <v>NADH m+8</v>
      </c>
      <c r="CG2" s="5" t="str">
        <f t="shared" ca="1" si="4"/>
        <v>NADH m+9</v>
      </c>
      <c r="CH2" s="5" t="str">
        <f t="shared" ca="1" si="4"/>
        <v>NADH m+10</v>
      </c>
      <c r="CJ2" s="5" t="str">
        <f>AD2</f>
        <v>Filename</v>
      </c>
      <c r="CK2" s="5" t="str">
        <f t="shared" ref="CK2:CU2" ca="1" si="5">IF(AF2=ISBLANK(TRUE),"",AF2)</f>
        <v>NADH</v>
      </c>
      <c r="CL2" s="5" t="str">
        <f t="shared" ca="1" si="5"/>
        <v>NADH m+1</v>
      </c>
      <c r="CM2" s="5" t="str">
        <f t="shared" ca="1" si="5"/>
        <v>NADH m+2</v>
      </c>
      <c r="CN2" s="5" t="str">
        <f t="shared" ca="1" si="5"/>
        <v>NADH m+3</v>
      </c>
      <c r="CO2" s="5" t="str">
        <f t="shared" ca="1" si="5"/>
        <v>NADH m+4</v>
      </c>
      <c r="CP2" s="5" t="str">
        <f t="shared" ca="1" si="5"/>
        <v>NADH m+5</v>
      </c>
      <c r="CQ2" s="5" t="str">
        <f t="shared" ca="1" si="5"/>
        <v>NADH m+6</v>
      </c>
      <c r="CR2" s="5" t="str">
        <f t="shared" ca="1" si="5"/>
        <v>NADH m+7</v>
      </c>
      <c r="CS2" s="5" t="str">
        <f t="shared" ca="1" si="5"/>
        <v>NADH m+8</v>
      </c>
      <c r="CT2" s="5" t="str">
        <f t="shared" ca="1" si="5"/>
        <v>NADH m+9</v>
      </c>
      <c r="CU2" s="5" t="str">
        <f t="shared" ca="1" si="5"/>
        <v>NADH m+10</v>
      </c>
      <c r="CY2" s="5" t="str">
        <f t="shared" ref="CY2:DI2" ca="1" si="6">IF(AF2=ISBLANK(TRUE),"",AF2)</f>
        <v>NADH</v>
      </c>
      <c r="CZ2" s="5" t="str">
        <f t="shared" ca="1" si="6"/>
        <v>NADH m+1</v>
      </c>
      <c r="DA2" s="5" t="str">
        <f t="shared" ca="1" si="6"/>
        <v>NADH m+2</v>
      </c>
      <c r="DB2" s="5" t="str">
        <f t="shared" ca="1" si="6"/>
        <v>NADH m+3</v>
      </c>
      <c r="DC2" s="5" t="str">
        <f t="shared" ca="1" si="6"/>
        <v>NADH m+4</v>
      </c>
      <c r="DD2" s="5" t="str">
        <f t="shared" ca="1" si="6"/>
        <v>NADH m+5</v>
      </c>
      <c r="DE2" s="5" t="str">
        <f t="shared" ca="1" si="6"/>
        <v>NADH m+6</v>
      </c>
      <c r="DF2" s="5" t="str">
        <f t="shared" ca="1" si="6"/>
        <v>NADH m+7</v>
      </c>
      <c r="DG2" s="5" t="str">
        <f t="shared" ca="1" si="6"/>
        <v>NADH m+8</v>
      </c>
      <c r="DH2" s="5" t="str">
        <f t="shared" ca="1" si="6"/>
        <v>NADH m+9</v>
      </c>
      <c r="DI2" s="5" t="str">
        <f t="shared" ca="1" si="6"/>
        <v>NADH m+10</v>
      </c>
      <c r="DJ2" s="5" t="str">
        <f ca="1">IF(AP2=ISBLANK(TRUE),"",AP2)</f>
        <v>NADH m+10</v>
      </c>
    </row>
    <row r="3" spans="1:116" ht="15" x14ac:dyDescent="0.2">
      <c r="A3" t="s">
        <v>24</v>
      </c>
      <c r="B3" t="s">
        <v>23</v>
      </c>
      <c r="C3">
        <v>7638115.2623793399</v>
      </c>
      <c r="D3">
        <v>2275322.44318979</v>
      </c>
      <c r="E3">
        <v>406941.56871279201</v>
      </c>
      <c r="F3">
        <v>11783.020301811401</v>
      </c>
      <c r="G3">
        <v>336.42146626229999</v>
      </c>
      <c r="H3">
        <v>2928.1362838822301</v>
      </c>
      <c r="I3" s="4">
        <v>0</v>
      </c>
      <c r="J3" s="4">
        <v>2090.1990828441699</v>
      </c>
      <c r="K3" s="4">
        <v>459.33737037386499</v>
      </c>
      <c r="L3" s="4">
        <v>0</v>
      </c>
      <c r="M3">
        <v>51158.1988524017</v>
      </c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99.720405281553624</v>
      </c>
      <c r="S3" s="5">
        <f t="shared" ref="S3:AB17" ca="1" si="8">IFERROR(BI3/SUMIF($BH3:$BR3,"&lt;&gt;#N/A")*100,"")</f>
        <v>6.9517641640697292E-2</v>
      </c>
      <c r="T3" s="6">
        <f t="shared" ca="1" si="8"/>
        <v>-0.15485412299539963</v>
      </c>
      <c r="U3" s="6">
        <f t="shared" ca="1" si="8"/>
        <v>0.24248878611299057</v>
      </c>
      <c r="V3" s="6">
        <f t="shared" ca="1" si="8"/>
        <v>-6.2535726420734974E-2</v>
      </c>
      <c r="W3" s="6">
        <f t="shared" ca="1" si="8"/>
        <v>3.3250950036500602E-2</v>
      </c>
      <c r="X3" s="6">
        <f ca="1">IFERROR(BN3/SUMIF($BH3:$BR3,"&lt;&gt;#N/A")*100,"")</f>
        <v>-7.2254226275704709E-3</v>
      </c>
      <c r="Y3" s="5">
        <f t="shared" ca="1" si="8"/>
        <v>5.2023585323001385E-4</v>
      </c>
      <c r="Z3" s="5">
        <f t="shared" ca="1" si="8"/>
        <v>6.2403514009601079E-3</v>
      </c>
      <c r="AA3" s="5">
        <f t="shared" ca="1" si="8"/>
        <v>-2.749925453728035E-3</v>
      </c>
      <c r="AB3" s="5">
        <f t="shared" ca="1" si="8"/>
        <v>0.15494195089945276</v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12097642.8137298</v>
      </c>
      <c r="AG3" s="5">
        <f t="shared" si="1"/>
        <v>3509476.5330105699</v>
      </c>
      <c r="AH3" s="5">
        <f t="shared" si="1"/>
        <v>615186.43122476805</v>
      </c>
      <c r="AI3" s="5">
        <f t="shared" si="1"/>
        <v>56346.761625925501</v>
      </c>
      <c r="AJ3" s="5">
        <f t="shared" si="1"/>
        <v>0</v>
      </c>
      <c r="AK3" s="5">
        <f t="shared" si="1"/>
        <v>3384.0854213851899</v>
      </c>
      <c r="AL3" s="5">
        <f t="shared" si="1"/>
        <v>0</v>
      </c>
      <c r="AM3" s="5">
        <f t="shared" si="1"/>
        <v>0</v>
      </c>
      <c r="AN3" s="5">
        <f t="shared" si="1"/>
        <v>740.28575645942999</v>
      </c>
      <c r="AO3" s="5">
        <f t="shared" si="1"/>
        <v>0</v>
      </c>
      <c r="AP3" s="5">
        <f t="shared" si="1"/>
        <v>19025.310915705901</v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29.009589612181401</v>
      </c>
      <c r="AV3" s="5">
        <f t="shared" si="10"/>
        <v>5.0851760189727502</v>
      </c>
      <c r="AW3" s="5">
        <f t="shared" si="10"/>
        <v>0.46576645131212424</v>
      </c>
      <c r="AX3" s="5">
        <f t="shared" si="10"/>
        <v>0</v>
      </c>
      <c r="AY3" s="5">
        <f t="shared" si="10"/>
        <v>2.7973097515695697E-2</v>
      </c>
      <c r="AZ3" s="5">
        <f t="shared" si="10"/>
        <v>0</v>
      </c>
      <c r="BA3" s="5">
        <f t="shared" si="10"/>
        <v>0</v>
      </c>
      <c r="BB3" s="5">
        <f t="shared" si="10"/>
        <v>6.1192561878192359E-3</v>
      </c>
      <c r="BC3" s="5">
        <f t="shared" si="10"/>
        <v>0</v>
      </c>
      <c r="BD3" s="5">
        <f t="shared" si="10"/>
        <v>0.157264611037398</v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6.9712554260503712E-4</v>
      </c>
      <c r="BJ3" s="5">
        <f ca="1"/>
        <v>-1.5528830088303372E-3</v>
      </c>
      <c r="BK3" s="5">
        <f ca="1"/>
        <v>2.4316867287927715E-3</v>
      </c>
      <c r="BL3" s="5">
        <f ca="1"/>
        <v>-6.2711063241439608E-4</v>
      </c>
      <c r="BM3" s="5">
        <f ca="1"/>
        <v>3.3344178598772095E-4</v>
      </c>
      <c r="BN3" s="5">
        <f ca="1"/>
        <v>-7.245681169435676E-5</v>
      </c>
      <c r="BO3" s="5">
        <f ca="1"/>
        <v>5.2169448345217212E-6</v>
      </c>
      <c r="BP3" s="5">
        <f ca="1"/>
        <v>6.2578480134942394E-5</v>
      </c>
      <c r="BQ3" s="5">
        <f ca="1"/>
        <v>-2.7576356573800636E-5</v>
      </c>
      <c r="BR3" s="5">
        <f ca="1"/>
        <v>1.553763750377718E-3</v>
      </c>
      <c r="BV3" s="5" t="s">
        <v>42</v>
      </c>
      <c r="BW3" s="5" t="s">
        <v>43</v>
      </c>
      <c r="BX3" s="5">
        <f>C17</f>
        <v>71849111.737898797</v>
      </c>
      <c r="BY3" s="5">
        <f t="shared" ref="BY3:CE6" si="12">D17</f>
        <v>20907211.7416237</v>
      </c>
      <c r="BZ3" s="5">
        <f t="shared" si="12"/>
        <v>3895833.5493463902</v>
      </c>
      <c r="CA3" s="5">
        <f t="shared" si="12"/>
        <v>197617.545782528</v>
      </c>
      <c r="CB3" s="5">
        <f t="shared" si="12"/>
        <v>382.35552770782101</v>
      </c>
      <c r="CC3" s="5">
        <f t="shared" si="12"/>
        <v>150.310852347517</v>
      </c>
      <c r="CD3" s="5">
        <f t="shared" si="12"/>
        <v>0</v>
      </c>
      <c r="CE3" s="5">
        <f t="shared" si="12"/>
        <v>0</v>
      </c>
      <c r="CF3" s="5">
        <f t="shared" ref="CF3:CF6" si="13">K17</f>
        <v>0</v>
      </c>
      <c r="CG3" s="5">
        <f t="shared" ref="CG3:CH6" si="14">L17</f>
        <v>0</v>
      </c>
      <c r="CH3" s="5">
        <f t="shared" si="14"/>
        <v>649.55042592230598</v>
      </c>
      <c r="CJ3" s="5" t="str">
        <f t="shared" ref="CJ3:CJ21" si="15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6">IFERROR(IF(BY3=ISBLANK(TRUE),"",BY3/$BX3*"100"),"")</f>
        <v>29.098775525426035</v>
      </c>
      <c r="CM3" s="5">
        <f t="shared" si="16"/>
        <v>5.4222431636429338</v>
      </c>
      <c r="CN3" s="5">
        <f t="shared" si="16"/>
        <v>0.27504521768261359</v>
      </c>
      <c r="CO3" s="5">
        <f t="shared" si="16"/>
        <v>5.3216458555901264E-4</v>
      </c>
      <c r="CP3" s="5">
        <f t="shared" si="16"/>
        <v>2.0920349425590935E-4</v>
      </c>
      <c r="CQ3" s="5">
        <f t="shared" si="16"/>
        <v>0</v>
      </c>
      <c r="CR3" s="5">
        <f t="shared" si="16"/>
        <v>0</v>
      </c>
      <c r="CS3" s="5">
        <f t="shared" si="16"/>
        <v>0</v>
      </c>
      <c r="CT3" s="5">
        <f t="shared" si="16"/>
        <v>0</v>
      </c>
      <c r="CU3" s="5">
        <f t="shared" si="16"/>
        <v>9.0404795579356154E-4</v>
      </c>
      <c r="CV3" s="5" t="str">
        <f t="shared" si="16"/>
        <v/>
      </c>
      <c r="CY3" s="5">
        <f>IFERROR(AVERAGE(CK3:CK21),"")</f>
        <v>100</v>
      </c>
      <c r="CZ3" s="5">
        <f t="shared" ref="CZ3:DI3" si="17">IFERROR(AVERAGE(CL3:CL21),"")</f>
        <v>28.939877057920896</v>
      </c>
      <c r="DA3" s="5">
        <f t="shared" si="17"/>
        <v>5.2202895923588581</v>
      </c>
      <c r="DB3" s="5">
        <f t="shared" si="17"/>
        <v>0.26389882457910285</v>
      </c>
      <c r="DC3" s="5">
        <f t="shared" si="17"/>
        <v>2.608766646693874E-4</v>
      </c>
      <c r="DD3" s="5">
        <f t="shared" si="17"/>
        <v>4.9293673546996512E-4</v>
      </c>
      <c r="DE3" s="5">
        <f t="shared" si="17"/>
        <v>2.2795818730567878E-4</v>
      </c>
      <c r="DF3" s="5">
        <f t="shared" si="17"/>
        <v>0</v>
      </c>
      <c r="DG3" s="5">
        <f t="shared" si="17"/>
        <v>0</v>
      </c>
      <c r="DH3" s="5">
        <f t="shared" si="17"/>
        <v>9.3817725620675167E-4</v>
      </c>
      <c r="DI3" s="5">
        <f t="shared" si="17"/>
        <v>2.3575812986737017E-3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10902270.619927701</v>
      </c>
      <c r="D4">
        <v>3142869.3518212498</v>
      </c>
      <c r="E4">
        <v>699939.44380183402</v>
      </c>
      <c r="F4">
        <v>42836.469316460199</v>
      </c>
      <c r="G4">
        <v>0</v>
      </c>
      <c r="H4">
        <v>2817.47976865194</v>
      </c>
      <c r="I4" s="4">
        <v>0</v>
      </c>
      <c r="J4" s="4">
        <v>0</v>
      </c>
      <c r="K4" s="4">
        <v>627.00359202089396</v>
      </c>
      <c r="L4" s="4">
        <v>0</v>
      </c>
      <c r="M4">
        <v>63752.0828478615</v>
      </c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8">IFERROR(BH4/SUMIF($BH4:$BR4,"&lt;&gt;#N/A")*100,"")</f>
        <v>98.66527015170594</v>
      </c>
      <c r="S4" s="5">
        <f t="shared" ca="1" si="8"/>
        <v>0.83784483077678917</v>
      </c>
      <c r="T4" s="6">
        <f t="shared" ca="1" si="8"/>
        <v>-0.13642084113320294</v>
      </c>
      <c r="U4" s="6">
        <f t="shared" ca="1" si="8"/>
        <v>-0.11242735544328328</v>
      </c>
      <c r="V4" s="6">
        <f t="shared" ca="1" si="8"/>
        <v>4.1535164691730922E-2</v>
      </c>
      <c r="W4" s="6">
        <f t="shared" ca="1" si="8"/>
        <v>3.1544446171176847E-2</v>
      </c>
      <c r="X4" s="6">
        <f t="shared" ca="1" si="8"/>
        <v>-1.1229175066746913E-2</v>
      </c>
      <c r="Y4" s="5">
        <f t="shared" ca="1" si="8"/>
        <v>2.8492566770486925E-2</v>
      </c>
      <c r="Z4" s="5">
        <f t="shared" ca="1" si="8"/>
        <v>-1.8085214914319082E-3</v>
      </c>
      <c r="AA4" s="5">
        <f t="shared" ca="1" si="8"/>
        <v>-1.8600628116787941E-3</v>
      </c>
      <c r="AB4" s="5">
        <f t="shared" ca="1" si="8"/>
        <v>0.65905879583026228</v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7638115.2623793399</v>
      </c>
      <c r="AG4" s="5">
        <f t="shared" si="1"/>
        <v>2275322.44318979</v>
      </c>
      <c r="AH4" s="5">
        <f t="shared" si="1"/>
        <v>406941.56871279201</v>
      </c>
      <c r="AI4" s="5">
        <f t="shared" si="1"/>
        <v>11783.020301811401</v>
      </c>
      <c r="AJ4" s="5">
        <f t="shared" si="1"/>
        <v>336.42146626229999</v>
      </c>
      <c r="AK4" s="5">
        <f t="shared" si="1"/>
        <v>2928.1362838822301</v>
      </c>
      <c r="AL4" s="5">
        <f t="shared" si="1"/>
        <v>0</v>
      </c>
      <c r="AM4" s="5">
        <f t="shared" si="1"/>
        <v>2090.1990828441699</v>
      </c>
      <c r="AN4" s="5">
        <f t="shared" si="1"/>
        <v>459.33737037386499</v>
      </c>
      <c r="AO4" s="5">
        <f t="shared" si="1"/>
        <v>0</v>
      </c>
      <c r="AP4" s="5">
        <f t="shared" si="1"/>
        <v>51158.1988524017</v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9">IFERROR(IF(AF4=ISBLANK(TRUE),"",AF4/$AF4*100),"")</f>
        <v>100</v>
      </c>
      <c r="AU4" s="5">
        <f t="shared" si="10"/>
        <v>29.789056135309057</v>
      </c>
      <c r="AV4" s="5">
        <f t="shared" si="10"/>
        <v>5.3277746503399337</v>
      </c>
      <c r="AW4" s="5">
        <f t="shared" si="10"/>
        <v>0.15426607084403812</v>
      </c>
      <c r="AX4" s="5">
        <f t="shared" si="10"/>
        <v>4.4045088965769513E-3</v>
      </c>
      <c r="AY4" s="5">
        <f t="shared" si="10"/>
        <v>3.8335848351286728E-2</v>
      </c>
      <c r="AZ4" s="5">
        <f t="shared" si="10"/>
        <v>0</v>
      </c>
      <c r="BA4" s="5">
        <f t="shared" si="10"/>
        <v>2.7365377596999686E-2</v>
      </c>
      <c r="BB4" s="5">
        <f t="shared" si="10"/>
        <v>6.0137527988910894E-3</v>
      </c>
      <c r="BC4" s="5">
        <f t="shared" si="10"/>
        <v>0</v>
      </c>
      <c r="BD4" s="5">
        <f t="shared" si="10"/>
        <v>0.66977516173885898</v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8.491790773881569E-3</v>
      </c>
      <c r="BJ4" s="5">
        <f ca="1"/>
        <v>-1.3826632301664477E-3</v>
      </c>
      <c r="BK4" s="5">
        <f ca="1"/>
        <v>-1.1394825683892316E-3</v>
      </c>
      <c r="BL4" s="5">
        <f ca="1"/>
        <v>4.2097046537111995E-4</v>
      </c>
      <c r="BM4" s="5">
        <f ca="1"/>
        <v>3.197117498657296E-4</v>
      </c>
      <c r="BN4" s="5">
        <f ca="1"/>
        <v>-1.1381081762084201E-4</v>
      </c>
      <c r="BO4" s="5">
        <f ca="1"/>
        <v>2.8878010192114479E-4</v>
      </c>
      <c r="BP4" s="5">
        <f ca="1"/>
        <v>-1.8329869149004084E-5</v>
      </c>
      <c r="BQ4" s="5">
        <f ca="1"/>
        <v>-1.8852254788526853E-5</v>
      </c>
      <c r="BR4" s="5">
        <f ca="1"/>
        <v>6.6797445019600643E-3</v>
      </c>
      <c r="BV4" s="5" t="s">
        <v>44</v>
      </c>
      <c r="BW4" s="5" t="s">
        <v>43</v>
      </c>
      <c r="BX4" s="5">
        <f t="shared" ref="BX4:BX6" si="20">C18</f>
        <v>71942366.927470803</v>
      </c>
      <c r="BY4" s="5">
        <f t="shared" si="12"/>
        <v>20909560.664106801</v>
      </c>
      <c r="BZ4" s="5">
        <f t="shared" si="12"/>
        <v>2622124.7320977598</v>
      </c>
      <c r="CA4" s="5">
        <f t="shared" si="12"/>
        <v>196591.61072959</v>
      </c>
      <c r="CB4" s="5">
        <f t="shared" si="12"/>
        <v>10.6822262492246</v>
      </c>
      <c r="CC4" s="5">
        <f t="shared" si="12"/>
        <v>676.47587076404</v>
      </c>
      <c r="CD4" s="5">
        <f t="shared" si="12"/>
        <v>228.18427801207901</v>
      </c>
      <c r="CE4" s="5">
        <f t="shared" si="12"/>
        <v>0</v>
      </c>
      <c r="CF4" s="5">
        <f t="shared" si="13"/>
        <v>0</v>
      </c>
      <c r="CG4" s="5">
        <f t="shared" si="14"/>
        <v>1171.5797135451401</v>
      </c>
      <c r="CH4" s="5">
        <f t="shared" si="14"/>
        <v>2380.3851752686201</v>
      </c>
      <c r="CJ4" s="5" t="str">
        <f t="shared" si="15"/>
        <v>Standard2_00765_MH_MD_20221118_LCQE</v>
      </c>
      <c r="CK4" s="5">
        <f t="shared" ref="CK4:CV17" si="21">IFERROR(IF(BX4=ISBLANK(TRUE),"",BX4/$BX4*"100"),"")</f>
        <v>100</v>
      </c>
      <c r="CL4" s="5">
        <f t="shared" si="16"/>
        <v>29.064321285379613</v>
      </c>
      <c r="CM4" s="5">
        <f t="shared" si="16"/>
        <v>3.6447573857853093</v>
      </c>
      <c r="CN4" s="5">
        <f t="shared" si="16"/>
        <v>0.27326263942328338</v>
      </c>
      <c r="CO4" s="5">
        <f t="shared" si="16"/>
        <v>1.4848310815230698E-5</v>
      </c>
      <c r="CP4" s="5">
        <f t="shared" si="16"/>
        <v>9.4030249442033764E-4</v>
      </c>
      <c r="CQ4" s="5">
        <f t="shared" si="16"/>
        <v>3.1717649523836845E-4</v>
      </c>
      <c r="CR4" s="5">
        <f t="shared" si="16"/>
        <v>0</v>
      </c>
      <c r="CS4" s="5">
        <f t="shared" si="16"/>
        <v>0</v>
      </c>
      <c r="CT4" s="5">
        <f t="shared" si="16"/>
        <v>1.6284975926998291E-3</v>
      </c>
      <c r="CU4" s="5">
        <f t="shared" si="16"/>
        <v>3.3087390322706811E-3</v>
      </c>
      <c r="CV4" s="5" t="str">
        <f t="shared" si="16"/>
        <v/>
      </c>
    </row>
    <row r="5" spans="1:116" ht="14.25" customHeight="1" x14ac:dyDescent="0.2">
      <c r="A5" t="s">
        <v>27</v>
      </c>
      <c r="B5" t="s">
        <v>28</v>
      </c>
      <c r="C5">
        <v>33678169.663512401</v>
      </c>
      <c r="D5">
        <v>8815134.8389626406</v>
      </c>
      <c r="E5">
        <v>2121054.4493877501</v>
      </c>
      <c r="F5">
        <v>120028.067227654</v>
      </c>
      <c r="G5">
        <v>1247.3842993571</v>
      </c>
      <c r="H5">
        <v>5220.4496111305098</v>
      </c>
      <c r="I5" s="4">
        <v>227.873196433451</v>
      </c>
      <c r="J5" s="4">
        <v>0</v>
      </c>
      <c r="K5" s="4">
        <v>0</v>
      </c>
      <c r="L5" s="4">
        <v>0</v>
      </c>
      <c r="M5">
        <v>6508.2646432398897</v>
      </c>
      <c r="P5" s="5" t="str">
        <f t="shared" si="7"/>
        <v>S9_00765_MH_MD_20221118_LCQE</v>
      </c>
      <c r="Q5" s="5" t="str">
        <f t="shared" si="7"/>
        <v>RO15min</v>
      </c>
      <c r="R5" s="5">
        <f t="shared" ca="1" si="18"/>
        <v>98.512886454960665</v>
      </c>
      <c r="S5" s="5">
        <f t="shared" ca="1" si="8"/>
        <v>-0.11054966136664447</v>
      </c>
      <c r="T5" s="6">
        <f t="shared" ca="1" si="8"/>
        <v>1.2139858098589849</v>
      </c>
      <c r="U5" s="6">
        <f t="shared" ca="1" si="8"/>
        <v>-0.21845912235652568</v>
      </c>
      <c r="V5" s="6">
        <f t="shared" ca="1" si="8"/>
        <v>-1.1703132852095981E-4</v>
      </c>
      <c r="W5" s="6">
        <f t="shared" ca="1" si="8"/>
        <v>3.3207794672154706E-2</v>
      </c>
      <c r="X5" s="6">
        <f t="shared" ca="1" si="8"/>
        <v>-9.2548647774448392E-3</v>
      </c>
      <c r="Y5" s="5">
        <f t="shared" ca="1" si="8"/>
        <v>9.3995001750333195E-4</v>
      </c>
      <c r="Z5" s="5">
        <f t="shared" ca="1" si="8"/>
        <v>5.7873878563280863E-3</v>
      </c>
      <c r="AA5" s="5">
        <f t="shared" ca="1" si="8"/>
        <v>-2.6233211182540668E-3</v>
      </c>
      <c r="AB5" s="5">
        <f t="shared" ca="1" si="8"/>
        <v>0.57419660358178104</v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10902270.619927701</v>
      </c>
      <c r="AG5" s="5">
        <f t="shared" si="1"/>
        <v>3142869.3518212498</v>
      </c>
      <c r="AH5" s="5">
        <f t="shared" si="1"/>
        <v>699939.44380183402</v>
      </c>
      <c r="AI5" s="5">
        <f t="shared" si="1"/>
        <v>42836.469316460199</v>
      </c>
      <c r="AJ5" s="5">
        <f t="shared" si="1"/>
        <v>0</v>
      </c>
      <c r="AK5" s="5">
        <f t="shared" si="1"/>
        <v>2817.47976865194</v>
      </c>
      <c r="AL5" s="5">
        <f t="shared" si="1"/>
        <v>0</v>
      </c>
      <c r="AM5" s="5">
        <f t="shared" si="1"/>
        <v>0</v>
      </c>
      <c r="AN5" s="5">
        <f t="shared" si="1"/>
        <v>627.00359202089396</v>
      </c>
      <c r="AO5" s="5">
        <f t="shared" si="1"/>
        <v>0</v>
      </c>
      <c r="AP5" s="5">
        <f t="shared" si="1"/>
        <v>63752.0828478615</v>
      </c>
      <c r="AR5" s="5" t="str">
        <f t="shared" si="9"/>
        <v>S9_00765_MH_MD_20221118_LCQE</v>
      </c>
      <c r="AS5" s="5" t="str">
        <f t="shared" si="9"/>
        <v>RO15min</v>
      </c>
      <c r="AT5" s="5">
        <f t="shared" si="19"/>
        <v>100</v>
      </c>
      <c r="AU5" s="5">
        <f t="shared" si="10"/>
        <v>28.827658580374628</v>
      </c>
      <c r="AV5" s="5">
        <f t="shared" si="10"/>
        <v>6.4201253867469648</v>
      </c>
      <c r="AW5" s="5">
        <f t="shared" si="10"/>
        <v>0.39291328210255227</v>
      </c>
      <c r="AX5" s="5">
        <f t="shared" si="10"/>
        <v>0</v>
      </c>
      <c r="AY5" s="5">
        <f t="shared" si="10"/>
        <v>2.5843054780735432E-2</v>
      </c>
      <c r="AZ5" s="5">
        <f t="shared" si="10"/>
        <v>0</v>
      </c>
      <c r="BA5" s="5">
        <f t="shared" si="10"/>
        <v>0</v>
      </c>
      <c r="BB5" s="5">
        <f t="shared" si="10"/>
        <v>5.7511284931308368E-3</v>
      </c>
      <c r="BC5" s="5">
        <f t="shared" si="10"/>
        <v>0</v>
      </c>
      <c r="BD5" s="5">
        <f t="shared" si="10"/>
        <v>0.58475968053235028</v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-1.1221847754627201E-3</v>
      </c>
      <c r="BJ5" s="5">
        <f ca="1"/>
        <v>1.2323116838262677E-2</v>
      </c>
      <c r="BK5" s="5">
        <f ca="1"/>
        <v>-2.2175689924221588E-3</v>
      </c>
      <c r="BL5" s="5">
        <f ca="1"/>
        <v>-1.1879798951426081E-6</v>
      </c>
      <c r="BM5" s="5">
        <f ca="1"/>
        <v>3.3709087071910192E-4</v>
      </c>
      <c r="BN5" s="5">
        <f ca="1"/>
        <v>-9.3945727411774623E-5</v>
      </c>
      <c r="BO5" s="5">
        <f ca="1"/>
        <v>9.5413915004213175E-6</v>
      </c>
      <c r="BP5" s="5">
        <f ca="1"/>
        <v>5.8747520904019353E-5</v>
      </c>
      <c r="BQ5" s="5">
        <f ca="1"/>
        <v>-2.6629217888701587E-5</v>
      </c>
      <c r="BR5" s="5">
        <f ca="1"/>
        <v>5.828644599143883E-3</v>
      </c>
      <c r="BV5" s="5" t="s">
        <v>45</v>
      </c>
      <c r="BW5" s="5" t="s">
        <v>43</v>
      </c>
      <c r="BX5" s="5">
        <f t="shared" si="20"/>
        <v>68168929.412994593</v>
      </c>
      <c r="BY5" s="5">
        <f t="shared" si="12"/>
        <v>19585158.699891701</v>
      </c>
      <c r="BZ5" s="5">
        <f t="shared" si="12"/>
        <v>3721348.14725785</v>
      </c>
      <c r="CA5" s="5">
        <f t="shared" si="12"/>
        <v>97920.537719661996</v>
      </c>
      <c r="CB5" s="5">
        <f t="shared" si="12"/>
        <v>338.45448236446202</v>
      </c>
      <c r="CC5" s="5">
        <f t="shared" si="12"/>
        <v>560.51285499410506</v>
      </c>
      <c r="CD5" s="5">
        <f t="shared" si="12"/>
        <v>0</v>
      </c>
      <c r="CE5" s="5">
        <f t="shared" si="12"/>
        <v>0</v>
      </c>
      <c r="CF5" s="5">
        <f t="shared" si="13"/>
        <v>0</v>
      </c>
      <c r="CG5" s="5">
        <f t="shared" si="14"/>
        <v>0</v>
      </c>
      <c r="CH5" s="5">
        <f t="shared" si="14"/>
        <v>616.15886561592799</v>
      </c>
      <c r="CJ5" s="5" t="str">
        <f t="shared" si="15"/>
        <v>Standard3_00765_MH_MD_20221118_LCQE</v>
      </c>
      <c r="CK5" s="5">
        <f t="shared" si="21"/>
        <v>100</v>
      </c>
      <c r="CL5" s="5">
        <f t="shared" si="16"/>
        <v>28.73033047246054</v>
      </c>
      <c r="CM5" s="5">
        <f t="shared" si="16"/>
        <v>5.4590092279613742</v>
      </c>
      <c r="CN5" s="5">
        <f t="shared" si="16"/>
        <v>0.14364394242781822</v>
      </c>
      <c r="CO5" s="5">
        <f t="shared" si="16"/>
        <v>4.9649376230330629E-4</v>
      </c>
      <c r="CP5" s="5">
        <f t="shared" si="16"/>
        <v>8.2224095320361328E-4</v>
      </c>
      <c r="CQ5" s="5">
        <f t="shared" si="16"/>
        <v>0</v>
      </c>
      <c r="CR5" s="5">
        <f t="shared" si="16"/>
        <v>0</v>
      </c>
      <c r="CS5" s="5">
        <f t="shared" si="16"/>
        <v>0</v>
      </c>
      <c r="CT5" s="5">
        <f t="shared" si="16"/>
        <v>0</v>
      </c>
      <c r="CU5" s="5">
        <f t="shared" si="16"/>
        <v>9.0387053298577073E-4</v>
      </c>
      <c r="CV5" s="5" t="str">
        <f t="shared" si="16"/>
        <v/>
      </c>
      <c r="CX5" s="26" t="s">
        <v>9</v>
      </c>
      <c r="CY5" s="5">
        <f t="shared" ref="CY5:DE5" si="22">CY3</f>
        <v>100</v>
      </c>
      <c r="CZ5" s="5">
        <f t="shared" si="22"/>
        <v>28.939877057920896</v>
      </c>
      <c r="DA5" s="5">
        <f t="shared" si="22"/>
        <v>5.2202895923588581</v>
      </c>
      <c r="DB5" s="5">
        <f t="shared" si="22"/>
        <v>0.26389882457910285</v>
      </c>
      <c r="DC5" s="5">
        <f t="shared" si="22"/>
        <v>2.608766646693874E-4</v>
      </c>
      <c r="DD5" s="5">
        <f t="shared" si="22"/>
        <v>4.9293673546996512E-4</v>
      </c>
      <c r="DE5" s="5">
        <f t="shared" si="22"/>
        <v>2.2795818730567878E-4</v>
      </c>
      <c r="DF5" s="5">
        <f>DF3</f>
        <v>0</v>
      </c>
      <c r="DG5" s="5">
        <f>DG3</f>
        <v>0</v>
      </c>
      <c r="DH5" s="5">
        <f>DH3</f>
        <v>9.3817725620675167E-4</v>
      </c>
      <c r="DI5" s="5">
        <f>DI3</f>
        <v>2.3575812986737017E-3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7983095.8485194901</v>
      </c>
      <c r="D6">
        <v>2340803.8109955401</v>
      </c>
      <c r="E6">
        <v>218037.41919831501</v>
      </c>
      <c r="F6">
        <v>25504.4996620569</v>
      </c>
      <c r="G6">
        <v>874.06001771782996</v>
      </c>
      <c r="H6">
        <v>3502.5907797671998</v>
      </c>
      <c r="I6" s="4">
        <v>545.00054708277105</v>
      </c>
      <c r="J6" s="4">
        <v>7611.7179766719701</v>
      </c>
      <c r="K6" s="4">
        <v>967.03315241616997</v>
      </c>
      <c r="L6" s="4">
        <v>0</v>
      </c>
      <c r="M6">
        <v>15054.1204512819</v>
      </c>
      <c r="P6" s="5" t="str">
        <f t="shared" si="7"/>
        <v>S2_00765_MH_MD_20221118_LCQE</v>
      </c>
      <c r="Q6" s="5" t="str">
        <f t="shared" si="7"/>
        <v>RO 30min</v>
      </c>
      <c r="R6" s="5">
        <f t="shared" ca="1" si="18"/>
        <v>101.16969698406709</v>
      </c>
      <c r="S6" s="5">
        <f t="shared" ca="1" si="8"/>
        <v>-2.797596458926888</v>
      </c>
      <c r="T6" s="6">
        <f t="shared" ca="1" si="8"/>
        <v>1.8999473148485353</v>
      </c>
      <c r="U6" s="6">
        <f t="shared" ca="1" si="8"/>
        <v>-0.31021941351109639</v>
      </c>
      <c r="V6" s="6">
        <f t="shared" ca="1" si="8"/>
        <v>1.4604210231552988E-3</v>
      </c>
      <c r="W6" s="6">
        <f t="shared" ca="1" si="8"/>
        <v>2.5948669061940603E-2</v>
      </c>
      <c r="X6" s="6">
        <f t="shared" ca="1" si="8"/>
        <v>-6.3043421932124097E-3</v>
      </c>
      <c r="Y6" s="5">
        <f t="shared" ca="1" si="8"/>
        <v>4.6384027768172362E-4</v>
      </c>
      <c r="Z6" s="5">
        <f t="shared" ca="1" si="8"/>
        <v>1.2358617071777216E-4</v>
      </c>
      <c r="AA6" s="5">
        <f t="shared" ca="1" si="8"/>
        <v>-9.9186121636215684E-4</v>
      </c>
      <c r="AB6" s="5">
        <f t="shared" ca="1" si="8"/>
        <v>1.7471260398419803E-2</v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33678169.663512401</v>
      </c>
      <c r="AG6" s="5">
        <f t="shared" si="1"/>
        <v>8815134.8389626406</v>
      </c>
      <c r="AH6" s="5">
        <f t="shared" si="1"/>
        <v>2121054.4493877501</v>
      </c>
      <c r="AI6" s="5">
        <f t="shared" si="1"/>
        <v>120028.067227654</v>
      </c>
      <c r="AJ6" s="5">
        <f t="shared" si="1"/>
        <v>1247.3842993571</v>
      </c>
      <c r="AK6" s="5">
        <f t="shared" si="1"/>
        <v>5220.4496111305098</v>
      </c>
      <c r="AL6" s="5">
        <f t="shared" si="1"/>
        <v>227.873196433451</v>
      </c>
      <c r="AM6" s="5">
        <f t="shared" si="1"/>
        <v>0</v>
      </c>
      <c r="AN6" s="5">
        <f t="shared" si="1"/>
        <v>0</v>
      </c>
      <c r="AO6" s="5">
        <f t="shared" si="1"/>
        <v>0</v>
      </c>
      <c r="AP6" s="5">
        <f t="shared" si="1"/>
        <v>6508.2646432398897</v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9"/>
        <v>100</v>
      </c>
      <c r="AU6" s="5">
        <f t="shared" si="10"/>
        <v>26.174625661183519</v>
      </c>
      <c r="AV6" s="5">
        <f t="shared" si="10"/>
        <v>6.2980098698348881</v>
      </c>
      <c r="AW6" s="5">
        <f t="shared" si="10"/>
        <v>0.35639724019115798</v>
      </c>
      <c r="AX6" s="5">
        <f t="shared" si="10"/>
        <v>3.7038363777487024E-3</v>
      </c>
      <c r="AY6" s="5">
        <f t="shared" si="10"/>
        <v>1.550098970130924E-2</v>
      </c>
      <c r="AZ6" s="5">
        <f t="shared" si="10"/>
        <v>6.7661989564810987E-4</v>
      </c>
      <c r="BA6" s="5">
        <f t="shared" si="10"/>
        <v>0</v>
      </c>
      <c r="BB6" s="5">
        <f t="shared" si="10"/>
        <v>0</v>
      </c>
      <c r="BC6" s="5">
        <f t="shared" si="10"/>
        <v>0</v>
      </c>
      <c r="BD6" s="5">
        <f t="shared" si="10"/>
        <v>1.9324876346504878E-2</v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-2.7652513967373782E-2</v>
      </c>
      <c r="BJ6" s="5">
        <f ca="1"/>
        <v>1.8779806320342665E-2</v>
      </c>
      <c r="BK6" s="5">
        <f ca="1"/>
        <v>-3.0663273960378863E-3</v>
      </c>
      <c r="BL6" s="5">
        <f ca="1"/>
        <v>1.4435360257976222E-5</v>
      </c>
      <c r="BM6" s="5">
        <f ca="1"/>
        <v>2.5648657488839947E-4</v>
      </c>
      <c r="BN6" s="5">
        <f ca="1"/>
        <v>-6.2314530745360069E-5</v>
      </c>
      <c r="BO6" s="5">
        <f ca="1"/>
        <v>4.5847748042061697E-6</v>
      </c>
      <c r="BP6" s="5">
        <f ca="1"/>
        <v>1.2215730045849141E-6</v>
      </c>
      <c r="BQ6" s="5">
        <f ca="1"/>
        <v>-9.8039358219918566E-6</v>
      </c>
      <c r="BR6" s="5">
        <f ca="1"/>
        <v>1.7269262357454032E-4</v>
      </c>
      <c r="BV6" s="5" t="s">
        <v>46</v>
      </c>
      <c r="BW6" s="5" t="s">
        <v>43</v>
      </c>
      <c r="BX6" s="5">
        <f t="shared" si="20"/>
        <v>67994821.166299298</v>
      </c>
      <c r="BY6" s="5">
        <f t="shared" si="12"/>
        <v>19627440.1185956</v>
      </c>
      <c r="BZ6" s="5">
        <f t="shared" si="12"/>
        <v>4321171.9200141402</v>
      </c>
      <c r="CA6" s="5">
        <f t="shared" si="12"/>
        <v>247258.746680168</v>
      </c>
      <c r="CB6" s="5">
        <f t="shared" si="12"/>
        <v>0</v>
      </c>
      <c r="CC6" s="5">
        <f t="shared" si="12"/>
        <v>0</v>
      </c>
      <c r="CD6" s="5">
        <f t="shared" si="12"/>
        <v>404.33545645087099</v>
      </c>
      <c r="CE6" s="5">
        <f t="shared" si="12"/>
        <v>0</v>
      </c>
      <c r="CF6" s="5">
        <f t="shared" si="13"/>
        <v>0</v>
      </c>
      <c r="CG6" s="5">
        <f t="shared" si="14"/>
        <v>1444.35376446896</v>
      </c>
      <c r="CH6" s="5">
        <f t="shared" si="14"/>
        <v>2933.0706204032399</v>
      </c>
      <c r="CJ6" s="5" t="str">
        <f t="shared" si="15"/>
        <v>Standard4_00765_MH_MD_20221118_LCQE</v>
      </c>
      <c r="CK6" s="5">
        <f t="shared" si="21"/>
        <v>100</v>
      </c>
      <c r="CL6" s="5">
        <f t="shared" si="16"/>
        <v>28.866080948417395</v>
      </c>
      <c r="CM6" s="5">
        <f t="shared" si="16"/>
        <v>6.3551485920458157</v>
      </c>
      <c r="CN6" s="5">
        <f t="shared" si="16"/>
        <v>0.36364349878269614</v>
      </c>
      <c r="CO6" s="5">
        <f t="shared" si="16"/>
        <v>0</v>
      </c>
      <c r="CP6" s="5">
        <f t="shared" si="16"/>
        <v>0</v>
      </c>
      <c r="CQ6" s="5">
        <f t="shared" si="16"/>
        <v>5.9465625398434662E-4</v>
      </c>
      <c r="CR6" s="5">
        <f t="shared" si="16"/>
        <v>0</v>
      </c>
      <c r="CS6" s="5">
        <f t="shared" si="16"/>
        <v>0</v>
      </c>
      <c r="CT6" s="5">
        <f t="shared" si="16"/>
        <v>2.1242114321271778E-3</v>
      </c>
      <c r="CU6" s="5">
        <f t="shared" si="16"/>
        <v>4.3136676736447929E-3</v>
      </c>
      <c r="CV6" s="5" t="str">
        <f t="shared" si="16"/>
        <v/>
      </c>
      <c r="CX6" s="27"/>
      <c r="CY6" s="5">
        <v>0</v>
      </c>
      <c r="CZ6" s="5">
        <f t="shared" ref="CZ6:DJ6" si="23">CY3</f>
        <v>100</v>
      </c>
      <c r="DA6" s="5">
        <f t="shared" si="23"/>
        <v>28.939877057920896</v>
      </c>
      <c r="DB6" s="5">
        <f t="shared" si="23"/>
        <v>5.2202895923588581</v>
      </c>
      <c r="DC6" s="5">
        <f t="shared" si="23"/>
        <v>0.26389882457910285</v>
      </c>
      <c r="DD6" s="5">
        <f t="shared" si="23"/>
        <v>2.608766646693874E-4</v>
      </c>
      <c r="DE6" s="5">
        <f t="shared" si="23"/>
        <v>4.9293673546996512E-4</v>
      </c>
      <c r="DF6" s="5">
        <f t="shared" si="23"/>
        <v>2.2795818730567878E-4</v>
      </c>
      <c r="DG6" s="5">
        <f t="shared" si="23"/>
        <v>0</v>
      </c>
      <c r="DH6" s="5">
        <f t="shared" si="23"/>
        <v>0</v>
      </c>
      <c r="DI6" s="5">
        <f t="shared" si="23"/>
        <v>9.3817725620675167E-4</v>
      </c>
      <c r="DJ6" s="5">
        <f t="shared" si="23"/>
        <v>2.3575812986737017E-3</v>
      </c>
    </row>
    <row r="7" spans="1:116" ht="14.25" customHeight="1" x14ac:dyDescent="0.2">
      <c r="A7" t="s">
        <v>30</v>
      </c>
      <c r="B7" t="s">
        <v>28</v>
      </c>
      <c r="C7">
        <v>15846220.288679199</v>
      </c>
      <c r="D7">
        <v>4426621.1478127297</v>
      </c>
      <c r="E7">
        <v>530364.75082091498</v>
      </c>
      <c r="F7">
        <v>37752.239077843296</v>
      </c>
      <c r="G7">
        <v>404.67909557706599</v>
      </c>
      <c r="H7">
        <v>3762.63589870343</v>
      </c>
      <c r="I7" s="4">
        <v>274.88747618065003</v>
      </c>
      <c r="J7" s="4">
        <v>0</v>
      </c>
      <c r="K7" s="4">
        <v>0</v>
      </c>
      <c r="L7" s="4">
        <v>0</v>
      </c>
      <c r="M7">
        <v>22093.605029808099</v>
      </c>
      <c r="P7" s="5" t="str">
        <f t="shared" si="7"/>
        <v>S6_00765_MH_MD_20221118_LCQE</v>
      </c>
      <c r="Q7" s="5" t="str">
        <f t="shared" si="7"/>
        <v>RO 30min</v>
      </c>
      <c r="R7" s="5">
        <f t="shared" ca="1" si="18"/>
        <v>101.23021193566109</v>
      </c>
      <c r="S7" s="5">
        <f t="shared" ca="1" si="8"/>
        <v>0.38682952336706083</v>
      </c>
      <c r="T7" s="6">
        <f t="shared" ca="1" si="8"/>
        <v>-2.6316192800636156</v>
      </c>
      <c r="U7" s="6">
        <f t="shared" ca="1" si="8"/>
        <v>0.79766003664253726</v>
      </c>
      <c r="V7" s="6">
        <f t="shared" ca="1" si="8"/>
        <v>-8.3665031203678061E-2</v>
      </c>
      <c r="W7" s="6">
        <f t="shared" ca="1" si="8"/>
        <v>3.3432045882686563E-2</v>
      </c>
      <c r="X7" s="6">
        <f t="shared" ca="1" si="8"/>
        <v>-7.2753760982184558E-4</v>
      </c>
      <c r="Y7" s="5">
        <f t="shared" ca="1" si="8"/>
        <v>9.5217027958008349E-2</v>
      </c>
      <c r="Z7" s="5">
        <f t="shared" ca="1" si="8"/>
        <v>-1.5341120406438176E-2</v>
      </c>
      <c r="AA7" s="5">
        <f t="shared" ca="1" si="8"/>
        <v>-1.4801952093971608E-3</v>
      </c>
      <c r="AB7" s="5">
        <f t="shared" ca="1" si="8"/>
        <v>0.18948259498159453</v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7983095.8485194901</v>
      </c>
      <c r="AG7" s="5">
        <f t="shared" si="1"/>
        <v>2340803.8109955401</v>
      </c>
      <c r="AH7" s="5">
        <f t="shared" si="1"/>
        <v>218037.41919831501</v>
      </c>
      <c r="AI7" s="5">
        <f t="shared" si="1"/>
        <v>25504.4996620569</v>
      </c>
      <c r="AJ7" s="5">
        <f t="shared" si="1"/>
        <v>874.06001771782996</v>
      </c>
      <c r="AK7" s="5">
        <f t="shared" si="1"/>
        <v>3502.5907797671998</v>
      </c>
      <c r="AL7" s="5">
        <f t="shared" si="1"/>
        <v>545.00054708277105</v>
      </c>
      <c r="AM7" s="5">
        <f t="shared" si="1"/>
        <v>7611.7179766719701</v>
      </c>
      <c r="AN7" s="5">
        <f t="shared" si="1"/>
        <v>967.03315241616997</v>
      </c>
      <c r="AO7" s="5">
        <f t="shared" si="1"/>
        <v>0</v>
      </c>
      <c r="AP7" s="5">
        <f t="shared" si="1"/>
        <v>15054.1204512819</v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9"/>
        <v>100</v>
      </c>
      <c r="AU7" s="5">
        <f t="shared" si="10"/>
        <v>29.322005590470962</v>
      </c>
      <c r="AV7" s="5">
        <f t="shared" si="10"/>
        <v>2.7312388994897421</v>
      </c>
      <c r="AW7" s="5">
        <f t="shared" si="10"/>
        <v>0.31948131584549183</v>
      </c>
      <c r="AX7" s="5">
        <f t="shared" si="10"/>
        <v>1.0948885423690977E-2</v>
      </c>
      <c r="AY7" s="5">
        <f t="shared" si="10"/>
        <v>4.3875093650751734E-2</v>
      </c>
      <c r="AZ7" s="5">
        <f t="shared" si="10"/>
        <v>6.8269322757015935E-3</v>
      </c>
      <c r="BA7" s="5">
        <f t="shared" si="10"/>
        <v>9.534794672524953E-2</v>
      </c>
      <c r="BB7" s="5">
        <f t="shared" si="10"/>
        <v>1.2113510482221151E-2</v>
      </c>
      <c r="BC7" s="5">
        <f t="shared" si="10"/>
        <v>0</v>
      </c>
      <c r="BD7" s="5">
        <f t="shared" si="10"/>
        <v>0.18857496811933896</v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3.821285325500634E-3</v>
      </c>
      <c r="BJ7" s="5">
        <f ca="1"/>
        <v>-2.5996382203923418E-2</v>
      </c>
      <c r="BK7" s="5">
        <f ca="1"/>
        <v>7.879663801845108E-3</v>
      </c>
      <c r="BL7" s="5">
        <f ca="1"/>
        <v>-8.2648282171781946E-4</v>
      </c>
      <c r="BM7" s="5">
        <f ca="1"/>
        <v>3.3025759052974206E-4</v>
      </c>
      <c r="BN7" s="5">
        <f ca="1"/>
        <v>-7.1869612431933548E-6</v>
      </c>
      <c r="BO7" s="5">
        <f ca="1"/>
        <v>9.405989194068413E-4</v>
      </c>
      <c r="BP7" s="5">
        <f ca="1"/>
        <v>-1.5154685654702112E-4</v>
      </c>
      <c r="BQ7" s="5">
        <f ca="1"/>
        <v>-1.4622069647922192E-5</v>
      </c>
      <c r="BR7" s="5">
        <f ca="1"/>
        <v>1.8717988568671972E-3</v>
      </c>
      <c r="CJ7" s="5" t="str">
        <f t="shared" si="15"/>
        <v/>
      </c>
      <c r="CK7" s="5" t="str">
        <f t="shared" si="21"/>
        <v/>
      </c>
      <c r="CL7" s="5" t="str">
        <f t="shared" si="16"/>
        <v/>
      </c>
      <c r="CM7" s="5" t="str">
        <f t="shared" si="16"/>
        <v/>
      </c>
      <c r="CN7" s="5" t="str">
        <f t="shared" si="16"/>
        <v/>
      </c>
      <c r="CO7" s="5" t="str">
        <f t="shared" si="16"/>
        <v/>
      </c>
      <c r="CP7" s="5" t="str">
        <f t="shared" si="16"/>
        <v/>
      </c>
      <c r="CQ7" s="5" t="str">
        <f t="shared" si="16"/>
        <v/>
      </c>
      <c r="CR7" s="5" t="str">
        <f t="shared" si="16"/>
        <v/>
      </c>
      <c r="CS7" s="5" t="str">
        <f t="shared" si="16"/>
        <v/>
      </c>
      <c r="CT7" s="5" t="str">
        <f t="shared" si="16"/>
        <v/>
      </c>
      <c r="CU7" s="5" t="str">
        <f t="shared" si="16"/>
        <v/>
      </c>
      <c r="CV7" s="5" t="str">
        <f t="shared" si="16"/>
        <v/>
      </c>
      <c r="CX7" s="27"/>
      <c r="CY7" s="5">
        <v>0</v>
      </c>
      <c r="CZ7" s="5">
        <v>0</v>
      </c>
      <c r="DA7" s="5">
        <f t="shared" ref="DA7:DJ7" si="24">CY3</f>
        <v>100</v>
      </c>
      <c r="DB7" s="5">
        <f t="shared" si="24"/>
        <v>28.939877057920896</v>
      </c>
      <c r="DC7" s="5">
        <f t="shared" si="24"/>
        <v>5.2202895923588581</v>
      </c>
      <c r="DD7" s="5">
        <f t="shared" si="24"/>
        <v>0.26389882457910285</v>
      </c>
      <c r="DE7" s="5">
        <f t="shared" si="24"/>
        <v>2.608766646693874E-4</v>
      </c>
      <c r="DF7" s="5">
        <f t="shared" si="24"/>
        <v>4.9293673546996512E-4</v>
      </c>
      <c r="DG7" s="5">
        <f t="shared" si="24"/>
        <v>2.2795818730567878E-4</v>
      </c>
      <c r="DH7" s="5">
        <f t="shared" si="24"/>
        <v>0</v>
      </c>
      <c r="DI7" s="5">
        <f t="shared" si="24"/>
        <v>0</v>
      </c>
      <c r="DJ7" s="5">
        <f t="shared" si="24"/>
        <v>9.3817725620675167E-4</v>
      </c>
    </row>
    <row r="8" spans="1:116" ht="14.25" customHeight="1" x14ac:dyDescent="0.2">
      <c r="A8" t="s">
        <v>31</v>
      </c>
      <c r="B8" t="s">
        <v>28</v>
      </c>
      <c r="C8">
        <v>12209931.280730201</v>
      </c>
      <c r="D8">
        <v>3648843.7079648101</v>
      </c>
      <c r="E8">
        <v>470132.44537104701</v>
      </c>
      <c r="F8">
        <v>72829.812720461807</v>
      </c>
      <c r="G8">
        <v>272.49530182324798</v>
      </c>
      <c r="H8">
        <v>11959.386367372101</v>
      </c>
      <c r="I8" s="4">
        <v>0</v>
      </c>
      <c r="J8" s="4">
        <v>0</v>
      </c>
      <c r="K8" s="4">
        <v>5562.0365687159101</v>
      </c>
      <c r="L8" s="4">
        <v>4685.0008181581798</v>
      </c>
      <c r="M8">
        <v>114393.77313176201</v>
      </c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102.04475465013168</v>
      </c>
      <c r="S8" s="5">
        <f t="shared" ca="1" si="8"/>
        <v>-1.0255562764536938</v>
      </c>
      <c r="T8" s="6">
        <f t="shared" ca="1" si="8"/>
        <v>-1.6148521203259765</v>
      </c>
      <c r="U8" s="6">
        <f t="shared" ca="1" si="8"/>
        <v>0.49469105407400321</v>
      </c>
      <c r="V8" s="6">
        <f t="shared" ca="1" si="8"/>
        <v>-5.3816797552174271E-2</v>
      </c>
      <c r="W8" s="6">
        <f t="shared" ca="1" si="8"/>
        <v>1.7741655302822429E-2</v>
      </c>
      <c r="X8" s="6">
        <f t="shared" ca="1" si="8"/>
        <v>-2.0836654092769892E-3</v>
      </c>
      <c r="Y8" s="5">
        <f t="shared" ca="1" si="8"/>
        <v>-1.7212617607601405E-4</v>
      </c>
      <c r="Z8" s="5">
        <f t="shared" ca="1" si="8"/>
        <v>1.1314952159097683E-4</v>
      </c>
      <c r="AA8" s="5">
        <f t="shared" ca="1" si="8"/>
        <v>-9.7653044817415987E-4</v>
      </c>
      <c r="AB8" s="5">
        <f t="shared" ca="1" si="8"/>
        <v>0.14015700733530692</v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15846220.288679199</v>
      </c>
      <c r="AG8" s="5">
        <f t="shared" si="1"/>
        <v>4426621.1478127297</v>
      </c>
      <c r="AH8" s="5">
        <f t="shared" si="1"/>
        <v>530364.75082091498</v>
      </c>
      <c r="AI8" s="5">
        <f t="shared" si="1"/>
        <v>37752.239077843296</v>
      </c>
      <c r="AJ8" s="5">
        <f t="shared" si="1"/>
        <v>404.67909557706599</v>
      </c>
      <c r="AK8" s="5">
        <f t="shared" si="1"/>
        <v>3762.63589870343</v>
      </c>
      <c r="AL8" s="5">
        <f t="shared" si="1"/>
        <v>274.88747618065003</v>
      </c>
      <c r="AM8" s="5">
        <f t="shared" si="1"/>
        <v>0</v>
      </c>
      <c r="AN8" s="5">
        <f t="shared" si="1"/>
        <v>0</v>
      </c>
      <c r="AO8" s="5">
        <f t="shared" si="1"/>
        <v>0</v>
      </c>
      <c r="AP8" s="5">
        <f t="shared" si="1"/>
        <v>22093.605029808099</v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9"/>
        <v>100</v>
      </c>
      <c r="AU8" s="5">
        <f t="shared" si="10"/>
        <v>27.934870695790977</v>
      </c>
      <c r="AV8" s="5">
        <f t="shared" si="10"/>
        <v>3.346947986074738</v>
      </c>
      <c r="AW8" s="5">
        <f t="shared" si="10"/>
        <v>0.23824128650296572</v>
      </c>
      <c r="AX8" s="5">
        <f t="shared" si="10"/>
        <v>2.5537894097444514E-3</v>
      </c>
      <c r="AY8" s="5">
        <f t="shared" si="10"/>
        <v>2.3744690091122355E-2</v>
      </c>
      <c r="AZ8" s="5">
        <f t="shared" si="10"/>
        <v>1.7347195177958882E-3</v>
      </c>
      <c r="BA8" s="5">
        <f t="shared" si="10"/>
        <v>0</v>
      </c>
      <c r="BB8" s="5">
        <f t="shared" si="10"/>
        <v>0</v>
      </c>
      <c r="BC8" s="5">
        <f t="shared" si="10"/>
        <v>0</v>
      </c>
      <c r="BD8" s="5">
        <f t="shared" si="10"/>
        <v>0.13942507820361513</v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-1.0050063621299232E-2</v>
      </c>
      <c r="BJ8" s="5">
        <f ca="1"/>
        <v>-1.582494000659438E-2</v>
      </c>
      <c r="BK8" s="5">
        <f ca="1"/>
        <v>4.847785226884907E-3</v>
      </c>
      <c r="BL8" s="5">
        <f ca="1"/>
        <v>-5.2738426131445292E-4</v>
      </c>
      <c r="BM8" s="5">
        <f ca="1"/>
        <v>1.7386151168329096E-4</v>
      </c>
      <c r="BN8" s="5">
        <f ca="1"/>
        <v>-2.0419132922814085E-5</v>
      </c>
      <c r="BO8" s="5">
        <f ca="1"/>
        <v>-1.6867714236382062E-6</v>
      </c>
      <c r="BP8" s="5">
        <f ca="1"/>
        <v>1.1088225159531102E-6</v>
      </c>
      <c r="BQ8" s="5">
        <f ca="1"/>
        <v>-9.569629046806668E-6</v>
      </c>
      <c r="BR8" s="5">
        <f ca="1"/>
        <v>1.3734856614222462E-3</v>
      </c>
      <c r="CJ8" s="5" t="str">
        <f t="shared" si="15"/>
        <v/>
      </c>
      <c r="CK8" s="5" t="str">
        <f t="shared" si="21"/>
        <v/>
      </c>
      <c r="CL8" s="5" t="str">
        <f t="shared" si="16"/>
        <v/>
      </c>
      <c r="CM8" s="5" t="str">
        <f t="shared" si="16"/>
        <v/>
      </c>
      <c r="CN8" s="5" t="str">
        <f t="shared" si="16"/>
        <v/>
      </c>
      <c r="CO8" s="5" t="str">
        <f t="shared" si="16"/>
        <v/>
      </c>
      <c r="CP8" s="5" t="str">
        <f t="shared" si="16"/>
        <v/>
      </c>
      <c r="CQ8" s="5" t="str">
        <f t="shared" si="16"/>
        <v/>
      </c>
      <c r="CR8" s="5" t="str">
        <f t="shared" si="16"/>
        <v/>
      </c>
      <c r="CS8" s="5" t="str">
        <f t="shared" si="16"/>
        <v/>
      </c>
      <c r="CT8" s="5" t="str">
        <f t="shared" si="16"/>
        <v/>
      </c>
      <c r="CU8" s="5" t="str">
        <f t="shared" si="16"/>
        <v/>
      </c>
      <c r="CV8" s="5" t="str">
        <f t="shared" si="16"/>
        <v/>
      </c>
      <c r="CX8" s="27"/>
      <c r="CY8" s="5">
        <v>0</v>
      </c>
      <c r="CZ8" s="5">
        <v>0</v>
      </c>
      <c r="DA8" s="5">
        <v>0</v>
      </c>
      <c r="DB8" s="5">
        <f t="shared" ref="DB8:DJ8" si="25">CY3</f>
        <v>100</v>
      </c>
      <c r="DC8" s="5">
        <f t="shared" si="25"/>
        <v>28.939877057920896</v>
      </c>
      <c r="DD8" s="5">
        <f t="shared" si="25"/>
        <v>5.2202895923588581</v>
      </c>
      <c r="DE8" s="5">
        <f t="shared" si="25"/>
        <v>0.26389882457910285</v>
      </c>
      <c r="DF8" s="5">
        <f t="shared" si="25"/>
        <v>2.608766646693874E-4</v>
      </c>
      <c r="DG8" s="5">
        <f t="shared" si="25"/>
        <v>4.9293673546996512E-4</v>
      </c>
      <c r="DH8" s="5">
        <f t="shared" si="25"/>
        <v>2.2795818730567878E-4</v>
      </c>
      <c r="DI8" s="5">
        <f t="shared" si="25"/>
        <v>0</v>
      </c>
      <c r="DJ8" s="5">
        <f t="shared" si="25"/>
        <v>0</v>
      </c>
    </row>
    <row r="9" spans="1:116" ht="14.25" customHeight="1" x14ac:dyDescent="0.2">
      <c r="A9" t="s">
        <v>32</v>
      </c>
      <c r="B9" t="s">
        <v>33</v>
      </c>
      <c r="C9">
        <v>20181820.272486001</v>
      </c>
      <c r="D9">
        <v>5528649.1567174904</v>
      </c>
      <c r="E9">
        <v>1276176.75301745</v>
      </c>
      <c r="F9">
        <v>110176.214649794</v>
      </c>
      <c r="G9">
        <v>1498.13657019164</v>
      </c>
      <c r="H9">
        <v>1933.4746097899599</v>
      </c>
      <c r="I9" s="4">
        <v>2.6311793169148698</v>
      </c>
      <c r="J9" s="4">
        <v>0</v>
      </c>
      <c r="K9" s="4">
        <v>0</v>
      </c>
      <c r="L9" s="4">
        <v>0</v>
      </c>
      <c r="M9">
        <v>2240.8753499293198</v>
      </c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6">IFERROR(BH9/SUMIF($BH9:$BR9,"&lt;&gt;#N/A")*100,"")</f>
        <v>99.010311467786408</v>
      </c>
      <c r="S9" s="5">
        <f t="shared" ca="1" si="8"/>
        <v>0.93500485279339862</v>
      </c>
      <c r="T9" s="6">
        <f t="shared" ca="1" si="8"/>
        <v>-1.6269110599471674</v>
      </c>
      <c r="U9" s="6">
        <f t="shared" ca="1" si="8"/>
        <v>0.75130587577000296</v>
      </c>
      <c r="V9" s="6">
        <f t="shared" ca="1" si="8"/>
        <v>-0.13301362572453571</v>
      </c>
      <c r="W9" s="6">
        <f t="shared" ca="1" si="8"/>
        <v>0.10005518227509044</v>
      </c>
      <c r="X9" s="6">
        <f t="shared" ca="1" si="8"/>
        <v>-2.4220904517878703E-2</v>
      </c>
      <c r="Y9" s="5">
        <f t="shared" ca="1" si="8"/>
        <v>2.1412793581294513E-3</v>
      </c>
      <c r="Z9" s="5">
        <f t="shared" ca="1" si="8"/>
        <v>4.5483570348343251E-2</v>
      </c>
      <c r="AA9" s="5">
        <f t="shared" ca="1" si="8"/>
        <v>2.384970159042615E-2</v>
      </c>
      <c r="AB9" s="5">
        <f t="shared" ca="1" si="8"/>
        <v>0.91599366026774809</v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12209931.280730201</v>
      </c>
      <c r="AG9" s="5">
        <f t="shared" si="1"/>
        <v>3648843.7079648101</v>
      </c>
      <c r="AH9" s="5">
        <f t="shared" si="1"/>
        <v>470132.44537104701</v>
      </c>
      <c r="AI9" s="5">
        <f t="shared" si="1"/>
        <v>72829.812720461807</v>
      </c>
      <c r="AJ9" s="5">
        <f t="shared" si="1"/>
        <v>272.49530182324798</v>
      </c>
      <c r="AK9" s="5">
        <f t="shared" si="1"/>
        <v>11959.386367372101</v>
      </c>
      <c r="AL9" s="5">
        <f t="shared" si="1"/>
        <v>0</v>
      </c>
      <c r="AM9" s="5">
        <f t="shared" si="1"/>
        <v>0</v>
      </c>
      <c r="AN9" s="5">
        <f t="shared" si="1"/>
        <v>5562.0365687159101</v>
      </c>
      <c r="AO9" s="5">
        <f t="shared" si="1"/>
        <v>4685.0008181581798</v>
      </c>
      <c r="AP9" s="5">
        <f t="shared" si="1"/>
        <v>114393.77313176201</v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9"/>
        <v>100</v>
      </c>
      <c r="AU9" s="5">
        <f t="shared" si="10"/>
        <v>29.884228044128641</v>
      </c>
      <c r="AV9" s="5">
        <f t="shared" si="10"/>
        <v>3.8504102485246037</v>
      </c>
      <c r="AW9" s="5">
        <f t="shared" si="10"/>
        <v>0.59648011971535275</v>
      </c>
      <c r="AX9" s="5">
        <f t="shared" si="10"/>
        <v>2.2317513142215794E-3</v>
      </c>
      <c r="AY9" s="5">
        <f t="shared" si="10"/>
        <v>9.7948023558875302E-2</v>
      </c>
      <c r="AZ9" s="5">
        <f t="shared" si="10"/>
        <v>0</v>
      </c>
      <c r="BA9" s="5">
        <f t="shared" si="10"/>
        <v>0</v>
      </c>
      <c r="BB9" s="5">
        <f t="shared" si="10"/>
        <v>4.5553381430524148E-2</v>
      </c>
      <c r="BC9" s="5">
        <f t="shared" si="10"/>
        <v>3.8370411023951306E-2</v>
      </c>
      <c r="BD9" s="5">
        <f t="shared" si="10"/>
        <v>0.93689121176545076</v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9.443509862077426E-3</v>
      </c>
      <c r="BJ9" s="5">
        <f ca="1"/>
        <v>-1.6431733582380384E-2</v>
      </c>
      <c r="BK9" s="5">
        <f ca="1"/>
        <v>7.5881578861050738E-3</v>
      </c>
      <c r="BL9" s="5">
        <f ca="1"/>
        <v>-1.3434320501841111E-3</v>
      </c>
      <c r="BM9" s="5">
        <f ca="1"/>
        <v>1.0105531514022557E-3</v>
      </c>
      <c r="BN9" s="5">
        <f ca="1"/>
        <v>-2.4463012143698912E-4</v>
      </c>
      <c r="BO9" s="5">
        <f ca="1"/>
        <v>2.1626831856055006E-5</v>
      </c>
      <c r="BP9" s="5">
        <f ca="1"/>
        <v>4.593821560004041E-4</v>
      </c>
      <c r="BQ9" s="5">
        <f ca="1"/>
        <v>2.4088098741297055E-4</v>
      </c>
      <c r="BR9" s="5">
        <f ca="1"/>
        <v>9.2514976136174685E-3</v>
      </c>
      <c r="CJ9" s="5" t="str">
        <f t="shared" si="15"/>
        <v/>
      </c>
      <c r="CK9" s="5" t="str">
        <f t="shared" si="21"/>
        <v/>
      </c>
      <c r="CL9" s="5" t="str">
        <f t="shared" si="16"/>
        <v/>
      </c>
      <c r="CM9" s="5" t="str">
        <f t="shared" si="16"/>
        <v/>
      </c>
      <c r="CN9" s="5" t="str">
        <f t="shared" si="16"/>
        <v/>
      </c>
      <c r="CO9" s="5" t="str">
        <f t="shared" si="16"/>
        <v/>
      </c>
      <c r="CP9" s="5" t="str">
        <f t="shared" si="16"/>
        <v/>
      </c>
      <c r="CQ9" s="5" t="str">
        <f t="shared" si="16"/>
        <v/>
      </c>
      <c r="CR9" s="5" t="str">
        <f t="shared" si="16"/>
        <v/>
      </c>
      <c r="CS9" s="5" t="str">
        <f t="shared" si="16"/>
        <v/>
      </c>
      <c r="CT9" s="5" t="str">
        <f t="shared" si="16"/>
        <v/>
      </c>
      <c r="CU9" s="5" t="str">
        <f t="shared" si="16"/>
        <v/>
      </c>
      <c r="CV9" s="5" t="str">
        <f t="shared" si="16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7">CY3</f>
        <v>100</v>
      </c>
      <c r="DD9" s="5">
        <f t="shared" si="27"/>
        <v>28.939877057920896</v>
      </c>
      <c r="DE9" s="5">
        <f t="shared" si="27"/>
        <v>5.2202895923588581</v>
      </c>
      <c r="DF9" s="5">
        <f t="shared" si="27"/>
        <v>0.26389882457910285</v>
      </c>
      <c r="DG9" s="5">
        <f t="shared" si="27"/>
        <v>2.608766646693874E-4</v>
      </c>
      <c r="DH9" s="5">
        <f t="shared" si="27"/>
        <v>4.9293673546996512E-4</v>
      </c>
      <c r="DI9" s="5">
        <f t="shared" si="27"/>
        <v>2.2795818730567878E-4</v>
      </c>
      <c r="DJ9" s="5">
        <f t="shared" si="27"/>
        <v>0</v>
      </c>
    </row>
    <row r="10" spans="1:116" ht="14.25" customHeight="1" x14ac:dyDescent="0.2">
      <c r="A10" t="s">
        <v>34</v>
      </c>
      <c r="B10" t="s">
        <v>33</v>
      </c>
      <c r="C10">
        <v>7015327.9577972498</v>
      </c>
      <c r="D10">
        <v>1998176.69538405</v>
      </c>
      <c r="E10">
        <v>416278.27248591499</v>
      </c>
      <c r="F10">
        <v>30812.988440852299</v>
      </c>
      <c r="G10">
        <v>2421.5959059083498</v>
      </c>
      <c r="H10">
        <v>7041.1842202204598</v>
      </c>
      <c r="I10" s="4">
        <v>6114.0368204144097</v>
      </c>
      <c r="J10" s="4">
        <v>0</v>
      </c>
      <c r="K10" s="4">
        <v>522.49927232791504</v>
      </c>
      <c r="L10" s="4">
        <v>364.312239881332</v>
      </c>
      <c r="M10">
        <v>13857.2242219403</v>
      </c>
      <c r="P10" s="5" t="str">
        <f t="shared" si="7"/>
        <v>S3_00765_MH_MD_20221118_LCQE</v>
      </c>
      <c r="Q10" s="5" t="str">
        <f t="shared" si="7"/>
        <v>SC 45min</v>
      </c>
      <c r="R10" s="5">
        <f t="shared" ca="1" si="26"/>
        <v>100.09950810926934</v>
      </c>
      <c r="S10" s="5">
        <f t="shared" ca="1" si="8"/>
        <v>-1.5472104317902347</v>
      </c>
      <c r="T10" s="6">
        <f t="shared" ca="1" si="8"/>
        <v>1.5519665571314769</v>
      </c>
      <c r="U10" s="6">
        <f t="shared" ca="1" si="8"/>
        <v>-8.6068416832972713E-2</v>
      </c>
      <c r="V10" s="6">
        <f t="shared" ca="1" si="8"/>
        <v>-4.4856535619393144E-2</v>
      </c>
      <c r="W10" s="6">
        <f t="shared" ca="1" si="8"/>
        <v>2.2479246188003073E-2</v>
      </c>
      <c r="X10" s="6">
        <f t="shared" ca="1" si="8"/>
        <v>-4.1482482368658102E-3</v>
      </c>
      <c r="Y10" s="5">
        <f t="shared" ca="1" si="8"/>
        <v>1.4149337284674403E-4</v>
      </c>
      <c r="Z10" s="5">
        <f t="shared" ca="1" si="8"/>
        <v>1.1328354460996955E-4</v>
      </c>
      <c r="AA10" s="5">
        <f t="shared" ca="1" si="8"/>
        <v>-9.6797545143437755E-4</v>
      </c>
      <c r="AB10" s="5">
        <f t="shared" ca="1" si="8"/>
        <v>9.0429184246270736E-3</v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20181820.272486001</v>
      </c>
      <c r="AG10" s="5">
        <f t="shared" si="1"/>
        <v>5528649.1567174904</v>
      </c>
      <c r="AH10" s="5">
        <f t="shared" si="1"/>
        <v>1276176.75301745</v>
      </c>
      <c r="AI10" s="5">
        <f t="shared" si="1"/>
        <v>110176.214649794</v>
      </c>
      <c r="AJ10" s="5">
        <f t="shared" si="1"/>
        <v>1498.13657019164</v>
      </c>
      <c r="AK10" s="5">
        <f t="shared" si="1"/>
        <v>1933.4746097899599</v>
      </c>
      <c r="AL10" s="5">
        <f t="shared" si="1"/>
        <v>2.6311793169148698</v>
      </c>
      <c r="AM10" s="5">
        <f t="shared" si="1"/>
        <v>0</v>
      </c>
      <c r="AN10" s="5">
        <f t="shared" si="1"/>
        <v>0</v>
      </c>
      <c r="AO10" s="5">
        <f t="shared" si="1"/>
        <v>0</v>
      </c>
      <c r="AP10" s="5">
        <f t="shared" si="1"/>
        <v>2240.8753499293198</v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9"/>
        <v>100</v>
      </c>
      <c r="AU10" s="5">
        <f t="shared" si="10"/>
        <v>27.394204695474034</v>
      </c>
      <c r="AV10" s="5">
        <f t="shared" si="10"/>
        <v>6.3233976707109489</v>
      </c>
      <c r="AW10" s="5">
        <f t="shared" si="10"/>
        <v>0.54591812414461893</v>
      </c>
      <c r="AX10" s="5">
        <f t="shared" si="10"/>
        <v>7.4231984526889217E-3</v>
      </c>
      <c r="AY10" s="5">
        <f t="shared" si="10"/>
        <v>9.5802786056215037E-3</v>
      </c>
      <c r="AZ10" s="5">
        <f t="shared" si="10"/>
        <v>1.3037373643159297E-5</v>
      </c>
      <c r="BA10" s="5">
        <f t="shared" si="10"/>
        <v>0</v>
      </c>
      <c r="BB10" s="5">
        <f t="shared" si="10"/>
        <v>0</v>
      </c>
      <c r="BC10" s="5">
        <f t="shared" si="10"/>
        <v>0</v>
      </c>
      <c r="BD10" s="5">
        <f t="shared" si="10"/>
        <v>1.1103435268345537E-2</v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-1.5456723624468649E-2</v>
      </c>
      <c r="BJ10" s="5">
        <f ca="1"/>
        <v>1.5504237597624745E-2</v>
      </c>
      <c r="BK10" s="5">
        <f ca="1"/>
        <v>-8.5982856917758092E-4</v>
      </c>
      <c r="BL10" s="5">
        <f ca="1"/>
        <v>-4.4811944101091314E-4</v>
      </c>
      <c r="BM10" s="5">
        <f ca="1"/>
        <v>2.2456899751659685E-4</v>
      </c>
      <c r="BN10" s="5">
        <f ca="1"/>
        <v>-4.1441244969331453E-5</v>
      </c>
      <c r="BO10" s="5">
        <f ca="1"/>
        <v>1.4135271543221657E-6</v>
      </c>
      <c r="BP10" s="5">
        <f ca="1"/>
        <v>1.1317093035692886E-6</v>
      </c>
      <c r="BQ10" s="5">
        <f ca="1"/>
        <v>-9.6701319488775975E-6</v>
      </c>
      <c r="BR10" s="5">
        <f ca="1"/>
        <v>9.0339289327533547E-5</v>
      </c>
      <c r="CJ10" s="5" t="str">
        <f t="shared" si="15"/>
        <v/>
      </c>
      <c r="CK10" s="5" t="str">
        <f t="shared" si="21"/>
        <v/>
      </c>
      <c r="CL10" s="5" t="str">
        <f t="shared" si="16"/>
        <v/>
      </c>
      <c r="CM10" s="5" t="str">
        <f t="shared" si="16"/>
        <v/>
      </c>
      <c r="CN10" s="5" t="str">
        <f t="shared" si="16"/>
        <v/>
      </c>
      <c r="CO10" s="5" t="str">
        <f t="shared" si="16"/>
        <v/>
      </c>
      <c r="CP10" s="5" t="str">
        <f t="shared" si="16"/>
        <v/>
      </c>
      <c r="CQ10" s="5" t="str">
        <f t="shared" si="16"/>
        <v/>
      </c>
      <c r="CR10" s="5" t="str">
        <f t="shared" si="16"/>
        <v/>
      </c>
      <c r="CS10" s="5" t="str">
        <f t="shared" si="16"/>
        <v/>
      </c>
      <c r="CT10" s="5" t="str">
        <f t="shared" si="16"/>
        <v/>
      </c>
      <c r="CU10" s="5" t="str">
        <f t="shared" si="16"/>
        <v/>
      </c>
      <c r="CV10" s="5" t="str">
        <f t="shared" si="16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8">CY3</f>
        <v>100</v>
      </c>
      <c r="DE10" s="5">
        <f t="shared" si="28"/>
        <v>28.939877057920896</v>
      </c>
      <c r="DF10" s="5">
        <f t="shared" si="28"/>
        <v>5.2202895923588581</v>
      </c>
      <c r="DG10" s="5">
        <f t="shared" si="28"/>
        <v>0.26389882457910285</v>
      </c>
      <c r="DH10" s="5">
        <f t="shared" si="28"/>
        <v>2.608766646693874E-4</v>
      </c>
      <c r="DI10" s="5">
        <f t="shared" si="28"/>
        <v>4.9293673546996512E-4</v>
      </c>
      <c r="DJ10" s="5">
        <f t="shared" si="28"/>
        <v>2.2795818730567878E-4</v>
      </c>
    </row>
    <row r="11" spans="1:116" ht="14.25" customHeight="1" x14ac:dyDescent="0.2">
      <c r="A11" t="s">
        <v>35</v>
      </c>
      <c r="B11" t="s">
        <v>33</v>
      </c>
      <c r="C11">
        <v>9730043.4193254709</v>
      </c>
      <c r="D11">
        <v>2902715.7652524798</v>
      </c>
      <c r="E11">
        <v>705246.37139653496</v>
      </c>
      <c r="F11">
        <v>95007.588471218303</v>
      </c>
      <c r="G11">
        <v>3027.5419949984798</v>
      </c>
      <c r="H11">
        <v>1946.07204484985</v>
      </c>
      <c r="I11" s="4">
        <v>0</v>
      </c>
      <c r="J11" s="4">
        <v>0</v>
      </c>
      <c r="K11" s="4">
        <v>0</v>
      </c>
      <c r="L11" s="4">
        <v>8435.8867227745304</v>
      </c>
      <c r="M11">
        <v>65145.346444294599</v>
      </c>
      <c r="P11" s="5" t="str">
        <f t="shared" si="7"/>
        <v>S7_00765_MH_MD_20221118_LCQE</v>
      </c>
      <c r="Q11" s="5" t="str">
        <f t="shared" si="7"/>
        <v>SC 45min</v>
      </c>
      <c r="R11" s="5">
        <f t="shared" ca="1" si="26"/>
        <v>99.315197248202935</v>
      </c>
      <c r="S11" s="5">
        <f t="shared" ca="1" si="8"/>
        <v>-0.4537365562389325</v>
      </c>
      <c r="T11" s="6">
        <f t="shared" ca="1" si="8"/>
        <v>0.8399738902444821</v>
      </c>
      <c r="U11" s="6">
        <f t="shared" ca="1" si="8"/>
        <v>-4.5276726389232823E-2</v>
      </c>
      <c r="V11" s="6">
        <f t="shared" ca="1" si="8"/>
        <v>4.4745315127667079E-3</v>
      </c>
      <c r="W11" s="6">
        <f t="shared" ca="1" si="8"/>
        <v>9.8044835099658653E-2</v>
      </c>
      <c r="X11" s="6">
        <f t="shared" ca="1" si="8"/>
        <v>5.7841216200801002E-2</v>
      </c>
      <c r="Y11" s="5">
        <f t="shared" ca="1" si="8"/>
        <v>-2.1872197509769483E-2</v>
      </c>
      <c r="Z11" s="5">
        <f t="shared" ca="1" si="8"/>
        <v>1.044682820191275E-2</v>
      </c>
      <c r="AA11" s="5">
        <f t="shared" ca="1" si="8"/>
        <v>2.1914501107346222E-3</v>
      </c>
      <c r="AB11" s="5">
        <f t="shared" ca="1" si="8"/>
        <v>0.1927154805646317</v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7015327.9577972498</v>
      </c>
      <c r="AG11" s="5">
        <f t="shared" si="1"/>
        <v>1998176.69538405</v>
      </c>
      <c r="AH11" s="5">
        <f t="shared" si="1"/>
        <v>416278.27248591499</v>
      </c>
      <c r="AI11" s="5">
        <f t="shared" si="1"/>
        <v>30812.988440852299</v>
      </c>
      <c r="AJ11" s="5">
        <f t="shared" si="1"/>
        <v>2421.5959059083498</v>
      </c>
      <c r="AK11" s="5">
        <f t="shared" si="1"/>
        <v>7041.1842202204598</v>
      </c>
      <c r="AL11" s="5">
        <f t="shared" si="1"/>
        <v>6114.0368204144097</v>
      </c>
      <c r="AM11" s="5">
        <f t="shared" si="1"/>
        <v>0</v>
      </c>
      <c r="AN11" s="5">
        <f t="shared" si="1"/>
        <v>522.49927232791504</v>
      </c>
      <c r="AO11" s="5">
        <f t="shared" si="1"/>
        <v>364.312239881332</v>
      </c>
      <c r="AP11" s="5">
        <f t="shared" si="1"/>
        <v>13857.2242219403</v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9"/>
        <v>100</v>
      </c>
      <c r="AU11" s="5">
        <f t="shared" si="10"/>
        <v>28.483011876346541</v>
      </c>
      <c r="AV11" s="5">
        <f t="shared" si="10"/>
        <v>5.9338390876400684</v>
      </c>
      <c r="AW11" s="5">
        <f t="shared" si="10"/>
        <v>0.43922377722348571</v>
      </c>
      <c r="AX11" s="5">
        <f t="shared" si="10"/>
        <v>3.4518641473016878E-2</v>
      </c>
      <c r="AY11" s="5">
        <f t="shared" si="10"/>
        <v>0.10036856812081711</v>
      </c>
      <c r="AZ11" s="5">
        <f t="shared" si="10"/>
        <v>8.7152544502483414E-2</v>
      </c>
      <c r="BA11" s="5">
        <f t="shared" si="10"/>
        <v>0</v>
      </c>
      <c r="BB11" s="5">
        <f t="shared" si="10"/>
        <v>7.447966445348838E-3</v>
      </c>
      <c r="BC11" s="5">
        <f t="shared" si="10"/>
        <v>5.1930892193915732E-3</v>
      </c>
      <c r="BD11" s="5">
        <f t="shared" si="10"/>
        <v>0.19752781773428799</v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-4.5686518157435629E-3</v>
      </c>
      <c r="BJ11" s="5">
        <f ca="1"/>
        <v>8.4576571714927648E-3</v>
      </c>
      <c r="BK11" s="5">
        <f ca="1"/>
        <v>-4.558892057182325E-4</v>
      </c>
      <c r="BL11" s="5">
        <f ca="1"/>
        <v>4.5053845098693313E-5</v>
      </c>
      <c r="BM11" s="5">
        <f ca="1"/>
        <v>9.8720878391481744E-4</v>
      </c>
      <c r="BN11" s="5">
        <f ca="1"/>
        <v>5.8240045635963948E-4</v>
      </c>
      <c r="BO11" s="5">
        <f ca="1"/>
        <v>-2.2023011699919118E-4</v>
      </c>
      <c r="BP11" s="5">
        <f ca="1"/>
        <v>1.0518861655990701E-4</v>
      </c>
      <c r="BQ11" s="5">
        <f ca="1"/>
        <v>2.2065606991222841E-5</v>
      </c>
      <c r="BR11" s="5">
        <f ca="1"/>
        <v>1.9404430127949908E-3</v>
      </c>
      <c r="CJ11" s="5" t="str">
        <f t="shared" si="15"/>
        <v/>
      </c>
      <c r="CK11" s="5" t="str">
        <f t="shared" si="21"/>
        <v/>
      </c>
      <c r="CL11" s="5" t="str">
        <f t="shared" si="16"/>
        <v/>
      </c>
      <c r="CM11" s="5" t="str">
        <f t="shared" si="16"/>
        <v/>
      </c>
      <c r="CN11" s="5" t="str">
        <f t="shared" si="16"/>
        <v/>
      </c>
      <c r="CO11" s="5" t="str">
        <f t="shared" si="16"/>
        <v/>
      </c>
      <c r="CP11" s="5" t="str">
        <f t="shared" si="16"/>
        <v/>
      </c>
      <c r="CQ11" s="5" t="str">
        <f t="shared" si="16"/>
        <v/>
      </c>
      <c r="CR11" s="5" t="str">
        <f t="shared" si="16"/>
        <v/>
      </c>
      <c r="CS11" s="5" t="str">
        <f t="shared" si="16"/>
        <v/>
      </c>
      <c r="CT11" s="5" t="str">
        <f t="shared" si="16"/>
        <v/>
      </c>
      <c r="CU11" s="5" t="str">
        <f t="shared" si="16"/>
        <v/>
      </c>
      <c r="CV11" s="5" t="str">
        <f t="shared" si="16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9">CY3</f>
        <v>100</v>
      </c>
      <c r="DF11" s="5">
        <f t="shared" si="29"/>
        <v>28.939877057920896</v>
      </c>
      <c r="DG11" s="5">
        <f t="shared" si="29"/>
        <v>5.2202895923588581</v>
      </c>
      <c r="DH11" s="5">
        <f t="shared" si="29"/>
        <v>0.26389882457910285</v>
      </c>
      <c r="DI11" s="5">
        <f t="shared" si="29"/>
        <v>2.608766646693874E-4</v>
      </c>
      <c r="DJ11" s="5">
        <f t="shared" si="29"/>
        <v>4.9293673546996512E-4</v>
      </c>
    </row>
    <row r="12" spans="1:116" ht="14.25" customHeight="1" x14ac:dyDescent="0.2">
      <c r="A12" t="s">
        <v>36</v>
      </c>
      <c r="B12" t="s">
        <v>33</v>
      </c>
      <c r="C12">
        <v>23432930.079776298</v>
      </c>
      <c r="D12">
        <v>6816888.0700161802</v>
      </c>
      <c r="E12">
        <v>1032493.52390776</v>
      </c>
      <c r="F12">
        <v>83132.250644637301</v>
      </c>
      <c r="G12">
        <v>5379.6703538633701</v>
      </c>
      <c r="H12">
        <v>678.65091866243199</v>
      </c>
      <c r="I12" s="4">
        <v>0</v>
      </c>
      <c r="J12" s="4">
        <v>0</v>
      </c>
      <c r="K12" s="4">
        <v>977.13562023200802</v>
      </c>
      <c r="L12" s="4">
        <v>1913.5869115872699</v>
      </c>
      <c r="M12">
        <v>21811.994514021899</v>
      </c>
      <c r="P12" s="5" t="str">
        <f t="shared" si="7"/>
        <v>S11_00765_MH_MD_20221118_LCQE</v>
      </c>
      <c r="Q12" s="5" t="str">
        <f t="shared" si="7"/>
        <v>SC 45min</v>
      </c>
      <c r="R12" s="5">
        <f t="shared" ca="1" si="26"/>
        <v>96.648215424686441</v>
      </c>
      <c r="S12" s="5">
        <f t="shared" ca="1" si="8"/>
        <v>0.86270972812899294</v>
      </c>
      <c r="T12" s="6">
        <f t="shared" ca="1" si="8"/>
        <v>1.710206172281288</v>
      </c>
      <c r="U12" s="6">
        <f t="shared" ca="1" si="8"/>
        <v>0.14868637543704369</v>
      </c>
      <c r="V12" s="6">
        <f t="shared" ca="1" si="8"/>
        <v>-0.10476370307884318</v>
      </c>
      <c r="W12" s="6">
        <f t="shared" ca="1" si="8"/>
        <v>3.6895020784855501E-2</v>
      </c>
      <c r="X12" s="6">
        <f t="shared" ca="1" si="8"/>
        <v>-5.8298182262616289E-3</v>
      </c>
      <c r="Y12" s="5">
        <f t="shared" ca="1" si="8"/>
        <v>2.6800738270079392E-5</v>
      </c>
      <c r="Z12" s="5">
        <f t="shared" ca="1" si="8"/>
        <v>1.94853586533236E-4</v>
      </c>
      <c r="AA12" s="5">
        <f t="shared" ca="1" si="8"/>
        <v>8.2844342646176836E-2</v>
      </c>
      <c r="AB12" s="5">
        <f t="shared" ca="1" si="8"/>
        <v>0.62081480301552372</v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9730043.4193254709</v>
      </c>
      <c r="AG12" s="5">
        <f t="shared" si="1"/>
        <v>2902715.7652524798</v>
      </c>
      <c r="AH12" s="5">
        <f t="shared" si="1"/>
        <v>705246.37139653496</v>
      </c>
      <c r="AI12" s="5">
        <f t="shared" si="1"/>
        <v>95007.588471218303</v>
      </c>
      <c r="AJ12" s="5">
        <f t="shared" si="1"/>
        <v>3027.5419949984798</v>
      </c>
      <c r="AK12" s="5">
        <f t="shared" si="1"/>
        <v>1946.07204484985</v>
      </c>
      <c r="AL12" s="5">
        <f t="shared" si="1"/>
        <v>0</v>
      </c>
      <c r="AM12" s="5">
        <f t="shared" si="1"/>
        <v>0</v>
      </c>
      <c r="AN12" s="5">
        <f t="shared" si="1"/>
        <v>0</v>
      </c>
      <c r="AO12" s="5">
        <f t="shared" si="1"/>
        <v>8435.8867227745304</v>
      </c>
      <c r="AP12" s="5">
        <f t="shared" si="1"/>
        <v>65145.346444294599</v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9"/>
        <v>100</v>
      </c>
      <c r="AU12" s="5">
        <f t="shared" si="10"/>
        <v>29.832505777797536</v>
      </c>
      <c r="AV12" s="5">
        <f t="shared" si="10"/>
        <v>7.2481318017122041</v>
      </c>
      <c r="AW12" s="5">
        <f t="shared" si="10"/>
        <v>0.97643540092038605</v>
      </c>
      <c r="AX12" s="5">
        <f t="shared" si="10"/>
        <v>3.1115400667023559E-2</v>
      </c>
      <c r="AY12" s="5">
        <f t="shared" si="10"/>
        <v>2.0000651189126556E-2</v>
      </c>
      <c r="AZ12" s="5">
        <f t="shared" si="10"/>
        <v>0</v>
      </c>
      <c r="BA12" s="5">
        <f t="shared" si="10"/>
        <v>0</v>
      </c>
      <c r="BB12" s="5">
        <f t="shared" si="10"/>
        <v>0</v>
      </c>
      <c r="BC12" s="5">
        <f t="shared" si="10"/>
        <v>8.6699373879662936E-2</v>
      </c>
      <c r="BD12" s="5">
        <f t="shared" si="10"/>
        <v>0.66952780822031266</v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8.9262871987663694E-3</v>
      </c>
      <c r="BJ12" s="5">
        <f ca="1"/>
        <v>1.7695165552373535E-2</v>
      </c>
      <c r="BK12" s="5">
        <f ca="1"/>
        <v>1.5384285657390976E-3</v>
      </c>
      <c r="BL12" s="5">
        <f ca="1"/>
        <v>-1.083969348202614E-3</v>
      </c>
      <c r="BM12" s="5">
        <f ca="1"/>
        <v>3.8174549444843203E-4</v>
      </c>
      <c r="BN12" s="5">
        <f ca="1"/>
        <v>-6.0319977980395726E-5</v>
      </c>
      <c r="BO12" s="5">
        <f ca="1"/>
        <v>2.7730194657307448E-7</v>
      </c>
      <c r="BP12" s="5">
        <f ca="1"/>
        <v>2.0161115823713947E-6</v>
      </c>
      <c r="BQ12" s="5">
        <f ca="1"/>
        <v>8.5717405419382699E-4</v>
      </c>
      <c r="BR12" s="5">
        <f ca="1"/>
        <v>6.4234481752981406E-3</v>
      </c>
      <c r="CJ12" s="5" t="str">
        <f t="shared" si="15"/>
        <v/>
      </c>
      <c r="CK12" s="5" t="str">
        <f t="shared" si="21"/>
        <v/>
      </c>
      <c r="CL12" s="5" t="str">
        <f t="shared" si="16"/>
        <v/>
      </c>
      <c r="CM12" s="5" t="str">
        <f t="shared" si="16"/>
        <v/>
      </c>
      <c r="CN12" s="5" t="str">
        <f t="shared" si="16"/>
        <v/>
      </c>
      <c r="CO12" s="5" t="str">
        <f t="shared" si="16"/>
        <v/>
      </c>
      <c r="CP12" s="5" t="str">
        <f t="shared" si="16"/>
        <v/>
      </c>
      <c r="CQ12" s="5" t="str">
        <f t="shared" si="16"/>
        <v/>
      </c>
      <c r="CR12" s="5" t="str">
        <f t="shared" si="16"/>
        <v/>
      </c>
      <c r="CS12" s="5" t="str">
        <f t="shared" si="16"/>
        <v/>
      </c>
      <c r="CT12" s="5" t="str">
        <f t="shared" si="16"/>
        <v/>
      </c>
      <c r="CU12" s="5" t="str">
        <f t="shared" si="16"/>
        <v/>
      </c>
      <c r="CV12" s="5" t="str">
        <f t="shared" si="16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30">CY3</f>
        <v>100</v>
      </c>
      <c r="DG12" s="5">
        <f t="shared" si="30"/>
        <v>28.939877057920896</v>
      </c>
      <c r="DH12" s="5">
        <f t="shared" si="30"/>
        <v>5.2202895923588581</v>
      </c>
      <c r="DI12" s="5">
        <f t="shared" si="30"/>
        <v>0.26389882457910285</v>
      </c>
      <c r="DJ12" s="5">
        <f t="shared" si="30"/>
        <v>2.608766646693874E-4</v>
      </c>
    </row>
    <row r="13" spans="1:116" ht="14.25" customHeight="1" x14ac:dyDescent="0.2">
      <c r="A13" t="s">
        <v>37</v>
      </c>
      <c r="B13" t="s">
        <v>38</v>
      </c>
      <c r="C13">
        <v>17717530.948903698</v>
      </c>
      <c r="D13">
        <v>4634511.2460395005</v>
      </c>
      <c r="E13">
        <v>981411.06303380197</v>
      </c>
      <c r="F13">
        <v>79251.259361830307</v>
      </c>
      <c r="G13">
        <v>8865.05359325674</v>
      </c>
      <c r="H13">
        <v>828.45110036333699</v>
      </c>
      <c r="I13" s="4">
        <v>0</v>
      </c>
      <c r="J13" s="4">
        <v>0</v>
      </c>
      <c r="K13" s="4">
        <v>0</v>
      </c>
      <c r="L13" s="4">
        <v>0</v>
      </c>
      <c r="M13">
        <v>1209.61023793453</v>
      </c>
      <c r="P13" s="5" t="str">
        <f t="shared" si="7"/>
        <v>S14_00765_MH_MD_20221118_LCQE</v>
      </c>
      <c r="Q13" s="5" t="str">
        <f t="shared" si="7"/>
        <v>SC 45min</v>
      </c>
      <c r="R13" s="5">
        <f t="shared" ca="1" si="26"/>
        <v>100.30906487713939</v>
      </c>
      <c r="S13" s="5">
        <f t="shared" ca="1" si="8"/>
        <v>0.15165156848575373</v>
      </c>
      <c r="T13" s="6">
        <f t="shared" ca="1" si="8"/>
        <v>-0.86052871312849499</v>
      </c>
      <c r="U13" s="6">
        <f t="shared" ca="1" si="8"/>
        <v>0.33226809325959505</v>
      </c>
      <c r="V13" s="6">
        <f t="shared" ca="1" si="8"/>
        <v>-2.8869085639690893E-2</v>
      </c>
      <c r="W13" s="6">
        <f t="shared" ca="1" si="8"/>
        <v>-4.309516583781702E-3</v>
      </c>
      <c r="X13" s="6">
        <f t="shared" ca="1" si="8"/>
        <v>1.6502017279487631E-3</v>
      </c>
      <c r="Y13" s="5">
        <f t="shared" ca="1" si="8"/>
        <v>-1.7338257784176386E-4</v>
      </c>
      <c r="Z13" s="5">
        <f t="shared" ca="1" si="8"/>
        <v>4.1586160652571213E-3</v>
      </c>
      <c r="AA13" s="5">
        <f t="shared" ca="1" si="8"/>
        <v>6.0509858326070441E-3</v>
      </c>
      <c r="AB13" s="5">
        <f t="shared" ca="1" si="8"/>
        <v>8.9036355419236476E-2</v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23432930.079776298</v>
      </c>
      <c r="AG13" s="5">
        <f t="shared" si="1"/>
        <v>6816888.0700161802</v>
      </c>
      <c r="AH13" s="5">
        <f t="shared" si="1"/>
        <v>1032493.52390776</v>
      </c>
      <c r="AI13" s="5">
        <f t="shared" si="1"/>
        <v>83132.250644637301</v>
      </c>
      <c r="AJ13" s="5">
        <f t="shared" si="1"/>
        <v>5379.6703538633701</v>
      </c>
      <c r="AK13" s="5">
        <f t="shared" si="1"/>
        <v>678.65091866243199</v>
      </c>
      <c r="AL13" s="5">
        <f t="shared" si="1"/>
        <v>0</v>
      </c>
      <c r="AM13" s="5">
        <f t="shared" si="1"/>
        <v>0</v>
      </c>
      <c r="AN13" s="5">
        <f t="shared" si="1"/>
        <v>977.13562023200802</v>
      </c>
      <c r="AO13" s="5">
        <f t="shared" si="1"/>
        <v>1913.5869115872699</v>
      </c>
      <c r="AP13" s="5">
        <f t="shared" si="1"/>
        <v>21811.994514021899</v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9"/>
        <v>100</v>
      </c>
      <c r="AU13" s="5">
        <f t="shared" si="10"/>
        <v>29.091061368801974</v>
      </c>
      <c r="AV13" s="5">
        <f t="shared" si="10"/>
        <v>4.4061648304018526</v>
      </c>
      <c r="AW13" s="5">
        <f t="shared" si="10"/>
        <v>0.35476677633406278</v>
      </c>
      <c r="AX13" s="5">
        <f t="shared" si="10"/>
        <v>2.295773655086469E-2</v>
      </c>
      <c r="AY13" s="5">
        <f t="shared" si="10"/>
        <v>2.8961419521673012E-3</v>
      </c>
      <c r="AZ13" s="5">
        <f t="shared" si="10"/>
        <v>0</v>
      </c>
      <c r="BA13" s="5">
        <f t="shared" si="10"/>
        <v>0</v>
      </c>
      <c r="BB13" s="5">
        <f t="shared" si="10"/>
        <v>4.1699250452478468E-3</v>
      </c>
      <c r="BC13" s="5">
        <f t="shared" si="10"/>
        <v>8.166229767564509E-3</v>
      </c>
      <c r="BD13" s="5">
        <f t="shared" si="10"/>
        <v>9.3082659487157604E-2</v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1.5118431088107509E-3</v>
      </c>
      <c r="BJ13" s="5">
        <f ca="1"/>
        <v>-8.5787731565685338E-3</v>
      </c>
      <c r="BK13" s="5">
        <f ca="1"/>
        <v>3.3124433336764111E-3</v>
      </c>
      <c r="BL13" s="5">
        <f ca="1"/>
        <v>-2.8780136346650566E-4</v>
      </c>
      <c r="BM13" s="5">
        <f ca="1"/>
        <v>-4.2962384197879687E-5</v>
      </c>
      <c r="BN13" s="5">
        <f ca="1"/>
        <v>1.6451172483463624E-5</v>
      </c>
      <c r="BO13" s="5">
        <f ca="1"/>
        <v>-1.728483642571351E-6</v>
      </c>
      <c r="BP13" s="5">
        <f ca="1"/>
        <v>4.1458028447884343E-5</v>
      </c>
      <c r="BQ13" s="5">
        <f ca="1"/>
        <v>6.0323419822709106E-5</v>
      </c>
      <c r="BR13" s="5">
        <f ca="1"/>
        <v>8.8762023181344614E-4</v>
      </c>
      <c r="CJ13" s="5" t="str">
        <f t="shared" si="15"/>
        <v/>
      </c>
      <c r="CK13" s="5" t="str">
        <f t="shared" si="21"/>
        <v/>
      </c>
      <c r="CL13" s="5" t="str">
        <f t="shared" si="16"/>
        <v/>
      </c>
      <c r="CM13" s="5" t="str">
        <f t="shared" si="16"/>
        <v/>
      </c>
      <c r="CN13" s="5" t="str">
        <f t="shared" si="16"/>
        <v/>
      </c>
      <c r="CO13" s="5" t="str">
        <f t="shared" si="16"/>
        <v/>
      </c>
      <c r="CP13" s="5" t="str">
        <f t="shared" si="16"/>
        <v/>
      </c>
      <c r="CQ13" s="5" t="str">
        <f t="shared" si="16"/>
        <v/>
      </c>
      <c r="CR13" s="5" t="str">
        <f t="shared" si="16"/>
        <v/>
      </c>
      <c r="CS13" s="5" t="str">
        <f t="shared" si="16"/>
        <v/>
      </c>
      <c r="CT13" s="5" t="str">
        <f t="shared" si="16"/>
        <v/>
      </c>
      <c r="CU13" s="5" t="str">
        <f t="shared" si="16"/>
        <v/>
      </c>
      <c r="CV13" s="5" t="str">
        <f t="shared" si="16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1">CY3</f>
        <v>100</v>
      </c>
      <c r="DH13" s="5">
        <f t="shared" si="31"/>
        <v>28.939877057920896</v>
      </c>
      <c r="DI13" s="5">
        <f t="shared" si="31"/>
        <v>5.2202895923588581</v>
      </c>
      <c r="DJ13" s="5">
        <f t="shared" si="31"/>
        <v>0.26389882457910285</v>
      </c>
    </row>
    <row r="14" spans="1:116" ht="14.25" customHeight="1" x14ac:dyDescent="0.2">
      <c r="A14" t="s">
        <v>39</v>
      </c>
      <c r="B14" t="s">
        <v>38</v>
      </c>
      <c r="C14">
        <v>6805685.3042211402</v>
      </c>
      <c r="D14">
        <v>2020290.0150639601</v>
      </c>
      <c r="E14">
        <v>368973.63300253398</v>
      </c>
      <c r="F14">
        <v>36024.167452403999</v>
      </c>
      <c r="G14">
        <v>699.54730660104804</v>
      </c>
      <c r="H14">
        <v>910.17734533875796</v>
      </c>
      <c r="I14" s="4">
        <v>294.73679681104898</v>
      </c>
      <c r="J14" s="4">
        <v>934.42678325626503</v>
      </c>
      <c r="K14" s="4">
        <v>0</v>
      </c>
      <c r="L14" s="4">
        <v>4295.7949638513901</v>
      </c>
      <c r="M14">
        <v>67855.094892818699</v>
      </c>
      <c r="P14" s="5" t="str">
        <f t="shared" si="7"/>
        <v>S4_00765_MH_MD_20221118_LCQE</v>
      </c>
      <c r="Q14" s="5" t="str">
        <f t="shared" si="7"/>
        <v>SC 90min</v>
      </c>
      <c r="R14" s="5">
        <f t="shared" ca="1" si="26"/>
        <v>101.67990501941541</v>
      </c>
      <c r="S14" s="5">
        <f t="shared" ca="1" si="8"/>
        <v>-2.8288423750127509</v>
      </c>
      <c r="T14" s="6">
        <f t="shared" ca="1" si="8"/>
        <v>1.1429404226063817</v>
      </c>
      <c r="U14" s="6">
        <f t="shared" ca="1" si="8"/>
        <v>3.3946183995025221E-3</v>
      </c>
      <c r="V14" s="6">
        <f t="shared" ca="1" si="8"/>
        <v>-2.5711360207734063E-3</v>
      </c>
      <c r="W14" s="6">
        <f t="shared" ca="1" si="8"/>
        <v>1.8112644045530505E-3</v>
      </c>
      <c r="X14" s="6">
        <f t="shared" ca="1" si="8"/>
        <v>-6.197402337640136E-4</v>
      </c>
      <c r="Y14" s="5">
        <f t="shared" ca="1" si="8"/>
        <v>9.2389761090937221E-5</v>
      </c>
      <c r="Z14" s="5">
        <f t="shared" ca="1" si="8"/>
        <v>-1.780605921198454E-6</v>
      </c>
      <c r="AA14" s="5">
        <f t="shared" ca="1" si="8"/>
        <v>-9.5660975315336116E-4</v>
      </c>
      <c r="AB14" s="5">
        <f t="shared" ca="1" si="8"/>
        <v>4.847927039420637E-3</v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17717530.948903698</v>
      </c>
      <c r="AG14" s="5">
        <f t="shared" si="1"/>
        <v>4634511.2460395005</v>
      </c>
      <c r="AH14" s="5">
        <f t="shared" si="1"/>
        <v>981411.06303380197</v>
      </c>
      <c r="AI14" s="5">
        <f t="shared" si="1"/>
        <v>79251.259361830307</v>
      </c>
      <c r="AJ14" s="5">
        <f t="shared" si="1"/>
        <v>8865.05359325674</v>
      </c>
      <c r="AK14" s="5">
        <f t="shared" si="1"/>
        <v>828.45110036333699</v>
      </c>
      <c r="AL14" s="5">
        <f t="shared" si="1"/>
        <v>0</v>
      </c>
      <c r="AM14" s="5">
        <f t="shared" si="1"/>
        <v>0</v>
      </c>
      <c r="AN14" s="5">
        <f t="shared" si="1"/>
        <v>0</v>
      </c>
      <c r="AO14" s="5">
        <f t="shared" si="1"/>
        <v>0</v>
      </c>
      <c r="AP14" s="5">
        <f t="shared" si="1"/>
        <v>1209.61023793453</v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9"/>
        <v>100</v>
      </c>
      <c r="AU14" s="5">
        <f t="shared" si="10"/>
        <v>26.157771415244902</v>
      </c>
      <c r="AV14" s="5">
        <f t="shared" si="10"/>
        <v>5.5392089668934847</v>
      </c>
      <c r="AW14" s="5">
        <f t="shared" si="10"/>
        <v>0.44730419599878901</v>
      </c>
      <c r="AX14" s="5">
        <f t="shared" si="10"/>
        <v>5.0035490942970696E-2</v>
      </c>
      <c r="AY14" s="5">
        <f t="shared" si="10"/>
        <v>4.6758834667908322E-3</v>
      </c>
      <c r="AZ14" s="5">
        <f t="shared" si="10"/>
        <v>0</v>
      </c>
      <c r="BA14" s="5">
        <f t="shared" si="10"/>
        <v>0</v>
      </c>
      <c r="BB14" s="5">
        <f t="shared" si="10"/>
        <v>0</v>
      </c>
      <c r="BC14" s="5">
        <f t="shared" si="10"/>
        <v>0</v>
      </c>
      <c r="BD14" s="5">
        <f t="shared" si="10"/>
        <v>6.8271941582773226E-3</v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-2.7821056426759971E-2</v>
      </c>
      <c r="BJ14" s="5">
        <f ca="1"/>
        <v>1.1240573271465402E-2</v>
      </c>
      <c r="BK14" s="5">
        <f ca="1"/>
        <v>3.3385341959695294E-5</v>
      </c>
      <c r="BL14" s="5">
        <f ca="1"/>
        <v>-2.5286569851559726E-5</v>
      </c>
      <c r="BM14" s="5">
        <f ca="1"/>
        <v>1.7813395913452081E-5</v>
      </c>
      <c r="BN14" s="5">
        <f ca="1"/>
        <v>-6.0950119263553248E-6</v>
      </c>
      <c r="BO14" s="5">
        <f ca="1"/>
        <v>9.0863343227253922E-7</v>
      </c>
      <c r="BP14" s="5">
        <f ca="1"/>
        <v>-1.7511876322646581E-8</v>
      </c>
      <c r="BQ14" s="5">
        <f ca="1"/>
        <v>-9.4080512070767568E-6</v>
      </c>
      <c r="BR14" s="5">
        <f ca="1"/>
        <v>4.7678319904950173E-5</v>
      </c>
      <c r="CJ14" s="5" t="str">
        <f t="shared" si="15"/>
        <v/>
      </c>
      <c r="CK14" s="5" t="str">
        <f t="shared" si="21"/>
        <v/>
      </c>
      <c r="CL14" s="7"/>
      <c r="CM14" s="7"/>
      <c r="CN14" s="7"/>
      <c r="CO14" s="7"/>
      <c r="CP14" s="7"/>
      <c r="CQ14" s="7"/>
      <c r="CR14" s="5" t="str">
        <f t="shared" si="16"/>
        <v/>
      </c>
      <c r="CS14" s="5" t="str">
        <f t="shared" si="16"/>
        <v/>
      </c>
      <c r="CT14" s="5" t="str">
        <f t="shared" si="16"/>
        <v/>
      </c>
      <c r="CU14" s="5" t="str">
        <f t="shared" si="16"/>
        <v/>
      </c>
      <c r="CV14" s="5" t="str">
        <f t="shared" si="16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2">CY3</f>
        <v>100</v>
      </c>
      <c r="DI14" s="5">
        <f t="shared" si="32"/>
        <v>28.939877057920896</v>
      </c>
      <c r="DJ14" s="5">
        <f t="shared" si="32"/>
        <v>5.2202895923588581</v>
      </c>
    </row>
    <row r="15" spans="1:116" ht="15" customHeight="1" x14ac:dyDescent="0.2">
      <c r="A15" t="s">
        <v>40</v>
      </c>
      <c r="B15" t="s">
        <v>38</v>
      </c>
      <c r="C15">
        <v>12415739.5931843</v>
      </c>
      <c r="D15">
        <v>3723648.1013951702</v>
      </c>
      <c r="E15">
        <v>708923.218861453</v>
      </c>
      <c r="F15">
        <v>100210.626289694</v>
      </c>
      <c r="G15">
        <v>2462.0888840903299</v>
      </c>
      <c r="H15">
        <v>2356.0105137252199</v>
      </c>
      <c r="I15" s="4">
        <v>0</v>
      </c>
      <c r="J15" s="4">
        <v>0</v>
      </c>
      <c r="K15" s="4">
        <v>6.2638405644355002</v>
      </c>
      <c r="L15" s="4">
        <v>0</v>
      </c>
      <c r="M15">
        <v>27265.827215000601</v>
      </c>
      <c r="P15" s="5" t="str">
        <f t="shared" si="7"/>
        <v>S8_00765_MH_MD_20221118_LCQE</v>
      </c>
      <c r="Q15" s="5" t="str">
        <f t="shared" si="7"/>
        <v>SC 90min</v>
      </c>
      <c r="R15" s="5">
        <f t="shared" ca="1" si="26"/>
        <v>98.067195059259518</v>
      </c>
      <c r="S15" s="5">
        <f t="shared" ca="1" si="8"/>
        <v>0.73104297149130637</v>
      </c>
      <c r="T15" s="6">
        <f t="shared" ca="1" si="8"/>
        <v>-1.4192480600227785E-2</v>
      </c>
      <c r="U15" s="6">
        <f t="shared" ca="1" si="8"/>
        <v>0.2262403527248199</v>
      </c>
      <c r="V15" s="6">
        <f t="shared" ca="1" si="8"/>
        <v>-5.6837643525715173E-2</v>
      </c>
      <c r="W15" s="6">
        <f t="shared" ca="1" si="8"/>
        <v>1.7305770429825982E-2</v>
      </c>
      <c r="X15" s="6">
        <f t="shared" ca="1" si="8"/>
        <v>1.3816955221261521E-3</v>
      </c>
      <c r="Y15" s="5">
        <f t="shared" ca="1" si="8"/>
        <v>1.2309249925768116E-2</v>
      </c>
      <c r="Z15" s="5">
        <f t="shared" ca="1" si="8"/>
        <v>-3.681014620296642E-3</v>
      </c>
      <c r="AA15" s="5">
        <f t="shared" ca="1" si="8"/>
        <v>6.139941363253637E-2</v>
      </c>
      <c r="AB15" s="5">
        <f t="shared" ca="1" si="8"/>
        <v>0.95783662576032491</v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6805685.3042211402</v>
      </c>
      <c r="AG15" s="5">
        <f t="shared" si="1"/>
        <v>2020290.0150639601</v>
      </c>
      <c r="AH15" s="5">
        <f t="shared" si="1"/>
        <v>368973.63300253398</v>
      </c>
      <c r="AI15" s="5">
        <f t="shared" si="1"/>
        <v>36024.167452403999</v>
      </c>
      <c r="AJ15" s="5">
        <f t="shared" si="1"/>
        <v>699.54730660104804</v>
      </c>
      <c r="AK15" s="5">
        <f t="shared" si="1"/>
        <v>910.17734533875796</v>
      </c>
      <c r="AL15" s="5">
        <f t="shared" si="1"/>
        <v>294.73679681104898</v>
      </c>
      <c r="AM15" s="5">
        <f t="shared" si="1"/>
        <v>934.42678325626503</v>
      </c>
      <c r="AN15" s="5">
        <f t="shared" si="1"/>
        <v>0</v>
      </c>
      <c r="AO15" s="5">
        <f t="shared" si="1"/>
        <v>4295.7949638513901</v>
      </c>
      <c r="AP15" s="5">
        <f t="shared" si="1"/>
        <v>67855.094892818699</v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9"/>
        <v>100</v>
      </c>
      <c r="AU15" s="5">
        <f t="shared" si="10"/>
        <v>29.685328144851198</v>
      </c>
      <c r="AV15" s="5">
        <f t="shared" si="10"/>
        <v>5.421550020446622</v>
      </c>
      <c r="AW15" s="5">
        <f t="shared" si="10"/>
        <v>0.52932461379106766</v>
      </c>
      <c r="AX15" s="5">
        <f t="shared" si="10"/>
        <v>1.0278866496621034E-2</v>
      </c>
      <c r="AY15" s="5">
        <f t="shared" si="10"/>
        <v>1.3373779489542837E-2</v>
      </c>
      <c r="AZ15" s="5">
        <f t="shared" si="10"/>
        <v>4.3307438360137259E-3</v>
      </c>
      <c r="BA15" s="5">
        <f t="shared" si="10"/>
        <v>1.3730090967866213E-2</v>
      </c>
      <c r="BB15" s="5">
        <f t="shared" si="10"/>
        <v>0</v>
      </c>
      <c r="BC15" s="5">
        <f t="shared" si="10"/>
        <v>6.3120681780378204E-2</v>
      </c>
      <c r="BD15" s="5">
        <f t="shared" si="10"/>
        <v>0.99703544697743274</v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7.4545108693029882E-3</v>
      </c>
      <c r="BJ15" s="5">
        <f ca="1"/>
        <v>-1.4472199996799773E-4</v>
      </c>
      <c r="BK15" s="5">
        <f ca="1"/>
        <v>2.3069932059146649E-3</v>
      </c>
      <c r="BL15" s="5">
        <f ca="1"/>
        <v>-5.7957855826680494E-4</v>
      </c>
      <c r="BM15" s="5">
        <f ca="1"/>
        <v>1.7646849610992283E-4</v>
      </c>
      <c r="BN15" s="5">
        <f ca="1"/>
        <v>1.4089273393526026E-5</v>
      </c>
      <c r="BO15" s="5">
        <f ca="1"/>
        <v>1.2551852755990369E-4</v>
      </c>
      <c r="BP15" s="5">
        <f ca="1"/>
        <v>-3.7535636846473464E-5</v>
      </c>
      <c r="BQ15" s="5">
        <f ca="1"/>
        <v>6.2609533795102699E-4</v>
      </c>
      <c r="BR15" s="5">
        <f ca="1"/>
        <v>9.7671461407816199E-3</v>
      </c>
      <c r="CJ15" s="5" t="str">
        <f t="shared" si="15"/>
        <v/>
      </c>
      <c r="CK15" s="5" t="str">
        <f t="shared" si="21"/>
        <v/>
      </c>
      <c r="CL15" s="7"/>
      <c r="CM15" s="7"/>
      <c r="CN15" s="7"/>
      <c r="CO15" s="7"/>
      <c r="CP15" s="7"/>
      <c r="CQ15" s="7"/>
      <c r="CR15" s="5" t="str">
        <f t="shared" si="16"/>
        <v/>
      </c>
      <c r="CS15" s="5" t="str">
        <f t="shared" si="16"/>
        <v/>
      </c>
      <c r="CT15" s="5" t="str">
        <f t="shared" si="16"/>
        <v/>
      </c>
      <c r="CU15" s="5" t="str">
        <f t="shared" si="16"/>
        <v/>
      </c>
      <c r="CV15" s="5" t="str">
        <f t="shared" si="16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3">CY3</f>
        <v>100</v>
      </c>
      <c r="DJ15" s="5">
        <f t="shared" si="33"/>
        <v>28.939877057920896</v>
      </c>
    </row>
    <row r="16" spans="1:116" ht="15" customHeight="1" thickBot="1" x14ac:dyDescent="0.25">
      <c r="A16" t="s">
        <v>41</v>
      </c>
      <c r="B16" t="s">
        <v>38</v>
      </c>
      <c r="C16">
        <v>25495371.521447599</v>
      </c>
      <c r="D16">
        <v>7135595.4218886197</v>
      </c>
      <c r="E16">
        <v>853486.15437624604</v>
      </c>
      <c r="F16">
        <v>84728.288768073704</v>
      </c>
      <c r="G16">
        <v>783.01639699193595</v>
      </c>
      <c r="H16">
        <v>4945.5678142036904</v>
      </c>
      <c r="I16" s="4">
        <v>1044.3732423507099</v>
      </c>
      <c r="J16" s="4">
        <v>0</v>
      </c>
      <c r="K16" s="4">
        <v>0</v>
      </c>
      <c r="L16" s="4">
        <v>0</v>
      </c>
      <c r="M16">
        <v>34425.012532207198</v>
      </c>
      <c r="P16" s="5" t="str">
        <f t="shared" si="7"/>
        <v>S12_00765_MH_MD_20221118_LCQE</v>
      </c>
      <c r="Q16" s="5" t="str">
        <f t="shared" si="7"/>
        <v>SC 90min</v>
      </c>
      <c r="R16" s="5">
        <f t="shared" ca="1" si="26"/>
        <v>98.236394124032344</v>
      </c>
      <c r="S16" s="5">
        <f t="shared" ca="1" si="8"/>
        <v>1.0329305665790283</v>
      </c>
      <c r="T16" s="6">
        <f t="shared" ca="1" si="8"/>
        <v>0.18202227600199802</v>
      </c>
      <c r="U16" s="6">
        <f t="shared" ca="1" si="8"/>
        <v>0.42704751396968349</v>
      </c>
      <c r="V16" s="6">
        <f t="shared" ca="1" si="8"/>
        <v>-0.11659062835498463</v>
      </c>
      <c r="W16" s="6">
        <f t="shared" ca="1" si="8"/>
        <v>2.9122111302382965E-2</v>
      </c>
      <c r="X16" s="6">
        <f t="shared" ca="1" si="8"/>
        <v>-3.6980125908364948E-3</v>
      </c>
      <c r="Y16" s="5">
        <f t="shared" ca="1" si="8"/>
        <v>-1.4674292199259913E-4</v>
      </c>
      <c r="Z16" s="5">
        <f t="shared" ref="Z16:Z17" ca="1" si="34">IFERROR(BP16/SUMIF($BH16:$BR16,"&lt;&gt;#N/A")*100,"")</f>
        <v>2.0600647877017119E-4</v>
      </c>
      <c r="AA16" s="5">
        <f t="shared" ref="AA16:AA17" ca="1" si="35">IFERROR(BQ16/SUMIF($BH16:$BR16,"&lt;&gt;#N/A")*100,"")</f>
        <v>-9.6430485595957809E-4</v>
      </c>
      <c r="AB16" s="5">
        <f t="shared" ref="AB16:AB17" ca="1" si="36">IFERROR(BR16/SUMIF($BH16:$BR16,"&lt;&gt;#N/A")*100,"")</f>
        <v>0.2136770903595821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12415739.5931843</v>
      </c>
      <c r="AG16" s="5">
        <f t="shared" si="1"/>
        <v>3723648.1013951702</v>
      </c>
      <c r="AH16" s="5">
        <f t="shared" si="1"/>
        <v>708923.218861453</v>
      </c>
      <c r="AI16" s="5">
        <f t="shared" si="1"/>
        <v>100210.626289694</v>
      </c>
      <c r="AJ16" s="5">
        <f t="shared" si="1"/>
        <v>2462.0888840903299</v>
      </c>
      <c r="AK16" s="5">
        <f t="shared" si="1"/>
        <v>2356.0105137252199</v>
      </c>
      <c r="AL16" s="5">
        <f t="shared" si="1"/>
        <v>0</v>
      </c>
      <c r="AM16" s="5">
        <f t="shared" si="1"/>
        <v>0</v>
      </c>
      <c r="AN16" s="5">
        <f t="shared" si="1"/>
        <v>6.2638405644355002</v>
      </c>
      <c r="AO16" s="5">
        <f t="shared" si="1"/>
        <v>0</v>
      </c>
      <c r="AP16" s="5">
        <f t="shared" si="1"/>
        <v>27265.827215000601</v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9"/>
        <v>100</v>
      </c>
      <c r="AU16" s="5">
        <f t="shared" si="10"/>
        <v>29.991351489357033</v>
      </c>
      <c r="AV16" s="5">
        <f t="shared" si="10"/>
        <v>5.7098750625425572</v>
      </c>
      <c r="AW16" s="5">
        <f t="shared" si="10"/>
        <v>0.80712570956872565</v>
      </c>
      <c r="AX16" s="5">
        <f t="shared" si="10"/>
        <v>1.9830384373089698E-2</v>
      </c>
      <c r="AY16" s="5">
        <f t="shared" si="10"/>
        <v>1.8975998135613015E-2</v>
      </c>
      <c r="AZ16" s="5">
        <f t="shared" si="10"/>
        <v>0</v>
      </c>
      <c r="BA16" s="5">
        <f t="shared" si="10"/>
        <v>0</v>
      </c>
      <c r="BB16" s="5">
        <f t="shared" si="10"/>
        <v>5.0450804943380708E-5</v>
      </c>
      <c r="BC16" s="5">
        <f t="shared" si="10"/>
        <v>0</v>
      </c>
      <c r="BD16" s="5">
        <f t="shared" si="10"/>
        <v>0.21960695140520148</v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1.0514744314361335E-2</v>
      </c>
      <c r="BJ16" s="5">
        <f ca="1"/>
        <v>1.8529006243060836E-3</v>
      </c>
      <c r="BK16" s="5">
        <f ca="1"/>
        <v>4.347141584110847E-3</v>
      </c>
      <c r="BL16" s="5">
        <f ca="1"/>
        <v>-1.1868374179917313E-3</v>
      </c>
      <c r="BM16" s="5">
        <f ca="1"/>
        <v>2.9644931048276938E-4</v>
      </c>
      <c r="BN16" s="5">
        <f ca="1"/>
        <v>-3.7644018022153981E-5</v>
      </c>
      <c r="BO16" s="5">
        <f ca="1"/>
        <v>-1.4937734970943958E-6</v>
      </c>
      <c r="BP16" s="5">
        <f ca="1"/>
        <v>2.0970484575204314E-6</v>
      </c>
      <c r="BQ16" s="5">
        <f ca="1"/>
        <v>-9.8161670586367001E-6</v>
      </c>
      <c r="BR16" s="5">
        <f ca="1"/>
        <v>2.175131653242437E-3</v>
      </c>
      <c r="CJ16" s="5" t="str">
        <f t="shared" si="15"/>
        <v/>
      </c>
      <c r="CK16" s="5" t="str">
        <f t="shared" si="21"/>
        <v/>
      </c>
      <c r="CL16" s="5" t="str">
        <f t="shared" si="21"/>
        <v/>
      </c>
      <c r="CM16" s="5" t="str">
        <f t="shared" si="21"/>
        <v/>
      </c>
      <c r="CN16" s="5" t="str">
        <f t="shared" si="21"/>
        <v/>
      </c>
      <c r="CO16" s="5" t="str">
        <f t="shared" si="21"/>
        <v/>
      </c>
      <c r="CP16" s="5" t="str">
        <f t="shared" si="21"/>
        <v/>
      </c>
      <c r="CQ16" s="5" t="str">
        <f t="shared" si="21"/>
        <v/>
      </c>
      <c r="CR16" s="5" t="str">
        <f t="shared" si="21"/>
        <v/>
      </c>
      <c r="CS16" s="5" t="str">
        <f t="shared" si="21"/>
        <v/>
      </c>
      <c r="CT16" s="5" t="str">
        <f t="shared" si="21"/>
        <v/>
      </c>
      <c r="CU16" s="5" t="str">
        <f t="shared" si="21"/>
        <v/>
      </c>
      <c r="CV16" s="5" t="str">
        <f t="shared" si="21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71849111.737898797</v>
      </c>
      <c r="D17">
        <v>20907211.7416237</v>
      </c>
      <c r="E17">
        <v>3895833.5493463902</v>
      </c>
      <c r="F17">
        <v>197617.545782528</v>
      </c>
      <c r="G17">
        <v>382.35552770782101</v>
      </c>
      <c r="H17">
        <v>150.310852347517</v>
      </c>
      <c r="I17" s="4">
        <v>0</v>
      </c>
      <c r="J17" s="4">
        <v>0</v>
      </c>
      <c r="K17" s="4">
        <v>0</v>
      </c>
      <c r="L17" s="4">
        <v>0</v>
      </c>
      <c r="M17">
        <v>649.55042592230598</v>
      </c>
      <c r="P17" s="5" t="str">
        <f t="shared" si="7"/>
        <v>S15_00765_MH_MD_20221118_LCQE</v>
      </c>
      <c r="Q17" s="5" t="str">
        <f t="shared" si="7"/>
        <v>SC 90min</v>
      </c>
      <c r="R17" s="5">
        <f t="shared" ca="1" si="26"/>
        <v>101.93618600716749</v>
      </c>
      <c r="S17" s="5">
        <f t="shared" ca="1" si="8"/>
        <v>-0.97050371911186739</v>
      </c>
      <c r="T17" s="6">
        <f t="shared" ca="1" si="8"/>
        <v>-1.6280733792565165</v>
      </c>
      <c r="U17" s="6">
        <f t="shared" ca="1" si="8"/>
        <v>0.5915797524909634</v>
      </c>
      <c r="V17" s="6">
        <f t="shared" ca="1" si="8"/>
        <v>-8.0786413384630523E-2</v>
      </c>
      <c r="W17" s="6">
        <f t="shared" ca="1" si="8"/>
        <v>1.6067313875372337E-2</v>
      </c>
      <c r="X17" s="6">
        <f t="shared" ca="1" si="8"/>
        <v>1.9585485167131281E-3</v>
      </c>
      <c r="Y17" s="5">
        <f t="shared" ca="1" si="8"/>
        <v>-1.1836730305971239E-3</v>
      </c>
      <c r="Z17" s="5">
        <f t="shared" ca="1" si="34"/>
        <v>1.9891612852923022E-4</v>
      </c>
      <c r="AA17" s="5">
        <f t="shared" ca="1" si="35"/>
        <v>-9.5827786694313132E-4</v>
      </c>
      <c r="AB17" s="5">
        <f t="shared" ca="1" si="36"/>
        <v>0.13551492447146388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25495371.521447599</v>
      </c>
      <c r="AG17" s="5">
        <f t="shared" si="1"/>
        <v>7135595.4218886197</v>
      </c>
      <c r="AH17" s="5">
        <f t="shared" si="1"/>
        <v>853486.15437624604</v>
      </c>
      <c r="AI17" s="5">
        <f t="shared" si="1"/>
        <v>84728.288768073704</v>
      </c>
      <c r="AJ17" s="5">
        <f t="shared" si="1"/>
        <v>783.01639699193595</v>
      </c>
      <c r="AK17" s="5">
        <f t="shared" si="1"/>
        <v>4945.5678142036904</v>
      </c>
      <c r="AL17" s="5">
        <f t="shared" si="1"/>
        <v>1044.3732423507099</v>
      </c>
      <c r="AM17" s="5">
        <f t="shared" si="1"/>
        <v>0</v>
      </c>
      <c r="AN17" s="5">
        <f t="shared" si="1"/>
        <v>0</v>
      </c>
      <c r="AO17" s="5">
        <f t="shared" si="1"/>
        <v>0</v>
      </c>
      <c r="AP17" s="5">
        <f t="shared" si="1"/>
        <v>34425.012532207198</v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9"/>
        <v>100</v>
      </c>
      <c r="AU17" s="5">
        <f t="shared" si="10"/>
        <v>27.987807182515095</v>
      </c>
      <c r="AV17" s="5">
        <f t="shared" si="10"/>
        <v>3.347612148574747</v>
      </c>
      <c r="AW17" s="5">
        <f t="shared" si="10"/>
        <v>0.33232811962280018</v>
      </c>
      <c r="AX17" s="5">
        <f t="shared" si="10"/>
        <v>3.0712099893631093E-3</v>
      </c>
      <c r="AY17" s="5">
        <f t="shared" si="10"/>
        <v>1.9397904478635684E-2</v>
      </c>
      <c r="AZ17" s="5">
        <f t="shared" si="10"/>
        <v>4.0963248622289993E-3</v>
      </c>
      <c r="BA17" s="5">
        <f t="shared" si="10"/>
        <v>0</v>
      </c>
      <c r="BB17" s="5">
        <f t="shared" si="10"/>
        <v>0</v>
      </c>
      <c r="BC17" s="5">
        <f t="shared" si="10"/>
        <v>0</v>
      </c>
      <c r="BD17" s="5">
        <f t="shared" si="10"/>
        <v>0.13502455731326635</v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-9.5206987540580323E-3</v>
      </c>
      <c r="BJ17" s="5">
        <f ca="1"/>
        <v>-1.5971495923361709E-2</v>
      </c>
      <c r="BK17" s="5">
        <f ca="1"/>
        <v>5.803432281146631E-3</v>
      </c>
      <c r="BL17" s="5">
        <f ca="1"/>
        <v>-7.9251948252164492E-4</v>
      </c>
      <c r="BM17" s="5">
        <f ca="1"/>
        <v>1.5762129725201398E-4</v>
      </c>
      <c r="BN17" s="5">
        <f ca="1"/>
        <v>1.9213476523198695E-5</v>
      </c>
      <c r="BO17" s="5">
        <f ca="1"/>
        <v>-1.1611902278881571E-5</v>
      </c>
      <c r="BP17" s="5">
        <f ca="1"/>
        <v>1.9513789589424476E-6</v>
      </c>
      <c r="BQ17" s="5">
        <f ca="1"/>
        <v>-9.4007624228333543E-6</v>
      </c>
      <c r="BR17" s="5">
        <f ca="1"/>
        <v>1.3294094058211609E-3</v>
      </c>
      <c r="CJ17" s="5" t="str">
        <f t="shared" si="15"/>
        <v/>
      </c>
      <c r="CK17" s="5" t="str">
        <f t="shared" si="21"/>
        <v/>
      </c>
      <c r="CL17" s="5" t="str">
        <f t="shared" si="21"/>
        <v/>
      </c>
      <c r="CM17" s="5" t="str">
        <f t="shared" si="21"/>
        <v/>
      </c>
      <c r="CN17" s="5" t="str">
        <f t="shared" si="21"/>
        <v/>
      </c>
      <c r="CO17" s="5" t="str">
        <f t="shared" si="21"/>
        <v/>
      </c>
      <c r="CP17" s="5" t="str">
        <f t="shared" si="21"/>
        <v/>
      </c>
      <c r="CQ17" s="5" t="str">
        <f t="shared" si="21"/>
        <v/>
      </c>
      <c r="CR17" s="5" t="str">
        <f t="shared" ref="CR17:CT17" si="37">IF(CE17=ISBLANK(TRUE),"",CE17/$BM17*"100")</f>
        <v/>
      </c>
      <c r="CS17" s="5" t="str">
        <f t="shared" si="37"/>
        <v/>
      </c>
      <c r="CT17" s="5" t="str">
        <f t="shared" si="37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71942366.927470803</v>
      </c>
      <c r="D18">
        <v>20909560.664106801</v>
      </c>
      <c r="E18">
        <v>2622124.7320977598</v>
      </c>
      <c r="F18">
        <v>196591.61072959</v>
      </c>
      <c r="G18">
        <v>10.6822262492246</v>
      </c>
      <c r="H18">
        <v>676.47587076404</v>
      </c>
      <c r="I18" s="4">
        <v>228.18427801207901</v>
      </c>
      <c r="J18" s="4">
        <v>0</v>
      </c>
      <c r="K18" s="4">
        <v>0</v>
      </c>
      <c r="L18" s="4">
        <v>1171.5797135451401</v>
      </c>
      <c r="M18">
        <v>2380.3851752686201</v>
      </c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9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5"/>
        <v/>
      </c>
      <c r="CK18" s="5" t="str">
        <f t="shared" ref="CK18:CT21" si="38">IF(BX18=ISBLANK(TRUE),"",BX18/$BM18*"100")</f>
        <v/>
      </c>
      <c r="CL18" s="5" t="str">
        <f t="shared" si="38"/>
        <v/>
      </c>
      <c r="CM18" s="5" t="str">
        <f t="shared" si="38"/>
        <v/>
      </c>
      <c r="CN18" s="5" t="str">
        <f t="shared" si="38"/>
        <v/>
      </c>
      <c r="CO18" s="5" t="str">
        <f t="shared" si="38"/>
        <v/>
      </c>
      <c r="CP18" s="5" t="str">
        <f t="shared" si="38"/>
        <v/>
      </c>
      <c r="CQ18" s="5" t="str">
        <f t="shared" si="38"/>
        <v/>
      </c>
      <c r="CR18" s="5" t="str">
        <f t="shared" si="38"/>
        <v/>
      </c>
      <c r="CS18" s="5" t="str">
        <f t="shared" si="38"/>
        <v/>
      </c>
      <c r="CT18" s="5" t="str">
        <f t="shared" si="38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-2.8939877057920899E-3</v>
      </c>
      <c r="DA18" s="5">
        <v>3.1548752489169053E-4</v>
      </c>
    </row>
    <row r="19" spans="1:107" ht="15" customHeight="1" x14ac:dyDescent="0.2">
      <c r="A19" t="s">
        <v>45</v>
      </c>
      <c r="B19" t="s">
        <v>43</v>
      </c>
      <c r="C19">
        <v>68168929.412994593</v>
      </c>
      <c r="D19">
        <v>19585158.699891701</v>
      </c>
      <c r="E19">
        <v>3721348.14725785</v>
      </c>
      <c r="F19">
        <v>97920.537719661996</v>
      </c>
      <c r="G19">
        <v>338.45448236446202</v>
      </c>
      <c r="H19">
        <v>560.51285499410506</v>
      </c>
      <c r="I19" s="4">
        <v>0</v>
      </c>
      <c r="J19" s="4">
        <v>0</v>
      </c>
      <c r="K19" s="4">
        <v>0</v>
      </c>
      <c r="L19" s="4">
        <v>0</v>
      </c>
      <c r="M19">
        <v>616.15886561592799</v>
      </c>
      <c r="T19" s="6"/>
      <c r="U19" s="6"/>
      <c r="V19" s="6"/>
      <c r="W19" s="6"/>
      <c r="X19" s="6"/>
      <c r="AR19" s="5" t="str">
        <f t="shared" ref="AR19:AS22" si="39">IF(AD19=ISBLANK(TRUE),"",AD19)</f>
        <v/>
      </c>
      <c r="AS19" s="5" t="str">
        <f t="shared" si="39"/>
        <v/>
      </c>
      <c r="AT19" s="5" t="str">
        <f t="shared" si="19"/>
        <v/>
      </c>
      <c r="AU19" s="5" t="str">
        <f t="shared" si="19"/>
        <v/>
      </c>
      <c r="AV19" s="5" t="str">
        <f t="shared" si="19"/>
        <v/>
      </c>
      <c r="AW19" s="5" t="str">
        <f t="shared" si="19"/>
        <v/>
      </c>
      <c r="AX19" s="5" t="str">
        <f t="shared" si="19"/>
        <v/>
      </c>
      <c r="AY19" s="5" t="str">
        <f t="shared" si="19"/>
        <v/>
      </c>
      <c r="AZ19" s="5" t="str">
        <f t="shared" si="19"/>
        <v/>
      </c>
      <c r="BA19" s="5" t="str">
        <f t="shared" si="19"/>
        <v/>
      </c>
      <c r="BB19" s="5" t="str">
        <f t="shared" si="19"/>
        <v/>
      </c>
      <c r="BC19" s="5" t="str">
        <f t="shared" si="19"/>
        <v/>
      </c>
      <c r="BD19" s="5" t="str">
        <f t="shared" si="19"/>
        <v/>
      </c>
      <c r="BF19" s="5" t="str">
        <f t="shared" ref="BF19:BG22" si="40">IF(AD19=ISBLANK(TRUE),"",AD19)</f>
        <v/>
      </c>
      <c r="BG19" s="5" t="str">
        <f t="shared" si="40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5"/>
        <v/>
      </c>
      <c r="CK19" s="5" t="str">
        <f t="shared" si="38"/>
        <v/>
      </c>
      <c r="CL19" s="5" t="str">
        <f t="shared" si="38"/>
        <v/>
      </c>
      <c r="CM19" s="5" t="str">
        <f t="shared" si="38"/>
        <v/>
      </c>
      <c r="CN19" s="5" t="str">
        <f t="shared" si="38"/>
        <v/>
      </c>
      <c r="CO19" s="5" t="str">
        <f t="shared" si="38"/>
        <v/>
      </c>
      <c r="CP19" s="5" t="str">
        <f t="shared" si="38"/>
        <v/>
      </c>
      <c r="CQ19" s="5" t="str">
        <f t="shared" si="38"/>
        <v/>
      </c>
      <c r="CR19" s="5" t="str">
        <f t="shared" si="38"/>
        <v/>
      </c>
      <c r="CS19" s="5" t="str">
        <f t="shared" si="38"/>
        <v/>
      </c>
      <c r="CT19" s="5" t="str">
        <f t="shared" si="38"/>
        <v/>
      </c>
      <c r="CW19" s="27"/>
      <c r="CX19" s="24"/>
      <c r="CY19" s="5">
        <v>0</v>
      </c>
      <c r="CZ19" s="5">
        <v>0.01</v>
      </c>
      <c r="DA19" s="5">
        <v>-2.8939877057920899E-3</v>
      </c>
    </row>
    <row r="20" spans="1:107" ht="15" customHeight="1" thickBot="1" x14ac:dyDescent="0.25">
      <c r="A20" t="s">
        <v>46</v>
      </c>
      <c r="B20" t="s">
        <v>43</v>
      </c>
      <c r="C20">
        <v>67994821.166299298</v>
      </c>
      <c r="D20">
        <v>19627440.1185956</v>
      </c>
      <c r="E20">
        <v>4321171.9200141402</v>
      </c>
      <c r="F20">
        <v>247258.746680168</v>
      </c>
      <c r="G20">
        <v>0</v>
      </c>
      <c r="H20">
        <v>0</v>
      </c>
      <c r="I20" s="4">
        <v>404.33545645087099</v>
      </c>
      <c r="J20" s="4">
        <v>0</v>
      </c>
      <c r="K20" s="4">
        <v>0</v>
      </c>
      <c r="L20" s="4">
        <v>1444.35376446896</v>
      </c>
      <c r="M20">
        <v>2933.0706204032399</v>
      </c>
      <c r="T20" s="6"/>
      <c r="U20" s="6"/>
      <c r="V20" s="6"/>
      <c r="W20" s="6"/>
      <c r="X20" s="6"/>
      <c r="AR20" s="5" t="str">
        <f t="shared" si="39"/>
        <v/>
      </c>
      <c r="AS20" s="5" t="str">
        <f t="shared" si="39"/>
        <v/>
      </c>
      <c r="AT20" s="5" t="str">
        <f t="shared" ref="AT20:BD22" si="41">IFERROR(IF(AF20=ISBLANK(TRUE),"",AF20/$AF20*100),"")</f>
        <v/>
      </c>
      <c r="AU20" s="5" t="str">
        <f t="shared" si="41"/>
        <v/>
      </c>
      <c r="AV20" s="5" t="str">
        <f t="shared" si="41"/>
        <v/>
      </c>
      <c r="AW20" s="5" t="str">
        <f t="shared" si="41"/>
        <v/>
      </c>
      <c r="AX20" s="5" t="str">
        <f t="shared" si="41"/>
        <v/>
      </c>
      <c r="AY20" s="5" t="str">
        <f t="shared" si="41"/>
        <v/>
      </c>
      <c r="AZ20" s="5" t="str">
        <f t="shared" si="41"/>
        <v/>
      </c>
      <c r="BA20" s="5" t="str">
        <f t="shared" si="41"/>
        <v/>
      </c>
      <c r="BB20" s="5" t="str">
        <f t="shared" si="41"/>
        <v/>
      </c>
      <c r="BC20" s="5" t="str">
        <f t="shared" si="41"/>
        <v/>
      </c>
      <c r="BD20" s="5" t="str">
        <f t="shared" si="41"/>
        <v/>
      </c>
      <c r="BF20" s="5" t="str">
        <f t="shared" si="40"/>
        <v/>
      </c>
      <c r="BG20" s="5" t="str">
        <f t="shared" si="40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5"/>
        <v/>
      </c>
      <c r="CK20" s="5" t="str">
        <f t="shared" si="38"/>
        <v/>
      </c>
      <c r="CL20" s="5" t="str">
        <f t="shared" si="38"/>
        <v/>
      </c>
      <c r="CM20" s="5" t="str">
        <f t="shared" si="38"/>
        <v/>
      </c>
      <c r="CN20" s="5" t="str">
        <f t="shared" si="38"/>
        <v/>
      </c>
      <c r="CO20" s="5" t="str">
        <f t="shared" si="38"/>
        <v/>
      </c>
      <c r="CP20" s="5" t="str">
        <f t="shared" si="38"/>
        <v/>
      </c>
      <c r="CQ20" s="5" t="str">
        <f t="shared" si="38"/>
        <v/>
      </c>
      <c r="CR20" s="5" t="str">
        <f t="shared" si="38"/>
        <v/>
      </c>
      <c r="CS20" s="5" t="str">
        <f t="shared" si="38"/>
        <v/>
      </c>
      <c r="CT20" s="5" t="str">
        <f t="shared" si="38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9"/>
        <v/>
      </c>
      <c r="AS21" s="5" t="str">
        <f t="shared" si="39"/>
        <v/>
      </c>
      <c r="AT21" s="5" t="str">
        <f t="shared" si="41"/>
        <v/>
      </c>
      <c r="AU21" s="5" t="str">
        <f t="shared" si="41"/>
        <v/>
      </c>
      <c r="AV21" s="5" t="str">
        <f t="shared" si="41"/>
        <v/>
      </c>
      <c r="AW21" s="5" t="str">
        <f t="shared" si="41"/>
        <v/>
      </c>
      <c r="AX21" s="5" t="str">
        <f t="shared" si="41"/>
        <v/>
      </c>
      <c r="AY21" s="5" t="str">
        <f t="shared" si="41"/>
        <v/>
      </c>
      <c r="AZ21" s="5" t="str">
        <f t="shared" si="41"/>
        <v/>
      </c>
      <c r="BA21" s="5" t="str">
        <f t="shared" si="41"/>
        <v/>
      </c>
      <c r="BB21" s="5" t="str">
        <f t="shared" si="41"/>
        <v/>
      </c>
      <c r="BC21" s="5" t="str">
        <f t="shared" si="41"/>
        <v/>
      </c>
      <c r="BD21" s="5" t="str">
        <f t="shared" si="41"/>
        <v/>
      </c>
      <c r="BF21" s="5" t="str">
        <f t="shared" si="40"/>
        <v/>
      </c>
      <c r="BG21" s="5" t="str">
        <f t="shared" si="40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5"/>
        <v/>
      </c>
      <c r="CK21" s="5" t="str">
        <f t="shared" si="38"/>
        <v/>
      </c>
      <c r="CL21" s="5" t="str">
        <f t="shared" si="38"/>
        <v/>
      </c>
      <c r="CM21" s="5" t="str">
        <f t="shared" si="38"/>
        <v/>
      </c>
      <c r="CN21" s="5" t="str">
        <f t="shared" si="38"/>
        <v/>
      </c>
      <c r="CO21" s="5" t="str">
        <f t="shared" si="38"/>
        <v/>
      </c>
      <c r="CP21" s="5" t="str">
        <f t="shared" si="38"/>
        <v/>
      </c>
      <c r="CQ21" s="5" t="str">
        <f t="shared" si="38"/>
        <v/>
      </c>
      <c r="CR21" s="5" t="str">
        <f t="shared" si="38"/>
        <v/>
      </c>
      <c r="CS21" s="5" t="str">
        <f t="shared" si="38"/>
        <v/>
      </c>
      <c r="CT21" s="5" t="str">
        <f t="shared" si="38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42">IF(AD22=ISBLANK(TRUE),"",AD22)</f>
        <v/>
      </c>
      <c r="Q22" s="5" t="str">
        <f t="shared" si="42"/>
        <v/>
      </c>
      <c r="R22" s="5" t="str">
        <f t="shared" ref="R22:T22" ca="1" si="43">IFERROR(BH22/SUMIF($BH22:$BR22,"&lt;&gt;#N/A")*100,"")</f>
        <v/>
      </c>
      <c r="S22" s="5" t="str">
        <f t="shared" ca="1" si="43"/>
        <v/>
      </c>
      <c r="T22" s="6" t="str">
        <f t="shared" ca="1" si="43"/>
        <v/>
      </c>
      <c r="U22" s="6"/>
      <c r="V22" s="6"/>
      <c r="W22" s="6"/>
      <c r="X22" s="6"/>
      <c r="AD22" s="5" t="str">
        <f t="shared" ref="AD22:AP22" si="44">IF(A21=ISBLANK(TRUE),"",A21)</f>
        <v/>
      </c>
      <c r="AE22" s="5" t="str">
        <f t="shared" si="44"/>
        <v/>
      </c>
      <c r="AF22" s="5" t="str">
        <f t="shared" si="44"/>
        <v/>
      </c>
      <c r="AG22" s="5" t="str">
        <f t="shared" si="44"/>
        <v/>
      </c>
      <c r="AH22" s="5" t="str">
        <f t="shared" si="44"/>
        <v/>
      </c>
      <c r="AI22" s="5" t="str">
        <f t="shared" si="44"/>
        <v/>
      </c>
      <c r="AJ22" s="5" t="str">
        <f t="shared" si="44"/>
        <v/>
      </c>
      <c r="AK22" s="5" t="str">
        <f t="shared" si="44"/>
        <v/>
      </c>
      <c r="AL22" s="5" t="str">
        <f t="shared" si="44"/>
        <v/>
      </c>
      <c r="AM22" s="5" t="str">
        <f t="shared" si="44"/>
        <v/>
      </c>
      <c r="AN22" s="5" t="str">
        <f t="shared" si="44"/>
        <v/>
      </c>
      <c r="AO22" s="5" t="str">
        <f t="shared" si="44"/>
        <v/>
      </c>
      <c r="AP22" s="5" t="str">
        <f t="shared" si="44"/>
        <v/>
      </c>
      <c r="AR22" s="5" t="str">
        <f t="shared" si="39"/>
        <v/>
      </c>
      <c r="AS22" s="5" t="str">
        <f t="shared" si="39"/>
        <v/>
      </c>
      <c r="AT22" s="5" t="str">
        <f t="shared" si="41"/>
        <v/>
      </c>
      <c r="AU22" s="5" t="str">
        <f t="shared" si="41"/>
        <v/>
      </c>
      <c r="AV22" s="5" t="str">
        <f t="shared" si="41"/>
        <v/>
      </c>
      <c r="AW22" s="5" t="str">
        <f t="shared" si="41"/>
        <v/>
      </c>
      <c r="AX22" s="5" t="str">
        <f t="shared" si="41"/>
        <v/>
      </c>
      <c r="AY22" s="5" t="str">
        <f t="shared" si="41"/>
        <v/>
      </c>
      <c r="AZ22" s="5" t="str">
        <f t="shared" si="41"/>
        <v/>
      </c>
      <c r="BA22" s="5" t="str">
        <f t="shared" si="41"/>
        <v/>
      </c>
      <c r="BB22" s="5" t="str">
        <f t="shared" si="41"/>
        <v/>
      </c>
      <c r="BC22" s="5" t="str">
        <f t="shared" si="41"/>
        <v/>
      </c>
      <c r="BD22" s="5" t="str">
        <f t="shared" si="41"/>
        <v/>
      </c>
      <c r="BF22" s="5" t="str">
        <f t="shared" si="40"/>
        <v/>
      </c>
      <c r="BG22" s="5" t="str">
        <f t="shared" si="40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-2.8939877057920899E-3</v>
      </c>
      <c r="DA22" s="5">
        <v>3.1548752489169053E-4</v>
      </c>
      <c r="DB22" s="5">
        <v>3.3382954714966243E-5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-2.8939877057920899E-3</v>
      </c>
      <c r="DB23" s="5">
        <v>3.1548752489169053E-4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-2.8939877057920899E-3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98.966187296073414</v>
      </c>
      <c r="S25" s="5">
        <f t="shared" ref="S25:V25" ca="1" si="45">AVERAGE(S3:S5)</f>
        <v>0.26560427035028067</v>
      </c>
      <c r="T25" s="5">
        <f t="shared" ca="1" si="45"/>
        <v>0.30757028191012742</v>
      </c>
      <c r="U25" s="5">
        <f t="shared" ca="1" si="45"/>
        <v>-2.9465897228939459E-2</v>
      </c>
      <c r="V25" s="5">
        <f t="shared" ca="1" si="45"/>
        <v>-7.0391976858416713E-3</v>
      </c>
      <c r="W25" s="5">
        <f t="shared" ref="W25:AB25" ca="1" si="46">AVERAGE(W3:W5)</f>
        <v>3.2667730293277387E-2</v>
      </c>
      <c r="X25" s="5">
        <f t="shared" ca="1" si="46"/>
        <v>-9.2364874905874073E-3</v>
      </c>
      <c r="Y25" s="5">
        <f t="shared" ca="1" si="46"/>
        <v>9.9842508804067562E-3</v>
      </c>
      <c r="Z25" s="5">
        <f t="shared" ca="1" si="46"/>
        <v>3.4064059219520953E-3</v>
      </c>
      <c r="AA25" s="5">
        <f t="shared" ca="1" si="46"/>
        <v>-2.4111031278869653E-3</v>
      </c>
      <c r="AB25" s="5">
        <f t="shared" ca="1" si="46"/>
        <v>0.46273245010383207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100.86374375941156</v>
      </c>
      <c r="S26" s="5">
        <f t="shared" ref="S26:V26" ca="1" si="47">AVERAGE(S6:S9)</f>
        <v>-0.62532958980503062</v>
      </c>
      <c r="T26" s="5">
        <f t="shared" ca="1" si="47"/>
        <v>-0.99335878637205599</v>
      </c>
      <c r="U26" s="5">
        <f t="shared" ca="1" si="47"/>
        <v>0.43335938824386178</v>
      </c>
      <c r="V26" s="5">
        <f t="shared" ca="1" si="47"/>
        <v>-6.7258758364308183E-2</v>
      </c>
      <c r="W26" s="5">
        <f t="shared" ref="W26:AB26" ca="1" si="48">AVERAGE(W6:W9)</f>
        <v>4.4294388130635007E-2</v>
      </c>
      <c r="X26" s="5">
        <f t="shared" ca="1" si="48"/>
        <v>-8.3341124325474868E-3</v>
      </c>
      <c r="Y26" s="5">
        <f t="shared" ca="1" si="48"/>
        <v>2.4412505354435877E-2</v>
      </c>
      <c r="Z26" s="5">
        <f t="shared" ca="1" si="48"/>
        <v>7.5947964085534558E-3</v>
      </c>
      <c r="AA26" s="5">
        <f t="shared" ca="1" si="48"/>
        <v>5.100278679123168E-3</v>
      </c>
      <c r="AB26" s="5">
        <f t="shared" ca="1" si="48"/>
        <v>0.31577613074576732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99.092996414824526</v>
      </c>
      <c r="S27" s="5">
        <f t="shared" ref="S27:V27" ca="1" si="49">AVERAGE(S10:S13)</f>
        <v>-0.24664642285360516</v>
      </c>
      <c r="T27" s="5">
        <f t="shared" ca="1" si="49"/>
        <v>0.81040447663218795</v>
      </c>
      <c r="U27" s="5">
        <f t="shared" ca="1" si="49"/>
        <v>8.740233136860831E-2</v>
      </c>
      <c r="V27" s="5">
        <f t="shared" ca="1" si="49"/>
        <v>-4.3503698206290131E-2</v>
      </c>
      <c r="W27" s="5">
        <f t="shared" ref="W27:AB27" ca="1" si="50">AVERAGE(W10:W13)</f>
        <v>3.8277396372183886E-2</v>
      </c>
      <c r="X27" s="5">
        <f t="shared" ca="1" si="50"/>
        <v>1.2378337866405581E-2</v>
      </c>
      <c r="Y27" s="5">
        <f t="shared" ca="1" si="50"/>
        <v>-5.4693214941236058E-3</v>
      </c>
      <c r="Z27" s="5">
        <f t="shared" ca="1" si="50"/>
        <v>3.7283953495782689E-3</v>
      </c>
      <c r="AA27" s="5">
        <f t="shared" ca="1" si="50"/>
        <v>2.2529700784521031E-2</v>
      </c>
      <c r="AB27" s="5">
        <f t="shared" ca="1" si="50"/>
        <v>0.22790238935600474</v>
      </c>
      <c r="CW27" s="27"/>
      <c r="CX27" s="23" t="s">
        <v>14</v>
      </c>
      <c r="CY27" s="5">
        <f t="array" ref="CY27:DC31">MINVERSE(CY5:DC9)</f>
        <v>0.01</v>
      </c>
      <c r="CZ27" s="5">
        <v>-2.8939877057920899E-3</v>
      </c>
      <c r="DA27" s="5">
        <v>3.1548752489169053E-4</v>
      </c>
      <c r="DB27" s="5">
        <v>3.3382954714966243E-5</v>
      </c>
      <c r="DC27" s="5">
        <v>-1.8519236607341989E-5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99.979920052468685</v>
      </c>
      <c r="S28" s="5">
        <f t="shared" ref="S28:V28" ca="1" si="51">AVERAGE(S14:S17)</f>
        <v>-0.50884313901357092</v>
      </c>
      <c r="T28" s="5">
        <f t="shared" ca="1" si="51"/>
        <v>-7.9325790312091138E-2</v>
      </c>
      <c r="U28" s="5">
        <f t="shared" ca="1" si="51"/>
        <v>0.31206555939624236</v>
      </c>
      <c r="V28" s="5">
        <f t="shared" ca="1" si="51"/>
        <v>-6.419645532152593E-2</v>
      </c>
      <c r="W28" s="5">
        <f t="shared" ref="W28:AB28" ca="1" si="52">AVERAGE(W14:W17)</f>
        <v>1.6076615003033583E-2</v>
      </c>
      <c r="X28" s="5">
        <f t="shared" ca="1" si="52"/>
        <v>-2.443771964403071E-4</v>
      </c>
      <c r="Y28" s="5">
        <f t="shared" ca="1" si="52"/>
        <v>2.7678059335673327E-3</v>
      </c>
      <c r="Z28" s="5">
        <f t="shared" ca="1" si="52"/>
        <v>-8.1946815472960983E-4</v>
      </c>
      <c r="AA28" s="5">
        <f t="shared" ca="1" si="52"/>
        <v>1.4630055289120075E-2</v>
      </c>
      <c r="AB28" s="5">
        <f t="shared" ca="1" si="52"/>
        <v>0.32796914190769788</v>
      </c>
      <c r="CW28" s="27"/>
      <c r="CX28" s="24"/>
      <c r="CY28" s="5">
        <v>0</v>
      </c>
      <c r="CZ28" s="5">
        <v>0.01</v>
      </c>
      <c r="DA28" s="5">
        <v>-2.8939877057920899E-3</v>
      </c>
      <c r="DB28" s="5">
        <v>3.1548752489169053E-4</v>
      </c>
      <c r="DC28" s="5">
        <v>3.3382954714966243E-5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-2.8939877057920899E-3</v>
      </c>
      <c r="DC29" s="5">
        <v>3.1548752489169053E-4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-2.8939877057920899E-3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3">IFERROR(BH48/SUMIF($AV48:$BF48,"&lt;&gt;#N/A")*100,"")</f>
        <v/>
      </c>
      <c r="S33" s="5" t="str">
        <f t="shared" si="53"/>
        <v/>
      </c>
      <c r="T33" s="5" t="str">
        <f t="shared" si="53"/>
        <v/>
      </c>
      <c r="U33" s="5" t="str">
        <f t="shared" si="53"/>
        <v/>
      </c>
      <c r="V33" s="5" t="str">
        <f t="shared" si="53"/>
        <v/>
      </c>
      <c r="W33" s="5" t="str">
        <f t="shared" si="53"/>
        <v/>
      </c>
      <c r="X33" s="5" t="str">
        <f t="shared" si="53"/>
        <v/>
      </c>
      <c r="CW33" s="27"/>
      <c r="CX33" s="23" t="s">
        <v>15</v>
      </c>
      <c r="CY33" s="5">
        <f t="array" ref="CY33:DD38">MINVERSE(CY5:DD10)</f>
        <v>0.01</v>
      </c>
      <c r="CZ33" s="5">
        <v>-2.8939877057920899E-3</v>
      </c>
      <c r="DA33" s="5">
        <v>3.1548752489169053E-4</v>
      </c>
      <c r="DB33" s="5">
        <v>3.3382954714966243E-5</v>
      </c>
      <c r="DC33" s="5">
        <v>-1.8519236607341989E-5</v>
      </c>
      <c r="DD33" s="5">
        <v>2.7424455907959393E-6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-2.8939877057920899E-3</v>
      </c>
      <c r="DB34" s="5">
        <v>3.1548752489169053E-4</v>
      </c>
      <c r="DC34" s="5">
        <v>3.3382954714966243E-5</v>
      </c>
      <c r="DD34" s="5">
        <v>-1.8519236607341989E-5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-2.8939877057920899E-3</v>
      </c>
      <c r="DC35" s="5">
        <v>3.1548752489169053E-4</v>
      </c>
      <c r="DD35" s="5">
        <v>3.3382954714966243E-5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-2.8939877057920899E-3</v>
      </c>
      <c r="DD36" s="5">
        <v>3.1548752489169053E-4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-2.8939877057920899E-3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4">IF(B38=ISBLANK(TRUE),"",B38)</f>
        <v/>
      </c>
      <c r="AF39" s="5" t="str">
        <f t="shared" si="54"/>
        <v/>
      </c>
      <c r="AG39" s="5" t="str">
        <f t="shared" si="54"/>
        <v/>
      </c>
      <c r="AH39" s="5" t="str">
        <f t="shared" si="54"/>
        <v/>
      </c>
      <c r="AI39" s="5" t="str">
        <f t="shared" si="54"/>
        <v/>
      </c>
      <c r="AJ39" s="5" t="str">
        <f t="shared" si="54"/>
        <v/>
      </c>
      <c r="AK39" s="5" t="str">
        <f t="shared" si="54"/>
        <v/>
      </c>
      <c r="AL39" s="5" t="str">
        <f t="shared" si="54"/>
        <v/>
      </c>
      <c r="AM39" s="5" t="str">
        <f t="shared" si="54"/>
        <v/>
      </c>
      <c r="AN39" s="5" t="str">
        <f t="shared" si="54"/>
        <v/>
      </c>
      <c r="AO39" s="5" t="str">
        <f t="shared" si="54"/>
        <v/>
      </c>
      <c r="AP39" s="5" t="str">
        <f t="shared" si="54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4"/>
        <v/>
      </c>
      <c r="AF40" s="5" t="str">
        <f t="shared" si="54"/>
        <v/>
      </c>
      <c r="AG40" s="5" t="str">
        <f t="shared" si="54"/>
        <v/>
      </c>
      <c r="AH40" s="5" t="str">
        <f t="shared" si="54"/>
        <v/>
      </c>
      <c r="AI40" s="5" t="str">
        <f t="shared" si="54"/>
        <v/>
      </c>
      <c r="AJ40" s="5" t="str">
        <f t="shared" si="54"/>
        <v/>
      </c>
      <c r="AK40" s="5" t="str">
        <f t="shared" si="54"/>
        <v/>
      </c>
      <c r="AL40" s="5" t="str">
        <f t="shared" si="54"/>
        <v/>
      </c>
      <c r="AM40" s="5" t="str">
        <f t="shared" si="54"/>
        <v/>
      </c>
      <c r="AN40" s="5" t="str">
        <f t="shared" si="54"/>
        <v/>
      </c>
      <c r="AO40" s="5" t="str">
        <f t="shared" si="54"/>
        <v/>
      </c>
      <c r="AP40" s="5" t="str">
        <f t="shared" si="54"/>
        <v/>
      </c>
      <c r="CW40" s="27"/>
      <c r="CX40" s="23" t="s">
        <v>16</v>
      </c>
      <c r="CY40" s="5">
        <f t="array" ref="CY40:DE46">MINVERSE(CY5:DE11)</f>
        <v>0.01</v>
      </c>
      <c r="CZ40" s="5">
        <v>-2.8939877057920899E-3</v>
      </c>
      <c r="DA40" s="5">
        <v>3.1548752489169053E-4</v>
      </c>
      <c r="DB40" s="5">
        <v>3.3382954714966243E-5</v>
      </c>
      <c r="DC40" s="5">
        <v>-1.8519236607341989E-5</v>
      </c>
      <c r="DD40" s="5">
        <v>2.7424455907959393E-6</v>
      </c>
      <c r="DE40" s="5">
        <v>7.5646850196978572E-8</v>
      </c>
    </row>
    <row r="41" spans="2:110" ht="14.25" customHeight="1" x14ac:dyDescent="0.15">
      <c r="AD41" s="5" t="str">
        <f>IF(A40=ISBLANK(TRUE),"",A40)</f>
        <v/>
      </c>
      <c r="AE41" s="5" t="str">
        <f t="shared" si="54"/>
        <v/>
      </c>
      <c r="AF41" s="5" t="str">
        <f t="shared" si="54"/>
        <v/>
      </c>
      <c r="AG41" s="5" t="str">
        <f t="shared" si="54"/>
        <v/>
      </c>
      <c r="AH41" s="5" t="str">
        <f t="shared" si="54"/>
        <v/>
      </c>
      <c r="AI41" s="5" t="str">
        <f t="shared" si="54"/>
        <v/>
      </c>
      <c r="AJ41" s="5" t="str">
        <f t="shared" si="54"/>
        <v/>
      </c>
      <c r="AK41" s="5" t="str">
        <f t="shared" si="54"/>
        <v/>
      </c>
      <c r="AL41" s="5" t="str">
        <f t="shared" si="54"/>
        <v/>
      </c>
      <c r="AM41" s="5" t="str">
        <f t="shared" si="54"/>
        <v/>
      </c>
      <c r="AN41" s="5" t="str">
        <f t="shared" si="54"/>
        <v/>
      </c>
      <c r="AO41" s="5" t="str">
        <f t="shared" si="54"/>
        <v/>
      </c>
      <c r="AP41" s="5" t="str">
        <f t="shared" si="54"/>
        <v/>
      </c>
      <c r="CW41" s="27"/>
      <c r="CX41" s="24"/>
      <c r="CY41" s="5">
        <v>0</v>
      </c>
      <c r="CZ41" s="5">
        <v>0.01</v>
      </c>
      <c r="DA41" s="5">
        <v>-2.8939877057920899E-3</v>
      </c>
      <c r="DB41" s="5">
        <v>3.1548752489169053E-4</v>
      </c>
      <c r="DC41" s="5">
        <v>3.3382954714966243E-5</v>
      </c>
      <c r="DD41" s="5">
        <v>-1.8519236607341989E-5</v>
      </c>
      <c r="DE41" s="5">
        <v>2.7424455907959393E-6</v>
      </c>
    </row>
    <row r="42" spans="2:110" ht="14.25" customHeight="1" x14ac:dyDescent="0.15">
      <c r="AD42" s="5" t="str">
        <f>IF(A41=ISBLANK(TRUE),"",A41)</f>
        <v/>
      </c>
      <c r="AE42" s="5" t="str">
        <f t="shared" si="54"/>
        <v/>
      </c>
      <c r="AF42" s="5" t="str">
        <f t="shared" si="54"/>
        <v/>
      </c>
      <c r="AG42" s="5" t="str">
        <f t="shared" si="54"/>
        <v/>
      </c>
      <c r="AH42" s="5" t="str">
        <f t="shared" si="54"/>
        <v/>
      </c>
      <c r="AI42" s="5" t="str">
        <f t="shared" si="54"/>
        <v/>
      </c>
      <c r="AJ42" s="5" t="str">
        <f t="shared" si="54"/>
        <v/>
      </c>
      <c r="AK42" s="5" t="str">
        <f t="shared" si="54"/>
        <v/>
      </c>
      <c r="AL42" s="5" t="str">
        <f t="shared" si="54"/>
        <v/>
      </c>
      <c r="AM42" s="5" t="str">
        <f t="shared" si="54"/>
        <v/>
      </c>
      <c r="AN42" s="5" t="str">
        <f t="shared" si="54"/>
        <v/>
      </c>
      <c r="AO42" s="5" t="str">
        <f t="shared" si="54"/>
        <v/>
      </c>
      <c r="AP42" s="5" t="str">
        <f t="shared" si="54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-2.8939877057920899E-3</v>
      </c>
      <c r="DC42" s="5">
        <v>3.1548752489169053E-4</v>
      </c>
      <c r="DD42" s="5">
        <v>3.3382954714966243E-5</v>
      </c>
      <c r="DE42" s="5">
        <v>-1.8519236607341989E-5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-2.8939877057920899E-3</v>
      </c>
      <c r="DD43" s="5">
        <v>3.1548752489169053E-4</v>
      </c>
      <c r="DE43" s="5">
        <v>3.3382954714966243E-5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-2.8939877057920899E-3</v>
      </c>
      <c r="DE44" s="5">
        <v>3.1548752489169053E-4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-2.8939877057920899E-3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-2.8939877057920899E-3</v>
      </c>
      <c r="DA48" s="5">
        <v>3.1548752489169053E-4</v>
      </c>
      <c r="DB48" s="5">
        <v>3.3382954714966243E-5</v>
      </c>
      <c r="DC48" s="5">
        <v>-1.8519236607341989E-5</v>
      </c>
      <c r="DD48" s="5">
        <v>2.7424455907959393E-6</v>
      </c>
      <c r="DE48" s="5">
        <v>7.5646850196978572E-8</v>
      </c>
      <c r="DF48" s="5">
        <v>-1.112288197996933E-7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-2.8939877057920899E-3</v>
      </c>
      <c r="DB49" s="5">
        <v>3.1548752489169053E-4</v>
      </c>
      <c r="DC49" s="5">
        <v>3.3382954714966243E-5</v>
      </c>
      <c r="DD49" s="5">
        <v>-1.8519236607341989E-5</v>
      </c>
      <c r="DE49" s="5">
        <v>2.7424455907959393E-6</v>
      </c>
      <c r="DF49" s="5">
        <v>7.5646850196978572E-8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-2.8939877057920899E-3</v>
      </c>
      <c r="DC50" s="5">
        <v>3.1548752489169053E-4</v>
      </c>
      <c r="DD50" s="5">
        <v>3.3382954714966243E-5</v>
      </c>
      <c r="DE50" s="5">
        <v>-1.8519236607341989E-5</v>
      </c>
      <c r="DF50" s="5">
        <v>2.7424455907959393E-6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-2.8939877057920899E-3</v>
      </c>
      <c r="DD51" s="5">
        <v>3.1548752489169053E-4</v>
      </c>
      <c r="DE51" s="5">
        <v>3.3382954714966243E-5</v>
      </c>
      <c r="DF51" s="5">
        <v>-1.8519236607341989E-5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-2.8939877057920899E-3</v>
      </c>
      <c r="DE52" s="5">
        <v>3.1548752489169053E-4</v>
      </c>
      <c r="DF52" s="5">
        <v>3.3382954714966243E-5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-2.8939877057920899E-3</v>
      </c>
      <c r="DF53" s="5">
        <v>3.1548752489169053E-4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-2.8939877057920899E-3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-2.8939877057920899E-3</v>
      </c>
      <c r="DA57" s="5">
        <v>3.1548752489169053E-4</v>
      </c>
      <c r="DB57" s="5">
        <v>3.3382954714966243E-5</v>
      </c>
      <c r="DC57" s="5">
        <v>-1.8519236607341989E-5</v>
      </c>
      <c r="DD57" s="5">
        <v>2.7424455907959393E-6</v>
      </c>
      <c r="DE57" s="5">
        <v>7.5646850196978572E-8</v>
      </c>
      <c r="DF57" s="5">
        <v>-1.112288197996933E-7</v>
      </c>
      <c r="DG57" s="5">
        <v>2.0167793253084974E-8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-2.8939877057920899E-3</v>
      </c>
      <c r="DB58" s="5">
        <v>3.1548752489169053E-4</v>
      </c>
      <c r="DC58" s="5">
        <v>3.3382954714966243E-5</v>
      </c>
      <c r="DD58" s="5">
        <v>-1.8519236607341989E-5</v>
      </c>
      <c r="DE58" s="5">
        <v>2.7424455907959393E-6</v>
      </c>
      <c r="DF58" s="5">
        <v>7.5646850196978572E-8</v>
      </c>
      <c r="DG58" s="5">
        <v>-1.112288197996933E-7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-2.8939877057920899E-3</v>
      </c>
      <c r="DC59" s="5">
        <v>3.1548752489169053E-4</v>
      </c>
      <c r="DD59" s="5">
        <v>3.3382954714966243E-5</v>
      </c>
      <c r="DE59" s="5">
        <v>-1.8519236607341989E-5</v>
      </c>
      <c r="DF59" s="5">
        <v>2.7424455907959393E-6</v>
      </c>
      <c r="DG59" s="5">
        <v>7.5646850196978572E-8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-2.8939877057920899E-3</v>
      </c>
      <c r="DD60" s="5">
        <v>3.1548752489169053E-4</v>
      </c>
      <c r="DE60" s="5">
        <v>3.3382954714966243E-5</v>
      </c>
      <c r="DF60" s="5">
        <v>-1.8519236607341989E-5</v>
      </c>
      <c r="DG60" s="5">
        <v>2.7424455907959393E-6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-2.8939877057920899E-3</v>
      </c>
      <c r="DE61" s="5">
        <v>3.1548752489169053E-4</v>
      </c>
      <c r="DF61" s="5">
        <v>3.3382954714966243E-5</v>
      </c>
      <c r="DG61" s="5">
        <v>-1.8519236607341989E-5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-2.8939877057920899E-3</v>
      </c>
      <c r="DF62" s="5">
        <v>3.1548752489169053E-4</v>
      </c>
      <c r="DG62" s="5">
        <v>3.3382954714966243E-5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-2.8939877057920899E-3</v>
      </c>
      <c r="DG63" s="5">
        <v>3.1548752489169053E-4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-2.8939877057920899E-3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-2.8939877057920899E-3</v>
      </c>
      <c r="DA67" s="5">
        <v>3.1548752489169053E-4</v>
      </c>
      <c r="DB67" s="5">
        <v>3.3382954714966243E-5</v>
      </c>
      <c r="DC67" s="5">
        <v>-1.8519236607341989E-5</v>
      </c>
      <c r="DD67" s="5">
        <v>2.7424455907959393E-6</v>
      </c>
      <c r="DE67" s="5">
        <v>7.5646850196978572E-8</v>
      </c>
      <c r="DF67" s="5">
        <v>-1.112288197996933E-7</v>
      </c>
      <c r="DG67" s="5">
        <v>2.0167793253084974E-8</v>
      </c>
      <c r="DH67" s="5">
        <v>-9.4039390296866345E-8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-2.8939877057920899E-3</v>
      </c>
      <c r="DB68" s="5">
        <v>3.1548752489169053E-4</v>
      </c>
      <c r="DC68" s="5">
        <v>3.3382954714966243E-5</v>
      </c>
      <c r="DD68" s="5">
        <v>-1.8519236607341989E-5</v>
      </c>
      <c r="DE68" s="5">
        <v>2.7424455907959393E-6</v>
      </c>
      <c r="DF68" s="5">
        <v>7.5646850196978572E-8</v>
      </c>
      <c r="DG68" s="5">
        <v>-1.112288197996933E-7</v>
      </c>
      <c r="DH68" s="5">
        <v>2.0167793253084974E-8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-2.8939877057920899E-3</v>
      </c>
      <c r="DC69" s="5">
        <v>3.1548752489169053E-4</v>
      </c>
      <c r="DD69" s="5">
        <v>3.3382954714966243E-5</v>
      </c>
      <c r="DE69" s="5">
        <v>-1.8519236607341989E-5</v>
      </c>
      <c r="DF69" s="5">
        <v>2.7424455907959393E-6</v>
      </c>
      <c r="DG69" s="5">
        <v>7.5646850196978572E-8</v>
      </c>
      <c r="DH69" s="5">
        <v>-1.112288197996933E-7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-2.8939877057920899E-3</v>
      </c>
      <c r="DD70" s="5">
        <v>3.1548752489169053E-4</v>
      </c>
      <c r="DE70" s="5">
        <v>3.3382954714966243E-5</v>
      </c>
      <c r="DF70" s="5">
        <v>-1.8519236607341989E-5</v>
      </c>
      <c r="DG70" s="5">
        <v>2.7424455907959393E-6</v>
      </c>
      <c r="DH70" s="5">
        <v>7.5646850196978572E-8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-2.8939877057920899E-3</v>
      </c>
      <c r="DE71" s="5">
        <v>3.1548752489169053E-4</v>
      </c>
      <c r="DF71" s="5">
        <v>3.3382954714966243E-5</v>
      </c>
      <c r="DG71" s="5">
        <v>-1.8519236607341989E-5</v>
      </c>
      <c r="DH71" s="5">
        <v>2.7424455907959393E-6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-2.8939877057920899E-3</v>
      </c>
      <c r="DF72" s="5">
        <v>3.1548752489169053E-4</v>
      </c>
      <c r="DG72" s="5">
        <v>3.3382954714966243E-5</v>
      </c>
      <c r="DH72" s="5">
        <v>-1.8519236607341989E-5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-2.8939877057920899E-3</v>
      </c>
      <c r="DG73" s="5">
        <v>3.1548752489169053E-4</v>
      </c>
      <c r="DH73" s="5">
        <v>3.3382954714966243E-5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-2.8939877057920899E-3</v>
      </c>
      <c r="DH74" s="5">
        <v>3.1548752489169053E-4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-2.8939877057920899E-3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-2.8939877057920899E-3</v>
      </c>
      <c r="DA78" s="5">
        <v>3.1548752489169053E-4</v>
      </c>
      <c r="DB78" s="5">
        <v>3.3382954714966243E-5</v>
      </c>
      <c r="DC78" s="5">
        <v>-1.8519236607341989E-5</v>
      </c>
      <c r="DD78" s="5">
        <v>2.7424455907959393E-6</v>
      </c>
      <c r="DE78" s="5">
        <v>7.5646850196978572E-8</v>
      </c>
      <c r="DF78" s="5">
        <v>-1.112288197996933E-7</v>
      </c>
      <c r="DG78" s="5">
        <v>2.0167793253084974E-8</v>
      </c>
      <c r="DH78" s="5">
        <v>-9.4039390296866345E-8</v>
      </c>
      <c r="DI78" s="5">
        <v>-1.8212329689110641E-7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-2.8939877057920899E-3</v>
      </c>
      <c r="DB79" s="5">
        <v>3.1548752489169053E-4</v>
      </c>
      <c r="DC79" s="5">
        <v>3.3382954714966243E-5</v>
      </c>
      <c r="DD79" s="5">
        <v>-1.8519236607341989E-5</v>
      </c>
      <c r="DE79" s="5">
        <v>2.7424455907959393E-6</v>
      </c>
      <c r="DF79" s="5">
        <v>7.5646850196978572E-8</v>
      </c>
      <c r="DG79" s="5">
        <v>-1.112288197996933E-7</v>
      </c>
      <c r="DH79" s="5">
        <v>2.0167793253084974E-8</v>
      </c>
      <c r="DI79" s="5">
        <v>-9.4039390296866345E-8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-2.8939877057920899E-3</v>
      </c>
      <c r="DC80" s="5">
        <v>3.1548752489169053E-4</v>
      </c>
      <c r="DD80" s="5">
        <v>3.3382954714966243E-5</v>
      </c>
      <c r="DE80" s="5">
        <v>-1.8519236607341989E-5</v>
      </c>
      <c r="DF80" s="5">
        <v>2.7424455907959393E-6</v>
      </c>
      <c r="DG80" s="5">
        <v>7.5646850196978572E-8</v>
      </c>
      <c r="DH80" s="5">
        <v>-1.112288197996933E-7</v>
      </c>
      <c r="DI80" s="5">
        <v>2.0167793253084974E-8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-2.8939877057920899E-3</v>
      </c>
      <c r="DD81" s="5">
        <v>3.1548752489169053E-4</v>
      </c>
      <c r="DE81" s="5">
        <v>3.3382954714966243E-5</v>
      </c>
      <c r="DF81" s="5">
        <v>-1.8519236607341989E-5</v>
      </c>
      <c r="DG81" s="5">
        <v>2.7424455907959393E-6</v>
      </c>
      <c r="DH81" s="5">
        <v>7.5646850196978572E-8</v>
      </c>
      <c r="DI81" s="5">
        <v>-1.112288197996933E-7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-2.8939877057920899E-3</v>
      </c>
      <c r="DE82" s="5">
        <v>3.1548752489169053E-4</v>
      </c>
      <c r="DF82" s="5">
        <v>3.3382954714966243E-5</v>
      </c>
      <c r="DG82" s="5">
        <v>-1.8519236607341989E-5</v>
      </c>
      <c r="DH82" s="5">
        <v>2.7424455907959393E-6</v>
      </c>
      <c r="DI82" s="5">
        <v>7.5646850196978572E-8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-2.8939877057920899E-3</v>
      </c>
      <c r="DF83" s="5">
        <v>3.1548752489169053E-4</v>
      </c>
      <c r="DG83" s="5">
        <v>3.3382954714966243E-5</v>
      </c>
      <c r="DH83" s="5">
        <v>-1.8519236607341989E-5</v>
      </c>
      <c r="DI83" s="5">
        <v>2.7424455907959393E-6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-2.8939877057920899E-3</v>
      </c>
      <c r="DG84" s="5">
        <v>3.1548752489169053E-4</v>
      </c>
      <c r="DH84" s="5">
        <v>3.3382954714966243E-5</v>
      </c>
      <c r="DI84" s="5">
        <v>-1.8519236607341989E-5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-2.8939877057920899E-3</v>
      </c>
      <c r="DH85" s="5">
        <v>3.1548752489169053E-4</v>
      </c>
      <c r="DI85" s="5">
        <v>3.3382954714966243E-5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-2.8939877057920899E-3</v>
      </c>
      <c r="DI86" s="5">
        <v>3.1548752489169053E-4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-2.8939877057920899E-3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8AB6-BD53-3C4B-A5C3-2768D58BD23B}">
  <dimension ref="A1:DL101"/>
  <sheetViews>
    <sheetView zoomScaleNormal="100" workbookViewId="0">
      <selection sqref="A1:L1"/>
    </sheetView>
  </sheetViews>
  <sheetFormatPr baseColWidth="10" defaultColWidth="1.83203125" defaultRowHeight="14" x14ac:dyDescent="0.15"/>
  <cols>
    <col min="1" max="1" width="36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33203125" style="5" bestFit="1" customWidth="1"/>
    <col min="28" max="28" width="10.332031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2" width="9.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5" width="9.33203125" style="5" bestFit="1" customWidth="1"/>
    <col min="56" max="56" width="10.33203125" style="5" bestFit="1" customWidth="1"/>
    <col min="57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5" style="5" bestFit="1" customWidth="1"/>
    <col min="85" max="85" width="9.33203125" style="5" bestFit="1" customWidth="1"/>
    <col min="86" max="86" width="10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9.33203125" style="5" bestFit="1" customWidth="1"/>
    <col min="99" max="99" width="10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2" t="s">
        <v>0</v>
      </c>
      <c r="B1" s="2" t="s">
        <v>1</v>
      </c>
      <c r="C1" s="2">
        <v>742.06820000000005</v>
      </c>
      <c r="D1" s="2">
        <v>743.07150000000001</v>
      </c>
      <c r="E1" s="2">
        <v>744.07489999999996</v>
      </c>
      <c r="F1" s="2">
        <v>745.07820000000004</v>
      </c>
      <c r="G1" s="2">
        <v>746.08159999999998</v>
      </c>
      <c r="H1" s="2">
        <v>747.08489999999995</v>
      </c>
      <c r="I1" s="2">
        <v>748.0883</v>
      </c>
      <c r="J1" s="2">
        <v>749.09159999999997</v>
      </c>
      <c r="K1" s="2">
        <v>750.09500000000003</v>
      </c>
      <c r="L1" s="2">
        <v>751.09829999999999</v>
      </c>
      <c r="M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10</v>
      </c>
    </row>
    <row r="2" spans="1:116" ht="15" x14ac:dyDescent="0.2">
      <c r="A2" t="s">
        <v>22</v>
      </c>
      <c r="B2" t="s">
        <v>23</v>
      </c>
      <c r="C2">
        <v>2299476.9115224001</v>
      </c>
      <c r="D2">
        <v>261011.27396254201</v>
      </c>
      <c r="E2">
        <v>62348.981865520604</v>
      </c>
      <c r="F2">
        <v>2209.5404113671998</v>
      </c>
      <c r="G2">
        <v>0</v>
      </c>
      <c r="H2">
        <v>456.492183412911</v>
      </c>
      <c r="I2">
        <v>1105.5539801836801</v>
      </c>
      <c r="J2">
        <v>5671.5742451739598</v>
      </c>
      <c r="K2">
        <v>0</v>
      </c>
      <c r="L2">
        <v>0</v>
      </c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NADP</v>
      </c>
      <c r="S2" s="5" t="str">
        <f t="shared" ref="S2:AB2" ca="1" si="0">IF(AG2=ISBLANK(TRUE),"",AG2)</f>
        <v>NADP m+1</v>
      </c>
      <c r="T2" s="5" t="str">
        <f t="shared" ca="1" si="0"/>
        <v>NADP m+2</v>
      </c>
      <c r="U2" s="5" t="str">
        <f t="shared" ca="1" si="0"/>
        <v>NADP m+3</v>
      </c>
      <c r="V2" s="5" t="str">
        <f t="shared" ca="1" si="0"/>
        <v>NADP m+4</v>
      </c>
      <c r="W2" s="5" t="str">
        <f t="shared" ca="1" si="0"/>
        <v>NADP m+5</v>
      </c>
      <c r="X2" s="5" t="str">
        <f t="shared" ca="1" si="0"/>
        <v>NADP m+6</v>
      </c>
      <c r="Y2" s="5" t="str">
        <f t="shared" ca="1" si="0"/>
        <v>NADP m+7</v>
      </c>
      <c r="Z2" s="5" t="str">
        <f t="shared" ca="1" si="0"/>
        <v>NADP m+8</v>
      </c>
      <c r="AA2" s="5" t="str">
        <f t="shared" ca="1" si="0"/>
        <v>NADP m+9</v>
      </c>
      <c r="AB2" s="5" t="str">
        <f t="shared" si="0"/>
        <v/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NADP</v>
      </c>
      <c r="AG2" s="3" t="str">
        <f ca="1">IF(D1=ISBLANK(TRUE),"",$AF$2&amp;" m+1")</f>
        <v>NADP m+1</v>
      </c>
      <c r="AH2" s="3" t="str">
        <f ca="1">IF(E1=ISBLANK(TRUE),"",$AF$2&amp;" m+2")</f>
        <v>NADP m+2</v>
      </c>
      <c r="AI2" s="3" t="str">
        <f ca="1">IF(F1=ISBLANK(TRUE),"",$AF$2&amp;" m+3")</f>
        <v>NADP m+3</v>
      </c>
      <c r="AJ2" s="3" t="str">
        <f ca="1">IF(G1=ISBLANK(TRUE),"",$AF$2&amp;" m+4")</f>
        <v>NADP m+4</v>
      </c>
      <c r="AK2" s="3" t="str">
        <f ca="1">IF(H1=ISBLANK(TRUE),"",$AF$2&amp;" m+5")</f>
        <v>NADP m+5</v>
      </c>
      <c r="AL2" s="3" t="str">
        <f ca="1">IF(I1=ISBLANK(TRUE),"",$AF$2&amp;" m+6")</f>
        <v>NADP m+6</v>
      </c>
      <c r="AM2" s="3" t="str">
        <f ca="1">IF(J1=ISBLANK(TRUE),"",$AF$2&amp;" m+7")</f>
        <v>NADP m+7</v>
      </c>
      <c r="AN2" s="3" t="str">
        <f ca="1">IF(K1=ISBLANK(TRUE),"",$AF$2&amp;" m+8")</f>
        <v>NADP m+8</v>
      </c>
      <c r="AO2" s="3" t="str">
        <f ca="1">IF(L1=ISBLANK(TRUE),"",$AF$2&amp;" m+9")</f>
        <v>NADP m+9</v>
      </c>
      <c r="AP2" s="3" t="str">
        <f>IF(M1=ISBLANK(TRUE),"",$AF$2&amp;" m+10")</f>
        <v/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NADP</v>
      </c>
      <c r="AU2" s="5" t="str">
        <f t="shared" ca="1" si="2"/>
        <v>NADP m+1</v>
      </c>
      <c r="AV2" s="5" t="str">
        <f t="shared" ca="1" si="2"/>
        <v>NADP m+2</v>
      </c>
      <c r="AW2" s="5" t="str">
        <f t="shared" ca="1" si="2"/>
        <v>NADP m+3</v>
      </c>
      <c r="AX2" s="5" t="str">
        <f t="shared" ca="1" si="2"/>
        <v>NADP m+4</v>
      </c>
      <c r="AY2" s="5" t="str">
        <f t="shared" ca="1" si="2"/>
        <v>NADP m+5</v>
      </c>
      <c r="AZ2" s="5" t="str">
        <f t="shared" ca="1" si="2"/>
        <v>NADP m+6</v>
      </c>
      <c r="BA2" s="5" t="str">
        <f t="shared" ca="1" si="2"/>
        <v>NADP m+7</v>
      </c>
      <c r="BB2" s="5" t="str">
        <f t="shared" ca="1" si="2"/>
        <v>NADP m+8</v>
      </c>
      <c r="BC2" s="5" t="str">
        <f t="shared" ca="1" si="2"/>
        <v>NADP m+9</v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NADP</v>
      </c>
      <c r="BI2" s="5" t="str">
        <f t="shared" ca="1" si="3"/>
        <v>NADP m+1</v>
      </c>
      <c r="BJ2" s="5" t="str">
        <f t="shared" ca="1" si="3"/>
        <v>NADP m+2</v>
      </c>
      <c r="BK2" s="5" t="str">
        <f t="shared" ca="1" si="3"/>
        <v>NADP m+3</v>
      </c>
      <c r="BL2" s="5" t="str">
        <f t="shared" ca="1" si="3"/>
        <v>NADP m+4</v>
      </c>
      <c r="BM2" s="5" t="str">
        <f t="shared" ca="1" si="3"/>
        <v>NADP m+5</v>
      </c>
      <c r="BN2" s="5" t="str">
        <f t="shared" ca="1" si="3"/>
        <v>NADP m+6</v>
      </c>
      <c r="BO2" s="5" t="str">
        <f t="shared" ca="1" si="3"/>
        <v>NADP m+7</v>
      </c>
      <c r="BP2" s="5" t="str">
        <f t="shared" ca="1" si="3"/>
        <v>NADP m+8</v>
      </c>
      <c r="BQ2" s="5" t="str">
        <f t="shared" ca="1" si="3"/>
        <v>NADP m+9</v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NADP</v>
      </c>
      <c r="BY2" s="3" t="str">
        <f t="shared" ca="1" si="4"/>
        <v>NADP m+1</v>
      </c>
      <c r="BZ2" s="3" t="str">
        <f t="shared" ca="1" si="4"/>
        <v>NADP m+2</v>
      </c>
      <c r="CA2" s="3" t="str">
        <f t="shared" ca="1" si="4"/>
        <v>NADP m+3</v>
      </c>
      <c r="CB2" s="3" t="str">
        <f t="shared" ca="1" si="4"/>
        <v>NADP m+4</v>
      </c>
      <c r="CC2" s="3" t="str">
        <f t="shared" ca="1" si="4"/>
        <v>NADP m+5</v>
      </c>
      <c r="CD2" s="3" t="str">
        <f t="shared" ca="1" si="4"/>
        <v>NADP m+6</v>
      </c>
      <c r="CE2" s="3" t="str">
        <f t="shared" ca="1" si="4"/>
        <v>NADP m+7</v>
      </c>
      <c r="CF2" s="3" t="str">
        <f t="shared" ca="1" si="4"/>
        <v>NADP m+8</v>
      </c>
      <c r="CG2" s="5" t="str">
        <f t="shared" ca="1" si="4"/>
        <v>NADP m+9</v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NADP</v>
      </c>
      <c r="CL2" s="5" t="str">
        <f t="shared" ca="1" si="5"/>
        <v>NADP m+1</v>
      </c>
      <c r="CM2" s="5" t="str">
        <f t="shared" ca="1" si="5"/>
        <v>NADP m+2</v>
      </c>
      <c r="CN2" s="5" t="str">
        <f t="shared" ca="1" si="5"/>
        <v>NADP m+3</v>
      </c>
      <c r="CO2" s="5" t="str">
        <f t="shared" ca="1" si="5"/>
        <v>NADP m+4</v>
      </c>
      <c r="CP2" s="5" t="str">
        <f t="shared" ca="1" si="5"/>
        <v>NADP m+5</v>
      </c>
      <c r="CQ2" s="5" t="str">
        <f t="shared" ca="1" si="5"/>
        <v>NADP m+6</v>
      </c>
      <c r="CR2" s="5" t="str">
        <f t="shared" ca="1" si="5"/>
        <v>NADP m+7</v>
      </c>
      <c r="CS2" s="5" t="str">
        <f t="shared" ca="1" si="5"/>
        <v>NADP m+8</v>
      </c>
      <c r="CT2" s="5" t="str">
        <f t="shared" ca="1" si="5"/>
        <v>NADP m+9</v>
      </c>
      <c r="CU2" s="5" t="str">
        <f t="shared" si="5"/>
        <v/>
      </c>
      <c r="CY2" s="5" t="str">
        <f t="shared" ref="CY2:DI2" ca="1" si="6">IF(AF2=ISBLANK(TRUE),"",AF2)</f>
        <v>NADP</v>
      </c>
      <c r="CZ2" s="5" t="str">
        <f t="shared" ca="1" si="6"/>
        <v>NADP m+1</v>
      </c>
      <c r="DA2" s="5" t="str">
        <f t="shared" ca="1" si="6"/>
        <v>NADP m+2</v>
      </c>
      <c r="DB2" s="5" t="str">
        <f t="shared" ca="1" si="6"/>
        <v>NADP m+3</v>
      </c>
      <c r="DC2" s="5" t="str">
        <f t="shared" ca="1" si="6"/>
        <v>NADP m+4</v>
      </c>
      <c r="DD2" s="5" t="str">
        <f t="shared" ca="1" si="6"/>
        <v>NADP m+5</v>
      </c>
      <c r="DE2" s="5" t="str">
        <f t="shared" ca="1" si="6"/>
        <v>NADP m+6</v>
      </c>
      <c r="DF2" s="5" t="str">
        <f t="shared" ca="1" si="6"/>
        <v>NADP m+7</v>
      </c>
      <c r="DG2" s="5" t="str">
        <f t="shared" ca="1" si="6"/>
        <v>NADP m+8</v>
      </c>
      <c r="DH2" s="5" t="str">
        <f t="shared" ca="1" si="6"/>
        <v>NADP m+9</v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443182.76543378102</v>
      </c>
      <c r="D3">
        <v>49203.441689201703</v>
      </c>
      <c r="E3">
        <v>10585.208386476101</v>
      </c>
      <c r="F3">
        <v>713.80238826684899</v>
      </c>
      <c r="G3">
        <v>826.83751704869201</v>
      </c>
      <c r="H3">
        <v>0</v>
      </c>
      <c r="I3">
        <v>0</v>
      </c>
      <c r="J3">
        <v>6727.2192078365697</v>
      </c>
      <c r="K3">
        <v>753.36690023532401</v>
      </c>
      <c r="L3">
        <v>0</v>
      </c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99.984749161827295</v>
      </c>
      <c r="S3" s="5">
        <f t="shared" ref="S3:AB17" ca="1" si="8">IFERROR(BI3/SUMIF($BH3:$BR3,"&lt;&gt;#N/A")*100,"")</f>
        <v>2.2055190724578292E-2</v>
      </c>
      <c r="T3" s="6">
        <f t="shared" ca="1" si="8"/>
        <v>-0.30443289152364483</v>
      </c>
      <c r="U3" s="6">
        <f t="shared" ca="1" si="8"/>
        <v>5.4970620802077569E-2</v>
      </c>
      <c r="V3" s="6">
        <f t="shared" ca="1" si="8"/>
        <v>-1.6637230467615467E-2</v>
      </c>
      <c r="W3" s="6">
        <f t="shared" ca="1" si="8"/>
        <v>5.1278713917670493E-3</v>
      </c>
      <c r="X3" s="6">
        <f ca="1">IFERROR(BN3/SUMIF($BH3:$BR3,"&lt;&gt;#N/A")*100,"")</f>
        <v>4.5792281531737006E-2</v>
      </c>
      <c r="Y3" s="5">
        <f t="shared" ca="1" si="8"/>
        <v>0.24112166837993443</v>
      </c>
      <c r="Z3" s="5">
        <f t="shared" ca="1" si="8"/>
        <v>-2.8698430140571277E-2</v>
      </c>
      <c r="AA3" s="5">
        <f t="shared" ca="1" si="8"/>
        <v>-4.0482425255441669E-3</v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2299476.9115224001</v>
      </c>
      <c r="AG3" s="5">
        <f t="shared" si="1"/>
        <v>261011.27396254201</v>
      </c>
      <c r="AH3" s="5">
        <f t="shared" si="1"/>
        <v>62348.981865520604</v>
      </c>
      <c r="AI3" s="5">
        <f t="shared" si="1"/>
        <v>2209.5404113671998</v>
      </c>
      <c r="AJ3" s="5">
        <f t="shared" si="1"/>
        <v>0</v>
      </c>
      <c r="AK3" s="5">
        <f t="shared" si="1"/>
        <v>456.492183412911</v>
      </c>
      <c r="AL3" s="5">
        <f t="shared" si="1"/>
        <v>1105.5539801836801</v>
      </c>
      <c r="AM3" s="5">
        <f t="shared" si="1"/>
        <v>5671.5742451739598</v>
      </c>
      <c r="AN3" s="5">
        <f t="shared" si="1"/>
        <v>0</v>
      </c>
      <c r="AO3" s="5">
        <f t="shared" si="1"/>
        <v>0</v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11.350897791347508</v>
      </c>
      <c r="AV3" s="5">
        <f t="shared" si="10"/>
        <v>2.7114419611302645</v>
      </c>
      <c r="AW3" s="5">
        <f t="shared" si="10"/>
        <v>9.608882786756677E-2</v>
      </c>
      <c r="AX3" s="5">
        <f t="shared" si="10"/>
        <v>0</v>
      </c>
      <c r="AY3" s="5">
        <f t="shared" si="10"/>
        <v>1.9852001171461388E-2</v>
      </c>
      <c r="AZ3" s="5">
        <f t="shared" si="10"/>
        <v>4.8078498837882781E-2</v>
      </c>
      <c r="BA3" s="5">
        <f t="shared" si="10"/>
        <v>0.24664627928005664</v>
      </c>
      <c r="BB3" s="5">
        <f t="shared" si="10"/>
        <v>0</v>
      </c>
      <c r="BC3" s="5">
        <f t="shared" si="10"/>
        <v>0</v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2.2058554839080036E-4</v>
      </c>
      <c r="BJ3" s="5">
        <f ca="1"/>
        <v>-3.0447932717310132E-3</v>
      </c>
      <c r="BK3" s="5">
        <f ca="1"/>
        <v>5.497900556124467E-4</v>
      </c>
      <c r="BL3" s="5">
        <f ca="1"/>
        <v>-1.6639768171731648E-4</v>
      </c>
      <c r="BM3" s="5">
        <f ca="1"/>
        <v>5.1286535544210727E-5</v>
      </c>
      <c r="BN3" s="5">
        <f ca="1"/>
        <v>4.5799266303725265E-4</v>
      </c>
      <c r="BO3" s="5">
        <f ca="1"/>
        <v>2.4115844706443599E-3</v>
      </c>
      <c r="BP3" s="5">
        <f ca="1"/>
        <v>-2.8702807559303166E-4</v>
      </c>
      <c r="BQ3" s="5">
        <f ca="1"/>
        <v>-4.0488600106322276E-5</v>
      </c>
      <c r="BR3" s="5" t="e">
        <f ca="1"/>
        <v>#N/A</v>
      </c>
      <c r="BV3" s="5" t="s">
        <v>42</v>
      </c>
      <c r="BW3" s="5" t="s">
        <v>43</v>
      </c>
      <c r="BX3" s="5">
        <f>C17</f>
        <v>31378872.951481301</v>
      </c>
      <c r="BY3" s="5">
        <f t="shared" ref="BY3:CH6" si="12">D17</f>
        <v>3522579.60583376</v>
      </c>
      <c r="BZ3" s="5">
        <f t="shared" si="12"/>
        <v>858497.455634763</v>
      </c>
      <c r="CA3" s="5">
        <f t="shared" si="12"/>
        <v>16342.0750265059</v>
      </c>
      <c r="CB3" s="5">
        <f t="shared" si="12"/>
        <v>6073.1073235195499</v>
      </c>
      <c r="CC3" s="5">
        <f t="shared" si="12"/>
        <v>8654.04101928011</v>
      </c>
      <c r="CD3" s="5">
        <f t="shared" si="12"/>
        <v>0</v>
      </c>
      <c r="CE3" s="5">
        <f t="shared" si="12"/>
        <v>241.22464576054301</v>
      </c>
      <c r="CF3" s="5">
        <f t="shared" si="12"/>
        <v>0</v>
      </c>
      <c r="CG3" s="5">
        <f t="shared" si="12"/>
        <v>0</v>
      </c>
      <c r="CH3" s="5">
        <f t="shared" si="12"/>
        <v>0</v>
      </c>
      <c r="CJ3" s="5" t="str">
        <f t="shared" ref="CJ3:CJ21" si="13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4">IFERROR(IF(BY3=ISBLANK(TRUE),"",BY3/$BX3*"100"),"")</f>
        <v>11.225959617097942</v>
      </c>
      <c r="CM3" s="5">
        <f t="shared" si="14"/>
        <v>2.7359091480506343</v>
      </c>
      <c r="CN3" s="5">
        <f t="shared" si="14"/>
        <v>5.207986613086573E-2</v>
      </c>
      <c r="CO3" s="5">
        <f t="shared" si="14"/>
        <v>1.9354128278953553E-2</v>
      </c>
      <c r="CP3" s="5">
        <f t="shared" si="14"/>
        <v>2.7579196463369406E-2</v>
      </c>
      <c r="CQ3" s="5">
        <f t="shared" si="14"/>
        <v>0</v>
      </c>
      <c r="CR3" s="5">
        <f t="shared" si="14"/>
        <v>7.687485976106594E-4</v>
      </c>
      <c r="CS3" s="5">
        <f t="shared" si="14"/>
        <v>0</v>
      </c>
      <c r="CT3" s="5">
        <f t="shared" si="14"/>
        <v>0</v>
      </c>
      <c r="CU3" s="5">
        <f t="shared" si="14"/>
        <v>0</v>
      </c>
      <c r="CV3" s="5" t="str">
        <f t="shared" si="14"/>
        <v/>
      </c>
      <c r="CY3" s="5">
        <f>IFERROR(AVERAGE(CK3:CK21),"")</f>
        <v>100</v>
      </c>
      <c r="CZ3" s="5">
        <f t="shared" ref="CZ3:DI3" si="15">IFERROR(AVERAGE(CL3:CL21),"")</f>
        <v>11.328839236508427</v>
      </c>
      <c r="DA3" s="5">
        <f t="shared" si="15"/>
        <v>3.0134223100877486</v>
      </c>
      <c r="DB3" s="5">
        <f t="shared" si="15"/>
        <v>7.4939078377361329E-2</v>
      </c>
      <c r="DC3" s="5">
        <f t="shared" si="15"/>
        <v>1.9570002514806707E-2</v>
      </c>
      <c r="DD3" s="5">
        <f t="shared" si="15"/>
        <v>1.5175547724992933E-2</v>
      </c>
      <c r="DE3" s="5">
        <f t="shared" si="15"/>
        <v>2.2146804498126824E-3</v>
      </c>
      <c r="DF3" s="5">
        <f t="shared" si="15"/>
        <v>1.9218714940266485E-4</v>
      </c>
      <c r="DG3" s="5">
        <f t="shared" si="15"/>
        <v>0</v>
      </c>
      <c r="DH3" s="5">
        <f t="shared" si="15"/>
        <v>0</v>
      </c>
      <c r="DI3" s="5">
        <f t="shared" si="15"/>
        <v>0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1480743.61769614</v>
      </c>
      <c r="D4">
        <v>162374.15726045001</v>
      </c>
      <c r="E4">
        <v>26779.508157885601</v>
      </c>
      <c r="F4">
        <v>5355.1031271434604</v>
      </c>
      <c r="G4">
        <v>6559.1149576944399</v>
      </c>
      <c r="H4">
        <v>0</v>
      </c>
      <c r="I4">
        <v>417.20480043416302</v>
      </c>
      <c r="J4">
        <v>1343.7952074473801</v>
      </c>
      <c r="K4">
        <v>0</v>
      </c>
      <c r="L4">
        <v>0</v>
      </c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6">IFERROR(BH4/SUMIF($BH4:$BR4,"&lt;&gt;#N/A")*100,"")</f>
        <v>99.076366277939016</v>
      </c>
      <c r="S4" s="5">
        <f t="shared" ca="1" si="8"/>
        <v>-0.22445544563153014</v>
      </c>
      <c r="T4" s="6">
        <f t="shared" ca="1" si="8"/>
        <v>-0.59376950664847483</v>
      </c>
      <c r="U4" s="6">
        <f t="shared" ca="1" si="8"/>
        <v>0.15935919632638315</v>
      </c>
      <c r="V4" s="6">
        <f t="shared" ca="1" si="8"/>
        <v>0.16546305413252183</v>
      </c>
      <c r="W4" s="6">
        <f t="shared" ca="1" si="8"/>
        <v>-3.8093698890140637E-2</v>
      </c>
      <c r="X4" s="6">
        <f t="shared" ca="1" si="8"/>
        <v>-2.8339108584008168E-3</v>
      </c>
      <c r="Y4" s="5">
        <f t="shared" ca="1" si="8"/>
        <v>1.5051317094590964</v>
      </c>
      <c r="Z4" s="5">
        <f t="shared" ca="1" si="8"/>
        <v>-2.0229595005465534E-3</v>
      </c>
      <c r="AA4" s="5">
        <f t="shared" ca="1" si="8"/>
        <v>-4.5144716327923114E-2</v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443182.76543378102</v>
      </c>
      <c r="AG4" s="5">
        <f t="shared" si="1"/>
        <v>49203.441689201703</v>
      </c>
      <c r="AH4" s="5">
        <f t="shared" si="1"/>
        <v>10585.208386476101</v>
      </c>
      <c r="AI4" s="5">
        <f t="shared" si="1"/>
        <v>713.80238826684899</v>
      </c>
      <c r="AJ4" s="5">
        <f t="shared" si="1"/>
        <v>826.83751704869201</v>
      </c>
      <c r="AK4" s="5">
        <f t="shared" si="1"/>
        <v>0</v>
      </c>
      <c r="AL4" s="5">
        <f t="shared" si="1"/>
        <v>0</v>
      </c>
      <c r="AM4" s="5">
        <f t="shared" si="1"/>
        <v>6727.2192078365697</v>
      </c>
      <c r="AN4" s="5">
        <f t="shared" si="1"/>
        <v>753.36690023532401</v>
      </c>
      <c r="AO4" s="5">
        <f t="shared" si="1"/>
        <v>0</v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7">IFERROR(IF(AF4=ISBLANK(TRUE),"",AF4/$AF4*100),"")</f>
        <v>100</v>
      </c>
      <c r="AU4" s="5">
        <f t="shared" si="10"/>
        <v>11.10229131790404</v>
      </c>
      <c r="AV4" s="5">
        <f t="shared" si="10"/>
        <v>2.3884521718969483</v>
      </c>
      <c r="AW4" s="5">
        <f t="shared" si="10"/>
        <v>0.16106275873976944</v>
      </c>
      <c r="AX4" s="5">
        <f t="shared" si="10"/>
        <v>0.18656806661680428</v>
      </c>
      <c r="AY4" s="5">
        <f t="shared" si="10"/>
        <v>0</v>
      </c>
      <c r="AZ4" s="5">
        <f t="shared" si="10"/>
        <v>0</v>
      </c>
      <c r="BA4" s="5">
        <f t="shared" si="10"/>
        <v>1.5179333973540381</v>
      </c>
      <c r="BB4" s="5">
        <f t="shared" si="10"/>
        <v>0.16999011671808564</v>
      </c>
      <c r="BC4" s="5">
        <f t="shared" si="10"/>
        <v>0</v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-2.2654791860438755E-3</v>
      </c>
      <c r="BJ4" s="5">
        <f ca="1"/>
        <v>-5.9930488869845387E-3</v>
      </c>
      <c r="BK4" s="5">
        <f ca="1"/>
        <v>1.6084481326185567E-3</v>
      </c>
      <c r="BL4" s="5">
        <f ca="1"/>
        <v>1.670055739310707E-3</v>
      </c>
      <c r="BM4" s="5">
        <f ca="1"/>
        <v>-3.8448825205474686E-4</v>
      </c>
      <c r="BN4" s="5">
        <f ca="1"/>
        <v>-2.860329829266088E-5</v>
      </c>
      <c r="BO4" s="5">
        <f ca="1"/>
        <v>1.5191632131892577E-2</v>
      </c>
      <c r="BP4" s="5">
        <f ca="1"/>
        <v>-2.041818424054374E-5</v>
      </c>
      <c r="BQ4" s="5">
        <f ca="1"/>
        <v>-4.5565575347483581E-4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8">C18</f>
        <v>30860898.396157</v>
      </c>
      <c r="BY4" s="5">
        <f t="shared" si="12"/>
        <v>3598241.9091354101</v>
      </c>
      <c r="BZ4" s="5">
        <f t="shared" si="12"/>
        <v>715678.799819757</v>
      </c>
      <c r="CA4" s="5">
        <f t="shared" si="12"/>
        <v>16991.427109084001</v>
      </c>
      <c r="CB4" s="5">
        <f t="shared" si="12"/>
        <v>9275.9929591380496</v>
      </c>
      <c r="CC4" s="5">
        <f t="shared" si="12"/>
        <v>4281.8260722630102</v>
      </c>
      <c r="CD4" s="5">
        <f t="shared" si="12"/>
        <v>0</v>
      </c>
      <c r="CE4" s="5">
        <f t="shared" si="12"/>
        <v>0</v>
      </c>
      <c r="CF4" s="5">
        <f t="shared" si="12"/>
        <v>0</v>
      </c>
      <c r="CG4" s="5">
        <f t="shared" si="12"/>
        <v>0</v>
      </c>
      <c r="CH4" s="5">
        <f t="shared" si="12"/>
        <v>0</v>
      </c>
      <c r="CJ4" s="5" t="str">
        <f t="shared" si="13"/>
        <v>Standard2_00765_MH_MD_20221118_LCQE</v>
      </c>
      <c r="CK4" s="5">
        <f t="shared" ref="CK4:CV17" si="19">IFERROR(IF(BX4=ISBLANK(TRUE),"",BX4/$BX4*"100"),"")</f>
        <v>100</v>
      </c>
      <c r="CL4" s="5">
        <f t="shared" si="14"/>
        <v>11.659550097814025</v>
      </c>
      <c r="CM4" s="5">
        <f t="shared" si="14"/>
        <v>2.319047198926905</v>
      </c>
      <c r="CN4" s="5">
        <f t="shared" si="14"/>
        <v>5.5058109102876555E-2</v>
      </c>
      <c r="CO4" s="5">
        <f t="shared" si="14"/>
        <v>3.0057430085357325E-2</v>
      </c>
      <c r="CP4" s="5">
        <f t="shared" si="14"/>
        <v>1.387459955733567E-2</v>
      </c>
      <c r="CQ4" s="5">
        <f t="shared" si="14"/>
        <v>0</v>
      </c>
      <c r="CR4" s="5">
        <f t="shared" si="14"/>
        <v>0</v>
      </c>
      <c r="CS4" s="5">
        <f t="shared" si="14"/>
        <v>0</v>
      </c>
      <c r="CT4" s="5">
        <f t="shared" si="14"/>
        <v>0</v>
      </c>
      <c r="CU4" s="5">
        <f t="shared" si="14"/>
        <v>0</v>
      </c>
      <c r="CV4" s="5" t="str">
        <f t="shared" si="14"/>
        <v/>
      </c>
    </row>
    <row r="5" spans="1:116" ht="14.25" customHeight="1" x14ac:dyDescent="0.2">
      <c r="A5" t="s">
        <v>27</v>
      </c>
      <c r="B5" t="s">
        <v>28</v>
      </c>
      <c r="C5">
        <v>4924892.0335974097</v>
      </c>
      <c r="D5">
        <v>543824.30426730495</v>
      </c>
      <c r="E5">
        <v>85231.000205475095</v>
      </c>
      <c r="F5">
        <v>4341.9412320704796</v>
      </c>
      <c r="G5">
        <v>1754.8053237466499</v>
      </c>
      <c r="H5">
        <v>113.828932343319</v>
      </c>
      <c r="I5">
        <v>0</v>
      </c>
      <c r="J5">
        <v>4253.0836630863796</v>
      </c>
      <c r="K5">
        <v>4.8947861788309703</v>
      </c>
      <c r="L5">
        <v>805.69198670759295</v>
      </c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6"/>
        <v>100.66583774624935</v>
      </c>
      <c r="S5" s="5">
        <f t="shared" ca="1" si="8"/>
        <v>-0.36553986138195405</v>
      </c>
      <c r="T5" s="6">
        <f t="shared" ca="1" si="8"/>
        <v>-1.1715160501732773</v>
      </c>
      <c r="U5" s="6">
        <f t="shared" ca="1" si="8"/>
        <v>0.43235396164825407</v>
      </c>
      <c r="V5" s="6">
        <f t="shared" ca="1" si="8"/>
        <v>0.41280594661714903</v>
      </c>
      <c r="W5" s="6">
        <f t="shared" ca="1" si="8"/>
        <v>-7.4121905548698561E-2</v>
      </c>
      <c r="X5" s="6">
        <f t="shared" ca="1" si="8"/>
        <v>2.2051833874933598E-2</v>
      </c>
      <c r="Y5" s="5">
        <f t="shared" ca="1" si="8"/>
        <v>9.0689470163048E-2</v>
      </c>
      <c r="Z5" s="5">
        <f t="shared" ca="1" si="8"/>
        <v>-1.1002783246445739E-2</v>
      </c>
      <c r="AA5" s="5">
        <f t="shared" ca="1" si="8"/>
        <v>-1.5583582023551055E-3</v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1480743.61769614</v>
      </c>
      <c r="AG5" s="5">
        <f t="shared" si="1"/>
        <v>162374.15726045001</v>
      </c>
      <c r="AH5" s="5">
        <f t="shared" si="1"/>
        <v>26779.508157885601</v>
      </c>
      <c r="AI5" s="5">
        <f t="shared" si="1"/>
        <v>5355.1031271434604</v>
      </c>
      <c r="AJ5" s="5">
        <f t="shared" si="1"/>
        <v>6559.1149576944399</v>
      </c>
      <c r="AK5" s="5">
        <f t="shared" si="1"/>
        <v>0</v>
      </c>
      <c r="AL5" s="5">
        <f t="shared" si="1"/>
        <v>417.20480043416302</v>
      </c>
      <c r="AM5" s="5">
        <f t="shared" si="1"/>
        <v>1343.7952074473801</v>
      </c>
      <c r="AN5" s="5">
        <f t="shared" si="1"/>
        <v>0</v>
      </c>
      <c r="AO5" s="5">
        <f t="shared" si="1"/>
        <v>0</v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7"/>
        <v>100</v>
      </c>
      <c r="AU5" s="5">
        <f t="shared" si="10"/>
        <v>10.965717178851312</v>
      </c>
      <c r="AV5" s="5">
        <f t="shared" si="10"/>
        <v>1.8085175473895549</v>
      </c>
      <c r="AW5" s="5">
        <f t="shared" si="10"/>
        <v>0.36164958357040639</v>
      </c>
      <c r="AX5" s="5">
        <f t="shared" si="10"/>
        <v>0.44296087987869487</v>
      </c>
      <c r="AY5" s="5">
        <f t="shared" si="10"/>
        <v>0</v>
      </c>
      <c r="AZ5" s="5">
        <f t="shared" si="10"/>
        <v>2.8175356992811748E-2</v>
      </c>
      <c r="BA5" s="5">
        <f t="shared" si="10"/>
        <v>9.0751375956505204E-2</v>
      </c>
      <c r="BB5" s="5">
        <f t="shared" si="10"/>
        <v>0</v>
      </c>
      <c r="BC5" s="5">
        <f t="shared" si="10"/>
        <v>0</v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-3.6312205765711564E-3</v>
      </c>
      <c r="BJ5" s="5">
        <f ca="1"/>
        <v>-1.163767248553918E-2</v>
      </c>
      <c r="BK5" s="5">
        <f ca="1"/>
        <v>4.2949422696714496E-3</v>
      </c>
      <c r="BL5" s="5">
        <f ca="1"/>
        <v>4.1007550908950694E-3</v>
      </c>
      <c r="BM5" s="5">
        <f ca="1"/>
        <v>-7.3631638307664342E-4</v>
      </c>
      <c r="BN5" s="5">
        <f ca="1"/>
        <v>2.1905975620567676E-4</v>
      </c>
      <c r="BO5" s="5">
        <f ca="1"/>
        <v>9.008961947115663E-4</v>
      </c>
      <c r="BP5" s="5">
        <f ca="1"/>
        <v>-1.0930007133284584E-4</v>
      </c>
      <c r="BQ5" s="5">
        <f ca="1"/>
        <v>-1.5480506964868202E-5</v>
      </c>
      <c r="BR5" s="5" t="e">
        <f ca="1"/>
        <v>#N/A</v>
      </c>
      <c r="BV5" s="5" t="s">
        <v>45</v>
      </c>
      <c r="BW5" s="5" t="s">
        <v>43</v>
      </c>
      <c r="BX5" s="5">
        <f t="shared" si="18"/>
        <v>33174729.691039499</v>
      </c>
      <c r="BY5" s="5">
        <f t="shared" si="12"/>
        <v>3801307.0897033201</v>
      </c>
      <c r="BZ5" s="5">
        <f t="shared" si="12"/>
        <v>1183901.2050403799</v>
      </c>
      <c r="CA5" s="5">
        <f t="shared" si="12"/>
        <v>35275.241635812999</v>
      </c>
      <c r="CB5" s="5">
        <f t="shared" si="12"/>
        <v>6481.2095290953903</v>
      </c>
      <c r="CC5" s="5">
        <f t="shared" si="12"/>
        <v>2984.1689042620901</v>
      </c>
      <c r="CD5" s="5">
        <f t="shared" si="12"/>
        <v>1342.7348862286799</v>
      </c>
      <c r="CE5" s="5">
        <f t="shared" si="12"/>
        <v>0</v>
      </c>
      <c r="CF5" s="5">
        <f t="shared" si="12"/>
        <v>0</v>
      </c>
      <c r="CG5" s="5">
        <f t="shared" si="12"/>
        <v>0</v>
      </c>
      <c r="CH5" s="5">
        <f t="shared" si="12"/>
        <v>0</v>
      </c>
      <c r="CJ5" s="5" t="str">
        <f t="shared" si="13"/>
        <v>Standard3_00765_MH_MD_20221118_LCQE</v>
      </c>
      <c r="CK5" s="5">
        <f t="shared" si="19"/>
        <v>100</v>
      </c>
      <c r="CL5" s="5">
        <f t="shared" si="14"/>
        <v>11.458441787183736</v>
      </c>
      <c r="CM5" s="5">
        <f t="shared" si="14"/>
        <v>3.56868380259976</v>
      </c>
      <c r="CN5" s="5">
        <f t="shared" si="14"/>
        <v>0.10633166257671377</v>
      </c>
      <c r="CO5" s="5">
        <f t="shared" si="14"/>
        <v>1.9536585797249064E-2</v>
      </c>
      <c r="CP5" s="5">
        <f t="shared" si="14"/>
        <v>8.9953073681505076E-3</v>
      </c>
      <c r="CQ5" s="5">
        <f t="shared" si="14"/>
        <v>4.0474629295663943E-3</v>
      </c>
      <c r="CR5" s="5">
        <f t="shared" si="14"/>
        <v>0</v>
      </c>
      <c r="CS5" s="5">
        <f t="shared" si="14"/>
        <v>0</v>
      </c>
      <c r="CT5" s="5">
        <f t="shared" si="14"/>
        <v>0</v>
      </c>
      <c r="CU5" s="5">
        <f t="shared" si="14"/>
        <v>0</v>
      </c>
      <c r="CV5" s="5" t="str">
        <f t="shared" si="14"/>
        <v/>
      </c>
      <c r="CX5" s="26" t="s">
        <v>9</v>
      </c>
      <c r="CY5" s="5">
        <f t="shared" ref="CY5:DE5" si="20">CY3</f>
        <v>100</v>
      </c>
      <c r="CZ5" s="5">
        <f t="shared" si="20"/>
        <v>11.328839236508427</v>
      </c>
      <c r="DA5" s="5">
        <f t="shared" si="20"/>
        <v>3.0134223100877486</v>
      </c>
      <c r="DB5" s="5">
        <f t="shared" si="20"/>
        <v>7.4939078377361329E-2</v>
      </c>
      <c r="DC5" s="5">
        <f t="shared" si="20"/>
        <v>1.9570002514806707E-2</v>
      </c>
      <c r="DD5" s="5">
        <f t="shared" si="20"/>
        <v>1.5175547724992933E-2</v>
      </c>
      <c r="DE5" s="5">
        <f t="shared" si="20"/>
        <v>2.2146804498126824E-3</v>
      </c>
      <c r="DF5" s="5">
        <f>DF3</f>
        <v>1.9218714940266485E-4</v>
      </c>
      <c r="DG5" s="5">
        <f>DG3</f>
        <v>0</v>
      </c>
      <c r="DH5" s="5">
        <f>DH3</f>
        <v>0</v>
      </c>
      <c r="DI5" s="5">
        <f>DI3</f>
        <v>0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998675.19707333599</v>
      </c>
      <c r="D6">
        <v>110106.79481146199</v>
      </c>
      <c r="E6">
        <v>6917.61959541336</v>
      </c>
      <c r="F6">
        <v>1439.23215289519</v>
      </c>
      <c r="G6">
        <v>521.97606804207498</v>
      </c>
      <c r="H6">
        <v>415.27791880310701</v>
      </c>
      <c r="I6">
        <v>1427.81050105841</v>
      </c>
      <c r="J6">
        <v>5604.1350651007197</v>
      </c>
      <c r="K6">
        <v>554.62924003086005</v>
      </c>
      <c r="L6">
        <v>0</v>
      </c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6"/>
        <v>101.28360008727786</v>
      </c>
      <c r="S6" s="5">
        <f t="shared" ca="1" si="8"/>
        <v>-0.29015656020454073</v>
      </c>
      <c r="T6" s="6">
        <f t="shared" ca="1" si="8"/>
        <v>-1.2664004116182535</v>
      </c>
      <c r="U6" s="6">
        <f t="shared" ca="1" si="8"/>
        <v>0.1656059514073491</v>
      </c>
      <c r="V6" s="6">
        <f t="shared" ca="1" si="8"/>
        <v>3.5885708158327013E-2</v>
      </c>
      <c r="W6" s="6">
        <f t="shared" ca="1" si="8"/>
        <v>-2.1079403649119387E-2</v>
      </c>
      <c r="X6" s="6">
        <f t="shared" ca="1" si="8"/>
        <v>-7.686804084024579E-4</v>
      </c>
      <c r="Y6" s="5">
        <f t="shared" ca="1" si="8"/>
        <v>8.8134372746413309E-2</v>
      </c>
      <c r="Z6" s="5">
        <f t="shared" ca="1" si="8"/>
        <v>-9.8485267273796355E-3</v>
      </c>
      <c r="AA6" s="5">
        <f t="shared" ca="1" si="8"/>
        <v>1.5027463017756966E-2</v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4924892.0335974097</v>
      </c>
      <c r="AG6" s="5">
        <f t="shared" si="1"/>
        <v>543824.30426730495</v>
      </c>
      <c r="AH6" s="5">
        <f t="shared" si="1"/>
        <v>85231.000205475095</v>
      </c>
      <c r="AI6" s="5">
        <f t="shared" si="1"/>
        <v>4341.9412320704796</v>
      </c>
      <c r="AJ6" s="5">
        <f t="shared" si="1"/>
        <v>1754.8053237466499</v>
      </c>
      <c r="AK6" s="5">
        <f t="shared" si="1"/>
        <v>113.828932343319</v>
      </c>
      <c r="AL6" s="5">
        <f t="shared" si="1"/>
        <v>0</v>
      </c>
      <c r="AM6" s="5">
        <f t="shared" si="1"/>
        <v>4253.0836630863796</v>
      </c>
      <c r="AN6" s="5">
        <f t="shared" si="1"/>
        <v>4.8947861788309703</v>
      </c>
      <c r="AO6" s="5">
        <f t="shared" si="1"/>
        <v>805.69198670759295</v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7"/>
        <v>100</v>
      </c>
      <c r="AU6" s="5">
        <f t="shared" si="10"/>
        <v>11.042359924996488</v>
      </c>
      <c r="AV6" s="5">
        <f t="shared" si="10"/>
        <v>1.7306166231469184</v>
      </c>
      <c r="AW6" s="5">
        <f t="shared" si="10"/>
        <v>8.8163176013807742E-2</v>
      </c>
      <c r="AX6" s="5">
        <f t="shared" si="10"/>
        <v>3.5631346063536837E-2</v>
      </c>
      <c r="AY6" s="5">
        <f t="shared" si="10"/>
        <v>2.3112980257594022E-3</v>
      </c>
      <c r="AZ6" s="5">
        <f t="shared" si="10"/>
        <v>0</v>
      </c>
      <c r="BA6" s="5">
        <f t="shared" si="10"/>
        <v>8.6358921862083854E-2</v>
      </c>
      <c r="BB6" s="5">
        <f t="shared" si="10"/>
        <v>9.9388700207820631E-5</v>
      </c>
      <c r="BC6" s="5">
        <f t="shared" si="10"/>
        <v>1.6359586793196594E-2</v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-2.8647931151194045E-3</v>
      </c>
      <c r="BJ6" s="5">
        <f ca="1"/>
        <v>-1.250350906293787E-2</v>
      </c>
      <c r="BK6" s="5">
        <f ca="1"/>
        <v>1.635071731895821E-3</v>
      </c>
      <c r="BL6" s="5">
        <f ca="1"/>
        <v>3.5430916878353129E-4</v>
      </c>
      <c r="BM6" s="5">
        <f ca="1"/>
        <v>-2.0812257493764928E-4</v>
      </c>
      <c r="BN6" s="5">
        <f ca="1"/>
        <v>-7.5893867095963473E-6</v>
      </c>
      <c r="BO6" s="5">
        <f ca="1"/>
        <v>8.7017417104512851E-4</v>
      </c>
      <c r="BP6" s="5">
        <f ca="1"/>
        <v>-9.7237131370656125E-5</v>
      </c>
      <c r="BQ6" s="5">
        <f ca="1"/>
        <v>1.483701507925028E-4</v>
      </c>
      <c r="BR6" s="5" t="e">
        <f ca="1"/>
        <v>#N/A</v>
      </c>
      <c r="BV6" s="5" t="s">
        <v>46</v>
      </c>
      <c r="BW6" s="5" t="s">
        <v>43</v>
      </c>
      <c r="BX6" s="5">
        <f t="shared" si="18"/>
        <v>35390539.385159202</v>
      </c>
      <c r="BY6" s="5">
        <f t="shared" si="12"/>
        <v>3882839.5647423798</v>
      </c>
      <c r="BZ6" s="5">
        <f t="shared" si="12"/>
        <v>1213912.87440056</v>
      </c>
      <c r="CA6" s="5">
        <f t="shared" si="12"/>
        <v>30537.319947395401</v>
      </c>
      <c r="CB6" s="5">
        <f t="shared" si="12"/>
        <v>3302.5976758840402</v>
      </c>
      <c r="CC6" s="5">
        <f t="shared" si="12"/>
        <v>3628.6229738164002</v>
      </c>
      <c r="CD6" s="5">
        <f t="shared" si="12"/>
        <v>1702.7304651976001</v>
      </c>
      <c r="CE6" s="5">
        <f t="shared" si="12"/>
        <v>0</v>
      </c>
      <c r="CF6" s="5">
        <f t="shared" si="12"/>
        <v>0</v>
      </c>
      <c r="CG6" s="5">
        <f t="shared" si="12"/>
        <v>0</v>
      </c>
      <c r="CH6" s="5">
        <f t="shared" si="12"/>
        <v>0</v>
      </c>
      <c r="CJ6" s="5" t="str">
        <f t="shared" si="13"/>
        <v>Standard4_00765_MH_MD_20221118_LCQE</v>
      </c>
      <c r="CK6" s="5">
        <f t="shared" si="19"/>
        <v>100</v>
      </c>
      <c r="CL6" s="5">
        <f t="shared" si="14"/>
        <v>10.971405443938004</v>
      </c>
      <c r="CM6" s="5">
        <f t="shared" si="14"/>
        <v>3.4300490907736965</v>
      </c>
      <c r="CN6" s="5">
        <f t="shared" si="14"/>
        <v>8.628667569898929E-2</v>
      </c>
      <c r="CO6" s="5">
        <f t="shared" si="14"/>
        <v>9.331865897666887E-3</v>
      </c>
      <c r="CP6" s="5">
        <f t="shared" si="14"/>
        <v>1.025308751111615E-2</v>
      </c>
      <c r="CQ6" s="5">
        <f t="shared" si="14"/>
        <v>4.8112588696843355E-3</v>
      </c>
      <c r="CR6" s="5">
        <f t="shared" si="14"/>
        <v>0</v>
      </c>
      <c r="CS6" s="5">
        <f t="shared" si="14"/>
        <v>0</v>
      </c>
      <c r="CT6" s="5">
        <f t="shared" si="14"/>
        <v>0</v>
      </c>
      <c r="CU6" s="5">
        <f t="shared" si="14"/>
        <v>0</v>
      </c>
      <c r="CV6" s="5" t="str">
        <f t="shared" si="14"/>
        <v/>
      </c>
      <c r="CX6" s="27"/>
      <c r="CY6" s="5">
        <v>0</v>
      </c>
      <c r="CZ6" s="5">
        <f t="shared" ref="CZ6:DJ6" si="21">CY3</f>
        <v>100</v>
      </c>
      <c r="DA6" s="5">
        <f t="shared" si="21"/>
        <v>11.328839236508427</v>
      </c>
      <c r="DB6" s="5">
        <f t="shared" si="21"/>
        <v>3.0134223100877486</v>
      </c>
      <c r="DC6" s="5">
        <f t="shared" si="21"/>
        <v>7.4939078377361329E-2</v>
      </c>
      <c r="DD6" s="5">
        <f t="shared" si="21"/>
        <v>1.9570002514806707E-2</v>
      </c>
      <c r="DE6" s="5">
        <f t="shared" si="21"/>
        <v>1.5175547724992933E-2</v>
      </c>
      <c r="DF6" s="5">
        <f t="shared" si="21"/>
        <v>2.2146804498126824E-3</v>
      </c>
      <c r="DG6" s="5">
        <f t="shared" si="21"/>
        <v>1.9218714940266485E-4</v>
      </c>
      <c r="DH6" s="5">
        <f t="shared" si="21"/>
        <v>0</v>
      </c>
      <c r="DI6" s="5">
        <f t="shared" si="21"/>
        <v>0</v>
      </c>
      <c r="DJ6" s="5">
        <f t="shared" si="21"/>
        <v>0</v>
      </c>
    </row>
    <row r="7" spans="1:116" ht="14.25" customHeight="1" x14ac:dyDescent="0.2">
      <c r="A7" t="s">
        <v>30</v>
      </c>
      <c r="B7" t="s">
        <v>28</v>
      </c>
      <c r="C7">
        <v>3380152.1560153998</v>
      </c>
      <c r="D7">
        <v>384903.31546060898</v>
      </c>
      <c r="E7">
        <v>63740.005577683201</v>
      </c>
      <c r="F7">
        <v>3961.9426719870298</v>
      </c>
      <c r="G7">
        <v>7947.6345903677902</v>
      </c>
      <c r="H7">
        <v>927.38238349430696</v>
      </c>
      <c r="I7">
        <v>1908.0120449900201</v>
      </c>
      <c r="J7">
        <v>3465.3309298384802</v>
      </c>
      <c r="K7">
        <v>79.407891873036505</v>
      </c>
      <c r="L7">
        <v>0</v>
      </c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6"/>
        <v>101.54430219867616</v>
      </c>
      <c r="S7" s="5">
        <f t="shared" ca="1" si="8"/>
        <v>-0.30824120665906374</v>
      </c>
      <c r="T7" s="6">
        <f t="shared" ca="1" si="8"/>
        <v>-2.3216618161249047</v>
      </c>
      <c r="U7" s="6">
        <f t="shared" ca="1" si="8"/>
        <v>0.34254927576721872</v>
      </c>
      <c r="V7" s="6">
        <f t="shared" ca="1" si="8"/>
        <v>6.4587397195057739E-2</v>
      </c>
      <c r="W7" s="6">
        <f t="shared" ca="1" si="8"/>
        <v>1.0975838391841025E-2</v>
      </c>
      <c r="X7" s="6">
        <f t="shared" ca="1" si="8"/>
        <v>0.13998416907523445</v>
      </c>
      <c r="Y7" s="5">
        <f t="shared" ca="1" si="8"/>
        <v>0.55368211606089579</v>
      </c>
      <c r="Z7" s="5">
        <f t="shared" ca="1" si="8"/>
        <v>-1.0570759583945141E-2</v>
      </c>
      <c r="AA7" s="5">
        <f t="shared" ca="1" si="8"/>
        <v>-1.5607212798494394E-2</v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998675.19707333599</v>
      </c>
      <c r="AG7" s="5">
        <f t="shared" si="1"/>
        <v>110106.79481146199</v>
      </c>
      <c r="AH7" s="5">
        <f t="shared" si="1"/>
        <v>6917.61959541336</v>
      </c>
      <c r="AI7" s="5">
        <f t="shared" si="1"/>
        <v>1439.23215289519</v>
      </c>
      <c r="AJ7" s="5">
        <f t="shared" si="1"/>
        <v>521.97606804207498</v>
      </c>
      <c r="AK7" s="5">
        <f t="shared" si="1"/>
        <v>415.27791880310701</v>
      </c>
      <c r="AL7" s="5">
        <f t="shared" si="1"/>
        <v>1427.81050105841</v>
      </c>
      <c r="AM7" s="5">
        <f t="shared" si="1"/>
        <v>5604.1350651007197</v>
      </c>
      <c r="AN7" s="5">
        <f t="shared" si="1"/>
        <v>554.62924003086005</v>
      </c>
      <c r="AO7" s="5">
        <f t="shared" si="1"/>
        <v>0</v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7"/>
        <v>100</v>
      </c>
      <c r="AU7" s="5">
        <f t="shared" si="10"/>
        <v>11.025285812057319</v>
      </c>
      <c r="AV7" s="5">
        <f t="shared" si="10"/>
        <v>0.69267962353383417</v>
      </c>
      <c r="AW7" s="5">
        <f t="shared" si="10"/>
        <v>0.144114138121476</v>
      </c>
      <c r="AX7" s="5">
        <f t="shared" si="10"/>
        <v>5.2266850080161208E-2</v>
      </c>
      <c r="AY7" s="5">
        <f t="shared" si="10"/>
        <v>4.1582881002762279E-2</v>
      </c>
      <c r="AZ7" s="5">
        <f t="shared" si="10"/>
        <v>0.14297045778674339</v>
      </c>
      <c r="BA7" s="5">
        <f t="shared" si="10"/>
        <v>0.56115692885173252</v>
      </c>
      <c r="BB7" s="5">
        <f t="shared" si="10"/>
        <v>5.5536498919391081E-2</v>
      </c>
      <c r="BC7" s="5">
        <f t="shared" si="10"/>
        <v>0</v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-3.0355342445110844E-3</v>
      </c>
      <c r="BJ7" s="5">
        <f ca="1"/>
        <v>-2.2863536071009331E-2</v>
      </c>
      <c r="BK7" s="5">
        <f ca="1"/>
        <v>3.3733973088613586E-3</v>
      </c>
      <c r="BL7" s="5">
        <f ca="1"/>
        <v>6.3605141594936057E-4</v>
      </c>
      <c r="BM7" s="5">
        <f ca="1"/>
        <v>1.080891606342056E-4</v>
      </c>
      <c r="BN7" s="5">
        <f ca="1"/>
        <v>1.3785526715359066E-3</v>
      </c>
      <c r="BO7" s="5">
        <f ca="1"/>
        <v>5.452616287397306E-3</v>
      </c>
      <c r="BP7" s="5">
        <f ca="1"/>
        <v>-1.0409997759660563E-4</v>
      </c>
      <c r="BQ7" s="5">
        <f ca="1"/>
        <v>-1.5369855777784709E-4</v>
      </c>
      <c r="BR7" s="5" t="e">
        <f ca="1"/>
        <v>#N/A</v>
      </c>
      <c r="CJ7" s="5" t="str">
        <f t="shared" si="13"/>
        <v/>
      </c>
      <c r="CK7" s="5" t="str">
        <f t="shared" si="19"/>
        <v/>
      </c>
      <c r="CL7" s="5" t="str">
        <f t="shared" si="14"/>
        <v/>
      </c>
      <c r="CM7" s="5" t="str">
        <f t="shared" si="14"/>
        <v/>
      </c>
      <c r="CN7" s="5" t="str">
        <f t="shared" si="14"/>
        <v/>
      </c>
      <c r="CO7" s="5" t="str">
        <f t="shared" si="14"/>
        <v/>
      </c>
      <c r="CP7" s="5" t="str">
        <f t="shared" si="14"/>
        <v/>
      </c>
      <c r="CQ7" s="5" t="str">
        <f t="shared" si="14"/>
        <v/>
      </c>
      <c r="CR7" s="5" t="str">
        <f t="shared" si="14"/>
        <v/>
      </c>
      <c r="CS7" s="5" t="str">
        <f t="shared" si="14"/>
        <v/>
      </c>
      <c r="CT7" s="5" t="str">
        <f t="shared" si="14"/>
        <v/>
      </c>
      <c r="CU7" s="5" t="str">
        <f t="shared" si="14"/>
        <v/>
      </c>
      <c r="CV7" s="5" t="str">
        <f t="shared" si="14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11.328839236508427</v>
      </c>
      <c r="DC7" s="5">
        <f t="shared" si="22"/>
        <v>3.0134223100877486</v>
      </c>
      <c r="DD7" s="5">
        <f t="shared" si="22"/>
        <v>7.4939078377361329E-2</v>
      </c>
      <c r="DE7" s="5">
        <f t="shared" si="22"/>
        <v>1.9570002514806707E-2</v>
      </c>
      <c r="DF7" s="5">
        <f t="shared" si="22"/>
        <v>1.5175547724992933E-2</v>
      </c>
      <c r="DG7" s="5">
        <f t="shared" si="22"/>
        <v>2.2146804498126824E-3</v>
      </c>
      <c r="DH7" s="5">
        <f t="shared" si="22"/>
        <v>1.9218714940266485E-4</v>
      </c>
      <c r="DI7" s="5">
        <f t="shared" si="22"/>
        <v>0</v>
      </c>
      <c r="DJ7" s="5">
        <f t="shared" si="22"/>
        <v>0</v>
      </c>
    </row>
    <row r="8" spans="1:116" ht="14.25" customHeight="1" x14ac:dyDescent="0.2">
      <c r="A8" t="s">
        <v>31</v>
      </c>
      <c r="B8" t="s">
        <v>28</v>
      </c>
      <c r="C8">
        <v>3213902.4826073102</v>
      </c>
      <c r="D8">
        <v>361361.76113429299</v>
      </c>
      <c r="E8">
        <v>43136.449990590299</v>
      </c>
      <c r="F8">
        <v>5548.0758399267497</v>
      </c>
      <c r="G8">
        <v>14950.737852522499</v>
      </c>
      <c r="H8">
        <v>2919.6283528706899</v>
      </c>
      <c r="I8">
        <v>4298.2227089655998</v>
      </c>
      <c r="J8">
        <v>2674.1219547728901</v>
      </c>
      <c r="K8">
        <v>280.39230772827199</v>
      </c>
      <c r="L8">
        <v>0</v>
      </c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100.56306443388858</v>
      </c>
      <c r="S8" s="5">
        <f t="shared" ca="1" si="8"/>
        <v>5.8648587996354085E-2</v>
      </c>
      <c r="T8" s="6">
        <f t="shared" ca="1" si="8"/>
        <v>-1.1407021450207815</v>
      </c>
      <c r="U8" s="6">
        <f t="shared" ca="1" si="8"/>
        <v>0.16997189007433094</v>
      </c>
      <c r="V8" s="6">
        <f t="shared" ca="1" si="8"/>
        <v>0.23184463315807016</v>
      </c>
      <c r="W8" s="6">
        <f t="shared" ca="1" si="8"/>
        <v>-1.8214321776140966E-2</v>
      </c>
      <c r="X8" s="6">
        <f t="shared" ca="1" si="8"/>
        <v>4.9702177964569043E-2</v>
      </c>
      <c r="Y8" s="5">
        <f t="shared" ca="1" si="8"/>
        <v>9.7786950601968264E-2</v>
      </c>
      <c r="Z8" s="5">
        <f t="shared" ca="1" si="8"/>
        <v>-1.0245761381519513E-2</v>
      </c>
      <c r="AA8" s="5">
        <f t="shared" ca="1" si="8"/>
        <v>-1.8564455054327668E-3</v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3380152.1560153998</v>
      </c>
      <c r="AG8" s="5">
        <f t="shared" si="1"/>
        <v>384903.31546060898</v>
      </c>
      <c r="AH8" s="5">
        <f t="shared" si="1"/>
        <v>63740.005577683201</v>
      </c>
      <c r="AI8" s="5">
        <f t="shared" si="1"/>
        <v>3961.9426719870298</v>
      </c>
      <c r="AJ8" s="5">
        <f t="shared" si="1"/>
        <v>7947.6345903677902</v>
      </c>
      <c r="AK8" s="5">
        <f t="shared" si="1"/>
        <v>927.38238349430696</v>
      </c>
      <c r="AL8" s="5">
        <f t="shared" si="1"/>
        <v>1908.0120449900201</v>
      </c>
      <c r="AM8" s="5">
        <f t="shared" si="1"/>
        <v>3465.3309298384802</v>
      </c>
      <c r="AN8" s="5">
        <f t="shared" si="1"/>
        <v>79.407891873036505</v>
      </c>
      <c r="AO8" s="5">
        <f t="shared" si="1"/>
        <v>0</v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7"/>
        <v>100</v>
      </c>
      <c r="AU8" s="5">
        <f t="shared" si="10"/>
        <v>11.387159444157739</v>
      </c>
      <c r="AV8" s="5">
        <f t="shared" si="10"/>
        <v>1.8857140932028744</v>
      </c>
      <c r="AW8" s="5">
        <f t="shared" si="10"/>
        <v>0.11721196233537183</v>
      </c>
      <c r="AX8" s="5">
        <f t="shared" si="10"/>
        <v>0.2351265334675538</v>
      </c>
      <c r="AY8" s="5">
        <f t="shared" si="10"/>
        <v>2.7436113544294597E-2</v>
      </c>
      <c r="AZ8" s="5">
        <f t="shared" si="10"/>
        <v>5.6447519428806658E-2</v>
      </c>
      <c r="BA8" s="5">
        <f t="shared" si="10"/>
        <v>0.10251996862542102</v>
      </c>
      <c r="BB8" s="5">
        <f t="shared" si="10"/>
        <v>2.3492401586632816E-3</v>
      </c>
      <c r="BC8" s="5">
        <f t="shared" si="10"/>
        <v>0</v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5.832020764931084E-4</v>
      </c>
      <c r="BJ8" s="5">
        <f ca="1"/>
        <v>-1.1343152194518629E-2</v>
      </c>
      <c r="BK8" s="5">
        <f ca="1"/>
        <v>1.6902019745636588E-3</v>
      </c>
      <c r="BL8" s="5">
        <f ca="1"/>
        <v>2.3054650776924935E-3</v>
      </c>
      <c r="BM8" s="5">
        <f ca="1"/>
        <v>-1.8112337644717746E-4</v>
      </c>
      <c r="BN8" s="5">
        <f ca="1"/>
        <v>4.9423889620272936E-4</v>
      </c>
      <c r="BO8" s="5">
        <f ca="1"/>
        <v>9.7239429956169068E-4</v>
      </c>
      <c r="BP8" s="5">
        <f ca="1"/>
        <v>-1.0188394157633497E-4</v>
      </c>
      <c r="BQ8" s="5">
        <f ca="1"/>
        <v>-1.8460510485469715E-5</v>
      </c>
      <c r="BR8" s="5" t="e">
        <f ca="1"/>
        <v>#N/A</v>
      </c>
      <c r="CJ8" s="5" t="str">
        <f t="shared" si="13"/>
        <v/>
      </c>
      <c r="CK8" s="5" t="str">
        <f t="shared" si="19"/>
        <v/>
      </c>
      <c r="CL8" s="5" t="str">
        <f t="shared" si="14"/>
        <v/>
      </c>
      <c r="CM8" s="5" t="str">
        <f t="shared" si="14"/>
        <v/>
      </c>
      <c r="CN8" s="5" t="str">
        <f t="shared" si="14"/>
        <v/>
      </c>
      <c r="CO8" s="5" t="str">
        <f t="shared" si="14"/>
        <v/>
      </c>
      <c r="CP8" s="5" t="str">
        <f t="shared" si="14"/>
        <v/>
      </c>
      <c r="CQ8" s="5" t="str">
        <f t="shared" si="14"/>
        <v/>
      </c>
      <c r="CR8" s="5" t="str">
        <f t="shared" si="14"/>
        <v/>
      </c>
      <c r="CS8" s="5" t="str">
        <f t="shared" si="14"/>
        <v/>
      </c>
      <c r="CT8" s="5" t="str">
        <f t="shared" si="14"/>
        <v/>
      </c>
      <c r="CU8" s="5" t="str">
        <f t="shared" si="14"/>
        <v/>
      </c>
      <c r="CV8" s="5" t="str">
        <f t="shared" si="14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11.328839236508427</v>
      </c>
      <c r="DD8" s="5">
        <f t="shared" si="23"/>
        <v>3.0134223100877486</v>
      </c>
      <c r="DE8" s="5">
        <f t="shared" si="23"/>
        <v>7.4939078377361329E-2</v>
      </c>
      <c r="DF8" s="5">
        <f t="shared" si="23"/>
        <v>1.9570002514806707E-2</v>
      </c>
      <c r="DG8" s="5">
        <f t="shared" si="23"/>
        <v>1.5175547724992933E-2</v>
      </c>
      <c r="DH8" s="5">
        <f t="shared" si="23"/>
        <v>2.2146804498126824E-3</v>
      </c>
      <c r="DI8" s="5">
        <f t="shared" si="23"/>
        <v>1.9218714940266485E-4</v>
      </c>
      <c r="DJ8" s="5">
        <f t="shared" si="23"/>
        <v>0</v>
      </c>
    </row>
    <row r="9" spans="1:116" ht="14.25" customHeight="1" x14ac:dyDescent="0.2">
      <c r="A9" t="s">
        <v>32</v>
      </c>
      <c r="B9" t="s">
        <v>33</v>
      </c>
      <c r="C9">
        <v>2900852.27504934</v>
      </c>
      <c r="D9">
        <v>323636.76197612402</v>
      </c>
      <c r="E9">
        <v>52466.626642552597</v>
      </c>
      <c r="F9">
        <v>7155.5760440979202</v>
      </c>
      <c r="G9">
        <v>2640.14968252887</v>
      </c>
      <c r="H9">
        <v>313.13449662416502</v>
      </c>
      <c r="I9">
        <v>0</v>
      </c>
      <c r="J9">
        <v>4333.0200789304899</v>
      </c>
      <c r="K9">
        <v>55.198276697327202</v>
      </c>
      <c r="L9">
        <v>1237.91027492071</v>
      </c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4">IFERROR(BH9/SUMIF($BH9:$BR9,"&lt;&gt;#N/A")*100,"")</f>
        <v>100.80532515118983</v>
      </c>
      <c r="S9" s="5">
        <f t="shared" ca="1" si="8"/>
        <v>-8.5818369683079973E-2</v>
      </c>
      <c r="T9" s="6">
        <f t="shared" ca="1" si="8"/>
        <v>-1.674976082256751</v>
      </c>
      <c r="U9" s="6">
        <f t="shared" ca="1" si="8"/>
        <v>0.29081643350310221</v>
      </c>
      <c r="V9" s="6">
        <f t="shared" ca="1" si="8"/>
        <v>0.46680050180977156</v>
      </c>
      <c r="W9" s="6">
        <f t="shared" ca="1" si="8"/>
        <v>1.5902940815373582E-2</v>
      </c>
      <c r="X9" s="6">
        <f t="shared" ca="1" si="8"/>
        <v>0.11683753502725649</v>
      </c>
      <c r="Y9" s="5">
        <f t="shared" ca="1" si="8"/>
        <v>6.981495942303495E-2</v>
      </c>
      <c r="Z9" s="5">
        <f t="shared" ca="1" si="8"/>
        <v>-2.745560075937699E-3</v>
      </c>
      <c r="AA9" s="5">
        <f t="shared" ca="1" si="8"/>
        <v>-1.957509752598072E-3</v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3213902.4826073102</v>
      </c>
      <c r="AG9" s="5">
        <f t="shared" si="1"/>
        <v>361361.76113429299</v>
      </c>
      <c r="AH9" s="5">
        <f t="shared" si="1"/>
        <v>43136.449990590299</v>
      </c>
      <c r="AI9" s="5">
        <f t="shared" si="1"/>
        <v>5548.0758399267497</v>
      </c>
      <c r="AJ9" s="5">
        <f t="shared" si="1"/>
        <v>14950.737852522499</v>
      </c>
      <c r="AK9" s="5">
        <f t="shared" si="1"/>
        <v>2919.6283528706899</v>
      </c>
      <c r="AL9" s="5">
        <f t="shared" si="1"/>
        <v>4298.2227089655998</v>
      </c>
      <c r="AM9" s="5">
        <f t="shared" si="1"/>
        <v>2674.1219547728901</v>
      </c>
      <c r="AN9" s="5">
        <f t="shared" si="1"/>
        <v>280.39230772827199</v>
      </c>
      <c r="AO9" s="5">
        <f t="shared" si="1"/>
        <v>0</v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7"/>
        <v>100</v>
      </c>
      <c r="AU9" s="5">
        <f t="shared" si="10"/>
        <v>11.243706462466612</v>
      </c>
      <c r="AV9" s="5">
        <f t="shared" si="10"/>
        <v>1.3421829138883961</v>
      </c>
      <c r="AW9" s="5">
        <f t="shared" si="10"/>
        <v>0.17262738586348825</v>
      </c>
      <c r="AX9" s="5">
        <f t="shared" si="10"/>
        <v>0.46518952996960777</v>
      </c>
      <c r="AY9" s="5">
        <f t="shared" si="10"/>
        <v>9.0843713170230114E-2</v>
      </c>
      <c r="AZ9" s="5">
        <f t="shared" si="10"/>
        <v>0.13373842959536919</v>
      </c>
      <c r="BA9" s="5">
        <f t="shared" si="10"/>
        <v>8.3204825574031804E-2</v>
      </c>
      <c r="BB9" s="5">
        <f t="shared" si="10"/>
        <v>8.7243564248035595E-3</v>
      </c>
      <c r="BC9" s="5">
        <f t="shared" si="10"/>
        <v>0</v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-8.5132774041815629E-4</v>
      </c>
      <c r="BJ9" s="5">
        <f ca="1"/>
        <v>-1.6615948410905759E-2</v>
      </c>
      <c r="BK9" s="5">
        <f ca="1"/>
        <v>2.8849312580156846E-3</v>
      </c>
      <c r="BL9" s="5">
        <f ca="1"/>
        <v>4.6307127238531783E-3</v>
      </c>
      <c r="BM9" s="5">
        <f ca="1"/>
        <v>1.5775893576576471E-4</v>
      </c>
      <c r="BN9" s="5">
        <f ca="1"/>
        <v>1.1590412991776104E-3</v>
      </c>
      <c r="BO9" s="5">
        <f ca="1"/>
        <v>6.9257213662398385E-4</v>
      </c>
      <c r="BP9" s="5">
        <f ca="1"/>
        <v>-2.7236260304898115E-5</v>
      </c>
      <c r="BQ9" s="5">
        <f ca="1"/>
        <v>-1.9418713740193388E-5</v>
      </c>
      <c r="BR9" s="5" t="e">
        <f ca="1"/>
        <v>#N/A</v>
      </c>
      <c r="CJ9" s="5" t="str">
        <f t="shared" si="13"/>
        <v/>
      </c>
      <c r="CK9" s="5" t="str">
        <f t="shared" si="19"/>
        <v/>
      </c>
      <c r="CL9" s="5" t="str">
        <f t="shared" si="14"/>
        <v/>
      </c>
      <c r="CM9" s="5" t="str">
        <f t="shared" si="14"/>
        <v/>
      </c>
      <c r="CN9" s="5" t="str">
        <f t="shared" si="14"/>
        <v/>
      </c>
      <c r="CO9" s="5" t="str">
        <f t="shared" si="14"/>
        <v/>
      </c>
      <c r="CP9" s="5" t="str">
        <f t="shared" si="14"/>
        <v/>
      </c>
      <c r="CQ9" s="5" t="str">
        <f t="shared" si="14"/>
        <v/>
      </c>
      <c r="CR9" s="5" t="str">
        <f t="shared" si="14"/>
        <v/>
      </c>
      <c r="CS9" s="5" t="str">
        <f t="shared" si="14"/>
        <v/>
      </c>
      <c r="CT9" s="5" t="str">
        <f t="shared" si="14"/>
        <v/>
      </c>
      <c r="CU9" s="5" t="str">
        <f t="shared" si="14"/>
        <v/>
      </c>
      <c r="CV9" s="5" t="str">
        <f t="shared" si="14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11.328839236508427</v>
      </c>
      <c r="DE9" s="5">
        <f t="shared" si="25"/>
        <v>3.0134223100877486</v>
      </c>
      <c r="DF9" s="5">
        <f t="shared" si="25"/>
        <v>7.4939078377361329E-2</v>
      </c>
      <c r="DG9" s="5">
        <f t="shared" si="25"/>
        <v>1.9570002514806707E-2</v>
      </c>
      <c r="DH9" s="5">
        <f t="shared" si="25"/>
        <v>1.5175547724992933E-2</v>
      </c>
      <c r="DI9" s="5">
        <f t="shared" si="25"/>
        <v>2.2146804498126824E-3</v>
      </c>
      <c r="DJ9" s="5">
        <f t="shared" si="25"/>
        <v>1.9218714940266485E-4</v>
      </c>
    </row>
    <row r="10" spans="1:116" ht="14.25" customHeight="1" x14ac:dyDescent="0.2">
      <c r="A10" t="s">
        <v>34</v>
      </c>
      <c r="B10" t="s">
        <v>33</v>
      </c>
      <c r="C10">
        <v>692236.41803516296</v>
      </c>
      <c r="D10">
        <v>75093.872667294796</v>
      </c>
      <c r="E10">
        <v>13088.9617315913</v>
      </c>
      <c r="F10">
        <v>1024.05990213066</v>
      </c>
      <c r="G10">
        <v>0</v>
      </c>
      <c r="H10">
        <v>0</v>
      </c>
      <c r="I10">
        <v>0</v>
      </c>
      <c r="J10">
        <v>3140.7842621315699</v>
      </c>
      <c r="K10">
        <v>23.915473648548002</v>
      </c>
      <c r="L10">
        <v>0</v>
      </c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4"/>
        <v>100.82915462148176</v>
      </c>
      <c r="S10" s="5">
        <f t="shared" ca="1" si="8"/>
        <v>-0.17365773598989862</v>
      </c>
      <c r="T10" s="6">
        <f t="shared" ca="1" si="8"/>
        <v>-1.1950757481281693</v>
      </c>
      <c r="U10" s="6">
        <f t="shared" ca="1" si="8"/>
        <v>0.3137776079540805</v>
      </c>
      <c r="V10" s="6">
        <f t="shared" ca="1" si="8"/>
        <v>7.2630722133324901E-2</v>
      </c>
      <c r="W10" s="6">
        <f t="shared" ca="1" si="8"/>
        <v>-2.1171402558523088E-2</v>
      </c>
      <c r="X10" s="6">
        <f t="shared" ca="1" si="8"/>
        <v>-1.9981519808771994E-3</v>
      </c>
      <c r="Y10" s="5">
        <f t="shared" ca="1" si="8"/>
        <v>0.15134904108293401</v>
      </c>
      <c r="Z10" s="5">
        <f t="shared" ca="1" si="8"/>
        <v>-1.5186434553955141E-2</v>
      </c>
      <c r="AA10" s="5">
        <f t="shared" ca="1" si="8"/>
        <v>4.0177480559328675E-2</v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2900852.27504934</v>
      </c>
      <c r="AG10" s="5">
        <f t="shared" si="1"/>
        <v>323636.76197612402</v>
      </c>
      <c r="AH10" s="5">
        <f t="shared" si="1"/>
        <v>52466.626642552597</v>
      </c>
      <c r="AI10" s="5">
        <f t="shared" si="1"/>
        <v>7155.5760440979202</v>
      </c>
      <c r="AJ10" s="5">
        <f t="shared" si="1"/>
        <v>2640.14968252887</v>
      </c>
      <c r="AK10" s="5">
        <f t="shared" si="1"/>
        <v>313.13449662416502</v>
      </c>
      <c r="AL10" s="5">
        <f t="shared" si="1"/>
        <v>0</v>
      </c>
      <c r="AM10" s="5">
        <f t="shared" si="1"/>
        <v>4333.0200789304899</v>
      </c>
      <c r="AN10" s="5">
        <f t="shared" si="1"/>
        <v>55.198276697327202</v>
      </c>
      <c r="AO10" s="5">
        <f t="shared" si="1"/>
        <v>1237.91027492071</v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7"/>
        <v>100</v>
      </c>
      <c r="AU10" s="5">
        <f t="shared" si="10"/>
        <v>11.156609550916182</v>
      </c>
      <c r="AV10" s="5">
        <f t="shared" si="10"/>
        <v>1.8086624780525993</v>
      </c>
      <c r="AW10" s="5">
        <f t="shared" si="10"/>
        <v>0.24667150773736704</v>
      </c>
      <c r="AX10" s="5">
        <f t="shared" si="10"/>
        <v>9.1012896631696427E-2</v>
      </c>
      <c r="AY10" s="5">
        <f t="shared" si="10"/>
        <v>1.0794568869207205E-2</v>
      </c>
      <c r="AZ10" s="5">
        <f t="shared" si="10"/>
        <v>0</v>
      </c>
      <c r="BA10" s="5">
        <f t="shared" si="10"/>
        <v>0.14937058726497165</v>
      </c>
      <c r="BB10" s="5">
        <f t="shared" si="10"/>
        <v>1.9028296329356637E-3</v>
      </c>
      <c r="BC10" s="5">
        <f t="shared" si="10"/>
        <v>4.2674019824041357E-2</v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-1.7222968559224699E-3</v>
      </c>
      <c r="BJ10" s="5">
        <f ca="1"/>
        <v>-1.1852482078368601E-2</v>
      </c>
      <c r="BK10" s="5">
        <f ca="1"/>
        <v>3.1119730114967147E-3</v>
      </c>
      <c r="BL10" s="5">
        <f ca="1"/>
        <v>7.203345342523663E-4</v>
      </c>
      <c r="BM10" s="5">
        <f ca="1"/>
        <v>-2.0997302454832341E-4</v>
      </c>
      <c r="BN10" s="5">
        <f ca="1"/>
        <v>-1.9817204541467921E-5</v>
      </c>
      <c r="BO10" s="5">
        <f ca="1"/>
        <v>1.5010444315546104E-3</v>
      </c>
      <c r="BP10" s="5">
        <f ca="1"/>
        <v>-1.5061551007707898E-4</v>
      </c>
      <c r="BQ10" s="5">
        <f ca="1"/>
        <v>3.9847086599265031E-4</v>
      </c>
      <c r="BR10" s="5" t="e">
        <f ca="1"/>
        <v>#N/A</v>
      </c>
      <c r="CJ10" s="5" t="str">
        <f t="shared" si="13"/>
        <v/>
      </c>
      <c r="CK10" s="5" t="str">
        <f t="shared" si="19"/>
        <v/>
      </c>
      <c r="CL10" s="5" t="str">
        <f t="shared" si="14"/>
        <v/>
      </c>
      <c r="CM10" s="5" t="str">
        <f t="shared" si="14"/>
        <v/>
      </c>
      <c r="CN10" s="5" t="str">
        <f t="shared" si="14"/>
        <v/>
      </c>
      <c r="CO10" s="5" t="str">
        <f t="shared" si="14"/>
        <v/>
      </c>
      <c r="CP10" s="5" t="str">
        <f t="shared" si="14"/>
        <v/>
      </c>
      <c r="CQ10" s="5" t="str">
        <f t="shared" si="14"/>
        <v/>
      </c>
      <c r="CR10" s="5" t="str">
        <f t="shared" si="14"/>
        <v/>
      </c>
      <c r="CS10" s="5" t="str">
        <f t="shared" si="14"/>
        <v/>
      </c>
      <c r="CT10" s="5" t="str">
        <f t="shared" si="14"/>
        <v/>
      </c>
      <c r="CU10" s="5" t="str">
        <f t="shared" si="14"/>
        <v/>
      </c>
      <c r="CV10" s="5" t="str">
        <f t="shared" si="14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11.328839236508427</v>
      </c>
      <c r="DF10" s="5">
        <f t="shared" si="26"/>
        <v>3.0134223100877486</v>
      </c>
      <c r="DG10" s="5">
        <f t="shared" si="26"/>
        <v>7.4939078377361329E-2</v>
      </c>
      <c r="DH10" s="5">
        <f t="shared" si="26"/>
        <v>1.9570002514806707E-2</v>
      </c>
      <c r="DI10" s="5">
        <f t="shared" si="26"/>
        <v>1.5175547724992933E-2</v>
      </c>
      <c r="DJ10" s="5">
        <f t="shared" si="26"/>
        <v>2.2146804498126824E-3</v>
      </c>
    </row>
    <row r="11" spans="1:116" ht="14.25" customHeight="1" x14ac:dyDescent="0.2">
      <c r="A11" t="s">
        <v>35</v>
      </c>
      <c r="B11" t="s">
        <v>33</v>
      </c>
      <c r="C11">
        <v>1951692.5138896201</v>
      </c>
      <c r="D11">
        <v>211772.945466848</v>
      </c>
      <c r="E11">
        <v>47023.846047945699</v>
      </c>
      <c r="F11">
        <v>6071.9742960133399</v>
      </c>
      <c r="G11">
        <v>21414.314333413098</v>
      </c>
      <c r="H11">
        <v>15751.5989559431</v>
      </c>
      <c r="I11">
        <v>1132.5234336429901</v>
      </c>
      <c r="J11">
        <v>1908.3362593275699</v>
      </c>
      <c r="K11">
        <v>0</v>
      </c>
      <c r="L11">
        <v>0</v>
      </c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4"/>
        <v>100.98163469464352</v>
      </c>
      <c r="S11" s="5">
        <f t="shared" ca="1" si="8"/>
        <v>-0.48554968770648027</v>
      </c>
      <c r="T11" s="6">
        <f t="shared" ca="1" si="8"/>
        <v>-1.0786125269622158</v>
      </c>
      <c r="U11" s="6">
        <f t="shared" ca="1" si="8"/>
        <v>0.21053841043862917</v>
      </c>
      <c r="V11" s="6">
        <f t="shared" ca="1" si="8"/>
        <v>-1.0746649511015232E-2</v>
      </c>
      <c r="W11" s="6">
        <f t="shared" ca="1" si="8"/>
        <v>-1.9548132578548438E-2</v>
      </c>
      <c r="X11" s="6">
        <f t="shared" ca="1" si="8"/>
        <v>4.289917048565415E-4</v>
      </c>
      <c r="Y11" s="5">
        <f t="shared" ca="1" si="8"/>
        <v>0.45865706198670403</v>
      </c>
      <c r="Z11" s="5">
        <f t="shared" ca="1" si="8"/>
        <v>-4.8475098966586187E-2</v>
      </c>
      <c r="AA11" s="5">
        <f t="shared" ca="1" si="8"/>
        <v>-8.3270630488514238E-3</v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692236.41803516296</v>
      </c>
      <c r="AG11" s="5">
        <f t="shared" si="1"/>
        <v>75093.872667294796</v>
      </c>
      <c r="AH11" s="5">
        <f t="shared" si="1"/>
        <v>13088.9617315913</v>
      </c>
      <c r="AI11" s="5">
        <f t="shared" si="1"/>
        <v>1024.05990213066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3140.7842621315699</v>
      </c>
      <c r="AN11" s="5">
        <f t="shared" si="1"/>
        <v>23.915473648548002</v>
      </c>
      <c r="AO11" s="5">
        <f t="shared" si="1"/>
        <v>0</v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7"/>
        <v>100</v>
      </c>
      <c r="AU11" s="5">
        <f t="shared" si="10"/>
        <v>10.848009539925753</v>
      </c>
      <c r="AV11" s="5">
        <f t="shared" si="10"/>
        <v>1.8908224691129196</v>
      </c>
      <c r="AW11" s="5">
        <f t="shared" si="10"/>
        <v>0.14793499380418926</v>
      </c>
      <c r="AX11" s="5">
        <f t="shared" si="10"/>
        <v>0</v>
      </c>
      <c r="AY11" s="5">
        <f t="shared" si="10"/>
        <v>0</v>
      </c>
      <c r="AZ11" s="5">
        <f t="shared" si="10"/>
        <v>0</v>
      </c>
      <c r="BA11" s="5">
        <f t="shared" si="10"/>
        <v>0.45371554866274461</v>
      </c>
      <c r="BB11" s="5">
        <f t="shared" si="10"/>
        <v>3.4548129837533611E-3</v>
      </c>
      <c r="BC11" s="5">
        <f t="shared" si="10"/>
        <v>0</v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-4.8082969658267555E-3</v>
      </c>
      <c r="BJ11" s="5">
        <f ca="1"/>
        <v>-1.068127417647587E-2</v>
      </c>
      <c r="BK11" s="5">
        <f ca="1"/>
        <v>2.0849178276354146E-3</v>
      </c>
      <c r="BL11" s="5">
        <f ca="1"/>
        <v>-1.0642182158678481E-4</v>
      </c>
      <c r="BM11" s="5">
        <f ca="1"/>
        <v>-1.9358106687081931E-4</v>
      </c>
      <c r="BN11" s="5">
        <f ca="1"/>
        <v>4.2482150952869939E-6</v>
      </c>
      <c r="BO11" s="5">
        <f ca="1"/>
        <v>4.5419849200661932E-3</v>
      </c>
      <c r="BP11" s="5">
        <f ca="1"/>
        <v>-4.8003876262420517E-4</v>
      </c>
      <c r="BQ11" s="5">
        <f ca="1"/>
        <v>-8.2461163101899413E-5</v>
      </c>
      <c r="BR11" s="5" t="e">
        <f ca="1"/>
        <v>#N/A</v>
      </c>
      <c r="CJ11" s="5" t="str">
        <f t="shared" si="13"/>
        <v/>
      </c>
      <c r="CK11" s="5" t="str">
        <f t="shared" si="19"/>
        <v/>
      </c>
      <c r="CL11" s="5" t="str">
        <f t="shared" si="14"/>
        <v/>
      </c>
      <c r="CM11" s="5" t="str">
        <f t="shared" si="14"/>
        <v/>
      </c>
      <c r="CN11" s="5" t="str">
        <f t="shared" si="14"/>
        <v/>
      </c>
      <c r="CO11" s="5" t="str">
        <f t="shared" si="14"/>
        <v/>
      </c>
      <c r="CP11" s="5" t="str">
        <f t="shared" si="14"/>
        <v/>
      </c>
      <c r="CQ11" s="5" t="str">
        <f t="shared" si="14"/>
        <v/>
      </c>
      <c r="CR11" s="5" t="str">
        <f t="shared" si="14"/>
        <v/>
      </c>
      <c r="CS11" s="5" t="str">
        <f t="shared" si="14"/>
        <v/>
      </c>
      <c r="CT11" s="5" t="str">
        <f t="shared" si="14"/>
        <v/>
      </c>
      <c r="CU11" s="5" t="str">
        <f t="shared" si="14"/>
        <v/>
      </c>
      <c r="CV11" s="5" t="str">
        <f t="shared" si="14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11.328839236508427</v>
      </c>
      <c r="DG11" s="5">
        <f t="shared" si="27"/>
        <v>3.0134223100877486</v>
      </c>
      <c r="DH11" s="5">
        <f t="shared" si="27"/>
        <v>7.4939078377361329E-2</v>
      </c>
      <c r="DI11" s="5">
        <f t="shared" si="27"/>
        <v>1.9570002514806707E-2</v>
      </c>
      <c r="DJ11" s="5">
        <f t="shared" si="27"/>
        <v>1.5175547724992933E-2</v>
      </c>
    </row>
    <row r="12" spans="1:116" ht="14.25" customHeight="1" x14ac:dyDescent="0.2">
      <c r="A12" t="s">
        <v>36</v>
      </c>
      <c r="B12" t="s">
        <v>33</v>
      </c>
      <c r="C12">
        <v>3502788.21069314</v>
      </c>
      <c r="D12">
        <v>404884.86665117898</v>
      </c>
      <c r="E12">
        <v>59877.0705767564</v>
      </c>
      <c r="F12">
        <v>4035.3772049465201</v>
      </c>
      <c r="G12">
        <v>1246.1142148040699</v>
      </c>
      <c r="H12">
        <v>0</v>
      </c>
      <c r="I12">
        <v>6158.1224707014799</v>
      </c>
      <c r="J12">
        <v>1381.27285619543</v>
      </c>
      <c r="K12">
        <v>0</v>
      </c>
      <c r="L12">
        <v>0</v>
      </c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4"/>
        <v>98.982391864650666</v>
      </c>
      <c r="S12" s="5">
        <f t="shared" ca="1" si="8"/>
        <v>-0.47324089707346079</v>
      </c>
      <c r="T12" s="6">
        <f t="shared" ca="1" si="8"/>
        <v>-0.54427486571932404</v>
      </c>
      <c r="U12" s="6">
        <f t="shared" ca="1" si="8"/>
        <v>0.30969162986064008</v>
      </c>
      <c r="V12" s="6">
        <f t="shared" ca="1" si="8"/>
        <v>1.0483528726526654</v>
      </c>
      <c r="W12" s="6">
        <f t="shared" ca="1" si="8"/>
        <v>0.65624179182209808</v>
      </c>
      <c r="X12" s="6">
        <f t="shared" ca="1" si="8"/>
        <v>-5.0744505112255818E-2</v>
      </c>
      <c r="Y12" s="5">
        <f t="shared" ca="1" si="8"/>
        <v>8.1813568417221053E-2</v>
      </c>
      <c r="Z12" s="5">
        <f t="shared" ca="1" si="8"/>
        <v>-8.4703595795577943E-3</v>
      </c>
      <c r="AA12" s="5">
        <f t="shared" ca="1" si="8"/>
        <v>-1.7610999186932984E-3</v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1951692.5138896201</v>
      </c>
      <c r="AG12" s="5">
        <f t="shared" si="1"/>
        <v>211772.945466848</v>
      </c>
      <c r="AH12" s="5">
        <f t="shared" si="1"/>
        <v>47023.846047945699</v>
      </c>
      <c r="AI12" s="5">
        <f t="shared" si="1"/>
        <v>6071.9742960133399</v>
      </c>
      <c r="AJ12" s="5">
        <f t="shared" si="1"/>
        <v>21414.314333413098</v>
      </c>
      <c r="AK12" s="5">
        <f t="shared" si="1"/>
        <v>15751.5989559431</v>
      </c>
      <c r="AL12" s="5">
        <f t="shared" si="1"/>
        <v>1132.5234336429901</v>
      </c>
      <c r="AM12" s="5">
        <f t="shared" si="1"/>
        <v>1908.3362593275699</v>
      </c>
      <c r="AN12" s="5">
        <f t="shared" si="1"/>
        <v>0</v>
      </c>
      <c r="AO12" s="5">
        <f t="shared" si="1"/>
        <v>0</v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7"/>
        <v>100</v>
      </c>
      <c r="AU12" s="5">
        <f t="shared" si="10"/>
        <v>10.850733092417089</v>
      </c>
      <c r="AV12" s="5">
        <f t="shared" si="10"/>
        <v>2.4093880420860794</v>
      </c>
      <c r="AW12" s="5">
        <f t="shared" si="10"/>
        <v>0.31111326465623501</v>
      </c>
      <c r="AX12" s="5">
        <f t="shared" si="10"/>
        <v>1.0972176293659854</v>
      </c>
      <c r="AY12" s="5">
        <f t="shared" si="10"/>
        <v>0.80707380101340842</v>
      </c>
      <c r="AZ12" s="5">
        <f t="shared" si="10"/>
        <v>5.8027759269616237E-2</v>
      </c>
      <c r="BA12" s="5">
        <f t="shared" si="10"/>
        <v>9.7778530467607136E-2</v>
      </c>
      <c r="BB12" s="5">
        <f t="shared" si="10"/>
        <v>0</v>
      </c>
      <c r="BC12" s="5">
        <f t="shared" si="10"/>
        <v>0</v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-4.7810614409133922E-3</v>
      </c>
      <c r="BJ12" s="5">
        <f ca="1"/>
        <v>-5.4987039155769239E-3</v>
      </c>
      <c r="BK12" s="5">
        <f ca="1"/>
        <v>3.1287547615955267E-3</v>
      </c>
      <c r="BL12" s="5">
        <f ca="1"/>
        <v>1.0591306725404167E-2</v>
      </c>
      <c r="BM12" s="5">
        <f ca="1"/>
        <v>6.6298841587850137E-3</v>
      </c>
      <c r="BN12" s="5">
        <f ca="1"/>
        <v>-5.1266194073835145E-4</v>
      </c>
      <c r="BO12" s="5">
        <f ca="1"/>
        <v>8.265466905375817E-4</v>
      </c>
      <c r="BP12" s="5">
        <f ca="1"/>
        <v>-8.5574407932475848E-5</v>
      </c>
      <c r="BQ12" s="5">
        <f ca="1"/>
        <v>-1.7792052561241809E-5</v>
      </c>
      <c r="BR12" s="5" t="e">
        <f ca="1"/>
        <v>#N/A</v>
      </c>
      <c r="CJ12" s="5" t="str">
        <f t="shared" si="13"/>
        <v/>
      </c>
      <c r="CK12" s="5" t="str">
        <f t="shared" si="19"/>
        <v/>
      </c>
      <c r="CL12" s="5" t="str">
        <f t="shared" si="14"/>
        <v/>
      </c>
      <c r="CM12" s="5" t="str">
        <f t="shared" si="14"/>
        <v/>
      </c>
      <c r="CN12" s="5" t="str">
        <f t="shared" si="14"/>
        <v/>
      </c>
      <c r="CO12" s="5" t="str">
        <f t="shared" si="14"/>
        <v/>
      </c>
      <c r="CP12" s="5" t="str">
        <f t="shared" si="14"/>
        <v/>
      </c>
      <c r="CQ12" s="5" t="str">
        <f t="shared" si="14"/>
        <v/>
      </c>
      <c r="CR12" s="5" t="str">
        <f t="shared" si="14"/>
        <v/>
      </c>
      <c r="CS12" s="5" t="str">
        <f t="shared" si="14"/>
        <v/>
      </c>
      <c r="CT12" s="5" t="str">
        <f t="shared" si="14"/>
        <v/>
      </c>
      <c r="CU12" s="5" t="str">
        <f t="shared" si="14"/>
        <v/>
      </c>
      <c r="CV12" s="5" t="str">
        <f t="shared" si="14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11.328839236508427</v>
      </c>
      <c r="DH12" s="5">
        <f t="shared" si="28"/>
        <v>3.0134223100877486</v>
      </c>
      <c r="DI12" s="5">
        <f t="shared" si="28"/>
        <v>7.4939078377361329E-2</v>
      </c>
      <c r="DJ12" s="5">
        <f t="shared" si="28"/>
        <v>1.9570002514806707E-2</v>
      </c>
    </row>
    <row r="13" spans="1:116" ht="14.25" customHeight="1" x14ac:dyDescent="0.2">
      <c r="A13" t="s">
        <v>37</v>
      </c>
      <c r="B13" t="s">
        <v>38</v>
      </c>
      <c r="C13">
        <v>3920965.6327455901</v>
      </c>
      <c r="D13">
        <v>457003.47474266897</v>
      </c>
      <c r="E13">
        <v>53433.335438581897</v>
      </c>
      <c r="F13">
        <v>10355.7210073066</v>
      </c>
      <c r="G13">
        <v>2624.6476727912</v>
      </c>
      <c r="H13">
        <v>453.92080864783998</v>
      </c>
      <c r="I13">
        <v>251.52834961599899</v>
      </c>
      <c r="J13">
        <v>11760.825273071199</v>
      </c>
      <c r="K13">
        <v>0</v>
      </c>
      <c r="L13">
        <v>442.33163915655001</v>
      </c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4"/>
        <v>100.72172461887195</v>
      </c>
      <c r="S13" s="5">
        <f t="shared" ca="1" si="8"/>
        <v>0.23175222852218616</v>
      </c>
      <c r="T13" s="6">
        <f t="shared" ca="1" si="8"/>
        <v>-1.339676839631891</v>
      </c>
      <c r="U13" s="6">
        <f t="shared" ca="1" si="8"/>
        <v>0.18534240658316287</v>
      </c>
      <c r="V13" s="6">
        <f t="shared" ca="1" si="8"/>
        <v>3.5319736614495244E-2</v>
      </c>
      <c r="W13" s="6">
        <f t="shared" ca="1" si="8"/>
        <v>-2.3912951438912623E-2</v>
      </c>
      <c r="X13" s="6">
        <f t="shared" ca="1" si="8"/>
        <v>0.1765773147059535</v>
      </c>
      <c r="Y13" s="5">
        <f t="shared" ca="1" si="8"/>
        <v>2.0376421030954876E-2</v>
      </c>
      <c r="Z13" s="5">
        <f t="shared" ca="1" si="8"/>
        <v>-7.6173266668859195E-3</v>
      </c>
      <c r="AA13" s="5">
        <f t="shared" ca="1" si="8"/>
        <v>1.1439140900002232E-4</v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3502788.21069314</v>
      </c>
      <c r="AG13" s="5">
        <f t="shared" si="1"/>
        <v>404884.86665117898</v>
      </c>
      <c r="AH13" s="5">
        <f t="shared" si="1"/>
        <v>59877.0705767564</v>
      </c>
      <c r="AI13" s="5">
        <f t="shared" si="1"/>
        <v>4035.3772049465201</v>
      </c>
      <c r="AJ13" s="5">
        <f t="shared" si="1"/>
        <v>1246.1142148040699</v>
      </c>
      <c r="AK13" s="5">
        <f t="shared" si="1"/>
        <v>0</v>
      </c>
      <c r="AL13" s="5">
        <f t="shared" si="1"/>
        <v>6158.1224707014799</v>
      </c>
      <c r="AM13" s="5">
        <f t="shared" si="1"/>
        <v>1381.27285619543</v>
      </c>
      <c r="AN13" s="5">
        <f t="shared" si="1"/>
        <v>0</v>
      </c>
      <c r="AO13" s="5">
        <f t="shared" si="1"/>
        <v>0</v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7"/>
        <v>100</v>
      </c>
      <c r="AU13" s="5">
        <f t="shared" si="10"/>
        <v>11.558930837301732</v>
      </c>
      <c r="AV13" s="5">
        <f t="shared" si="10"/>
        <v>1.709411673648056</v>
      </c>
      <c r="AW13" s="5">
        <f t="shared" si="10"/>
        <v>0.1152047158497199</v>
      </c>
      <c r="AX13" s="5">
        <f t="shared" si="10"/>
        <v>3.5574923171203823E-2</v>
      </c>
      <c r="AY13" s="5">
        <f t="shared" si="10"/>
        <v>0</v>
      </c>
      <c r="AZ13" s="5">
        <f t="shared" si="10"/>
        <v>0.1758063034442752</v>
      </c>
      <c r="BA13" s="5">
        <f t="shared" si="10"/>
        <v>3.9433524755471884E-2</v>
      </c>
      <c r="BB13" s="5">
        <f t="shared" si="10"/>
        <v>0</v>
      </c>
      <c r="BC13" s="5">
        <f t="shared" si="10"/>
        <v>0</v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2.3009160079330432E-3</v>
      </c>
      <c r="BJ13" s="5">
        <f ca="1"/>
        <v>-1.3300773439902751E-2</v>
      </c>
      <c r="BK13" s="5">
        <f ca="1"/>
        <v>1.8401432986229448E-3</v>
      </c>
      <c r="BL13" s="5">
        <f ca="1"/>
        <v>3.5066651954326726E-4</v>
      </c>
      <c r="BM13" s="5">
        <f ca="1"/>
        <v>-2.37416024491226E-4</v>
      </c>
      <c r="BN13" s="5">
        <f ca="1"/>
        <v>1.7531204452079917E-3</v>
      </c>
      <c r="BO13" s="5">
        <f ca="1"/>
        <v>2.0230413158689109E-4</v>
      </c>
      <c r="BP13" s="5">
        <f ca="1"/>
        <v>-7.5627444781249144E-5</v>
      </c>
      <c r="BQ13" s="5">
        <f ca="1"/>
        <v>1.1357173383684212E-6</v>
      </c>
      <c r="BR13" s="5" t="e">
        <f ca="1"/>
        <v>#N/A</v>
      </c>
      <c r="CJ13" s="5" t="str">
        <f t="shared" si="13"/>
        <v/>
      </c>
      <c r="CK13" s="5" t="str">
        <f t="shared" si="19"/>
        <v/>
      </c>
      <c r="CL13" s="5" t="str">
        <f t="shared" si="14"/>
        <v/>
      </c>
      <c r="CM13" s="5" t="str">
        <f t="shared" si="14"/>
        <v/>
      </c>
      <c r="CN13" s="5" t="str">
        <f t="shared" si="14"/>
        <v/>
      </c>
      <c r="CO13" s="5" t="str">
        <f t="shared" si="14"/>
        <v/>
      </c>
      <c r="CP13" s="5" t="str">
        <f t="shared" si="14"/>
        <v/>
      </c>
      <c r="CQ13" s="5" t="str">
        <f t="shared" si="14"/>
        <v/>
      </c>
      <c r="CR13" s="5" t="str">
        <f t="shared" si="14"/>
        <v/>
      </c>
      <c r="CS13" s="5" t="str">
        <f t="shared" si="14"/>
        <v/>
      </c>
      <c r="CT13" s="5" t="str">
        <f t="shared" si="14"/>
        <v/>
      </c>
      <c r="CU13" s="5" t="str">
        <f t="shared" si="14"/>
        <v/>
      </c>
      <c r="CV13" s="5" t="str">
        <f t="shared" si="14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11.328839236508427</v>
      </c>
      <c r="DI13" s="5">
        <f t="shared" si="29"/>
        <v>3.0134223100877486</v>
      </c>
      <c r="DJ13" s="5">
        <f t="shared" si="29"/>
        <v>7.4939078377361329E-2</v>
      </c>
    </row>
    <row r="14" spans="1:116" ht="14.25" customHeight="1" x14ac:dyDescent="0.2">
      <c r="A14" t="s">
        <v>39</v>
      </c>
      <c r="B14" t="s">
        <v>38</v>
      </c>
      <c r="C14">
        <v>807613.97250633501</v>
      </c>
      <c r="D14">
        <v>84915.067054161103</v>
      </c>
      <c r="E14">
        <v>5936.69537172116</v>
      </c>
      <c r="F14">
        <v>1190.2336311925401</v>
      </c>
      <c r="G14">
        <v>41799.495021328403</v>
      </c>
      <c r="H14">
        <v>4725.9582507290897</v>
      </c>
      <c r="I14">
        <v>1928.7700500125</v>
      </c>
      <c r="J14">
        <v>472.63699271073398</v>
      </c>
      <c r="K14">
        <v>0</v>
      </c>
      <c r="L14">
        <v>0</v>
      </c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4"/>
        <v>100.68244310494758</v>
      </c>
      <c r="S14" s="5">
        <f t="shared" ca="1" si="8"/>
        <v>0.32877000356618447</v>
      </c>
      <c r="T14" s="6">
        <f t="shared" ca="1" si="8"/>
        <v>-1.6991733725506362</v>
      </c>
      <c r="U14" s="6">
        <f t="shared" ca="1" si="8"/>
        <v>0.37305280326959267</v>
      </c>
      <c r="V14" s="6">
        <f t="shared" ca="1" si="8"/>
        <v>5.6386410981765049E-2</v>
      </c>
      <c r="W14" s="6">
        <f t="shared" ca="1" si="8"/>
        <v>-2.0043924379407111E-2</v>
      </c>
      <c r="X14" s="6">
        <f t="shared" ca="1" si="8"/>
        <v>4.8035999379313892E-3</v>
      </c>
      <c r="Y14" s="5">
        <f t="shared" ca="1" si="8"/>
        <v>0.30199576720180127</v>
      </c>
      <c r="Z14" s="5">
        <f t="shared" ca="1" si="8"/>
        <v>-3.4372995208823101E-2</v>
      </c>
      <c r="AA14" s="5">
        <f t="shared" ca="1" si="8"/>
        <v>6.1386022340116642E-3</v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3920965.6327455901</v>
      </c>
      <c r="AG14" s="5">
        <f t="shared" si="1"/>
        <v>457003.47474266897</v>
      </c>
      <c r="AH14" s="5">
        <f t="shared" si="1"/>
        <v>53433.335438581897</v>
      </c>
      <c r="AI14" s="5">
        <f t="shared" si="1"/>
        <v>10355.7210073066</v>
      </c>
      <c r="AJ14" s="5">
        <f t="shared" si="1"/>
        <v>2624.6476727912</v>
      </c>
      <c r="AK14" s="5">
        <f t="shared" si="1"/>
        <v>453.92080864783998</v>
      </c>
      <c r="AL14" s="5">
        <f t="shared" si="1"/>
        <v>251.52834961599899</v>
      </c>
      <c r="AM14" s="5">
        <f t="shared" si="1"/>
        <v>11760.825273071199</v>
      </c>
      <c r="AN14" s="5">
        <f t="shared" si="1"/>
        <v>0</v>
      </c>
      <c r="AO14" s="5">
        <f t="shared" si="1"/>
        <v>442.33163915655001</v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7"/>
        <v>100</v>
      </c>
      <c r="AU14" s="5">
        <f t="shared" si="10"/>
        <v>11.655380779827443</v>
      </c>
      <c r="AV14" s="5">
        <f t="shared" si="10"/>
        <v>1.362759596573309</v>
      </c>
      <c r="AW14" s="5">
        <f t="shared" si="10"/>
        <v>0.26411149643398379</v>
      </c>
      <c r="AX14" s="5">
        <f t="shared" si="10"/>
        <v>6.6938808411675238E-2</v>
      </c>
      <c r="AY14" s="5">
        <f t="shared" si="10"/>
        <v>1.1576760705499721E-2</v>
      </c>
      <c r="AZ14" s="5">
        <f t="shared" si="10"/>
        <v>6.414959302764164E-3</v>
      </c>
      <c r="BA14" s="5">
        <f t="shared" si="10"/>
        <v>0.29994716543424227</v>
      </c>
      <c r="BB14" s="5">
        <f t="shared" si="10"/>
        <v>0</v>
      </c>
      <c r="BC14" s="5">
        <f t="shared" si="10"/>
        <v>1.1281191435662107E-2</v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3.2654154331901442E-3</v>
      </c>
      <c r="BJ14" s="5">
        <f ca="1"/>
        <v>-1.6876560799974648E-2</v>
      </c>
      <c r="BK14" s="5">
        <f ca="1"/>
        <v>3.7052418650661513E-3</v>
      </c>
      <c r="BL14" s="5">
        <f ca="1"/>
        <v>5.6004214084266887E-4</v>
      </c>
      <c r="BM14" s="5">
        <f ca="1"/>
        <v>-1.9908063174941116E-4</v>
      </c>
      <c r="BN14" s="5">
        <f ca="1"/>
        <v>4.7710403023537058E-5</v>
      </c>
      <c r="BO14" s="5">
        <f ca="1"/>
        <v>2.9994878738392578E-3</v>
      </c>
      <c r="BP14" s="5">
        <f ca="1"/>
        <v>-3.4140009070890328E-4</v>
      </c>
      <c r="BQ14" s="5">
        <f ca="1"/>
        <v>6.0969937207552822E-5</v>
      </c>
      <c r="BR14" s="5" t="e">
        <f ca="1"/>
        <v>#N/A</v>
      </c>
      <c r="CJ14" s="5" t="str">
        <f t="shared" si="13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4"/>
        <v/>
      </c>
      <c r="CS14" s="5" t="str">
        <f t="shared" si="14"/>
        <v/>
      </c>
      <c r="CT14" s="5" t="str">
        <f t="shared" si="14"/>
        <v/>
      </c>
      <c r="CU14" s="5" t="str">
        <f t="shared" si="14"/>
        <v/>
      </c>
      <c r="CV14" s="5" t="str">
        <f t="shared" si="14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11.328839236508427</v>
      </c>
      <c r="DJ14" s="5">
        <f t="shared" si="30"/>
        <v>3.0134223100877486</v>
      </c>
    </row>
    <row r="15" spans="1:116" ht="15" customHeight="1" x14ac:dyDescent="0.2">
      <c r="A15" t="s">
        <v>40</v>
      </c>
      <c r="B15" t="s">
        <v>38</v>
      </c>
      <c r="C15">
        <v>2276063.3873093501</v>
      </c>
      <c r="D15">
        <v>243130.80457751601</v>
      </c>
      <c r="E15">
        <v>50949.075975684304</v>
      </c>
      <c r="F15">
        <v>4175.6891121122599</v>
      </c>
      <c r="G15">
        <v>5206.2436597528504</v>
      </c>
      <c r="H15">
        <v>335.60949635619897</v>
      </c>
      <c r="I15">
        <v>1470.79351495439</v>
      </c>
      <c r="J15">
        <v>2140.7909051076199</v>
      </c>
      <c r="K15">
        <v>0</v>
      </c>
      <c r="L15">
        <v>0</v>
      </c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4"/>
        <v>97.445503129057229</v>
      </c>
      <c r="S15" s="5">
        <f t="shared" ca="1" si="8"/>
        <v>-0.7937184468585613</v>
      </c>
      <c r="T15" s="6">
        <f t="shared" ca="1" si="8"/>
        <v>-2.1302125933014735</v>
      </c>
      <c r="U15" s="6">
        <f t="shared" ca="1" si="8"/>
        <v>0.33583351008187473</v>
      </c>
      <c r="V15" s="6">
        <f t="shared" ca="1" si="8"/>
        <v>5.0511360045399538</v>
      </c>
      <c r="W15" s="6">
        <f t="shared" ca="1" si="8"/>
        <v>-2.5164248429541541E-2</v>
      </c>
      <c r="X15" s="6">
        <f t="shared" ca="1" si="8"/>
        <v>8.1488845948008787E-2</v>
      </c>
      <c r="Y15" s="5">
        <f t="shared" ca="1" si="8"/>
        <v>4.4856817323648962E-2</v>
      </c>
      <c r="Z15" s="5">
        <f t="shared" ca="1" si="8"/>
        <v>-8.5092711204002736E-3</v>
      </c>
      <c r="AA15" s="5">
        <f t="shared" ca="1" si="8"/>
        <v>-1.2137472407363322E-3</v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807613.97250633501</v>
      </c>
      <c r="AG15" s="5">
        <f t="shared" si="1"/>
        <v>84915.067054161103</v>
      </c>
      <c r="AH15" s="5">
        <f t="shared" si="1"/>
        <v>5936.69537172116</v>
      </c>
      <c r="AI15" s="5">
        <f t="shared" si="1"/>
        <v>1190.2336311925401</v>
      </c>
      <c r="AJ15" s="5">
        <f t="shared" si="1"/>
        <v>41799.495021328403</v>
      </c>
      <c r="AK15" s="5">
        <f t="shared" si="1"/>
        <v>4725.9582507290897</v>
      </c>
      <c r="AL15" s="5">
        <f t="shared" si="1"/>
        <v>1928.7700500125</v>
      </c>
      <c r="AM15" s="5">
        <f t="shared" si="1"/>
        <v>472.63699271073398</v>
      </c>
      <c r="AN15" s="5">
        <f t="shared" si="1"/>
        <v>0</v>
      </c>
      <c r="AO15" s="5">
        <f t="shared" si="1"/>
        <v>0</v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7"/>
        <v>100</v>
      </c>
      <c r="AU15" s="5">
        <f t="shared" si="10"/>
        <v>10.514313761887648</v>
      </c>
      <c r="AV15" s="5">
        <f t="shared" si="10"/>
        <v>0.73509072079292093</v>
      </c>
      <c r="AW15" s="5">
        <f t="shared" si="10"/>
        <v>0.14737655262436705</v>
      </c>
      <c r="AX15" s="5">
        <f t="shared" si="10"/>
        <v>5.1756775445091154</v>
      </c>
      <c r="AY15" s="5">
        <f t="shared" si="10"/>
        <v>0.58517539463348245</v>
      </c>
      <c r="AZ15" s="5">
        <f t="shared" si="10"/>
        <v>0.23882326404368526</v>
      </c>
      <c r="BA15" s="5">
        <f t="shared" si="10"/>
        <v>5.8522636903366183E-2</v>
      </c>
      <c r="BB15" s="5">
        <f t="shared" si="10"/>
        <v>0</v>
      </c>
      <c r="BC15" s="5">
        <f t="shared" si="10"/>
        <v>0</v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-8.1452547462078084E-3</v>
      </c>
      <c r="BJ15" s="5">
        <f ca="1"/>
        <v>-2.1860553077346329E-2</v>
      </c>
      <c r="BK15" s="5">
        <f ca="1"/>
        <v>3.4463725805499246E-3</v>
      </c>
      <c r="BL15" s="5">
        <f ca="1"/>
        <v>5.1835496173181103E-2</v>
      </c>
      <c r="BM15" s="5">
        <f ca="1"/>
        <v>-2.5823919648928183E-4</v>
      </c>
      <c r="BN15" s="5">
        <f ca="1"/>
        <v>8.3625045108633297E-4</v>
      </c>
      <c r="BO15" s="5">
        <f ca="1"/>
        <v>4.6032721760634149E-4</v>
      </c>
      <c r="BP15" s="5">
        <f ca="1"/>
        <v>-8.732338432416485E-5</v>
      </c>
      <c r="BQ15" s="5">
        <f ca="1"/>
        <v>-1.2455651638730216E-5</v>
      </c>
      <c r="BR15" s="5" t="e">
        <f ca="1"/>
        <v>#N/A</v>
      </c>
      <c r="CJ15" s="5" t="str">
        <f t="shared" si="13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4"/>
        <v/>
      </c>
      <c r="CS15" s="5" t="str">
        <f t="shared" si="14"/>
        <v/>
      </c>
      <c r="CT15" s="5" t="str">
        <f t="shared" si="14"/>
        <v/>
      </c>
      <c r="CU15" s="5" t="str">
        <f t="shared" si="14"/>
        <v/>
      </c>
      <c r="CV15" s="5" t="str">
        <f t="shared" si="14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11.328839236508427</v>
      </c>
    </row>
    <row r="16" spans="1:116" ht="15" customHeight="1" thickBot="1" x14ac:dyDescent="0.25">
      <c r="A16" t="s">
        <v>41</v>
      </c>
      <c r="B16" t="s">
        <v>38</v>
      </c>
      <c r="C16">
        <v>2760859.0809874702</v>
      </c>
      <c r="D16">
        <v>310164.54320818098</v>
      </c>
      <c r="E16">
        <v>36428.874166558999</v>
      </c>
      <c r="F16">
        <v>6947.58056152685</v>
      </c>
      <c r="G16">
        <v>1142.2092820963501</v>
      </c>
      <c r="H16">
        <v>0</v>
      </c>
      <c r="I16">
        <v>0</v>
      </c>
      <c r="J16">
        <v>3466.0220114691201</v>
      </c>
      <c r="K16">
        <v>154.094264042264</v>
      </c>
      <c r="L16">
        <v>0</v>
      </c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4"/>
        <v>100.83575563219185</v>
      </c>
      <c r="S16" s="5">
        <f t="shared" ca="1" si="8"/>
        <v>-0.65216931718122872</v>
      </c>
      <c r="T16" s="6">
        <f t="shared" ca="1" si="8"/>
        <v>-0.70754226572580148</v>
      </c>
      <c r="U16" s="6">
        <f t="shared" ca="1" si="8"/>
        <v>0.20923786164156433</v>
      </c>
      <c r="V16" s="6">
        <f t="shared" ca="1" si="8"/>
        <v>0.20902284130871726</v>
      </c>
      <c r="W16" s="6">
        <f t="shared" ca="1" si="8"/>
        <v>-2.9761197919194675E-2</v>
      </c>
      <c r="X16" s="6">
        <f t="shared" ca="1" si="8"/>
        <v>6.0080428226289277E-2</v>
      </c>
      <c r="Y16" s="5">
        <f t="shared" ca="1" si="8"/>
        <v>8.8663670626081742E-2</v>
      </c>
      <c r="Z16" s="5">
        <f t="shared" ca="1" si="8"/>
        <v>-1.1888474548148342E-2</v>
      </c>
      <c r="AA16" s="5">
        <f t="shared" ca="1" si="8"/>
        <v>-1.399178620115853E-3</v>
      </c>
      <c r="AB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2276063.3873093501</v>
      </c>
      <c r="AG16" s="5">
        <f t="shared" si="1"/>
        <v>243130.80457751601</v>
      </c>
      <c r="AH16" s="5">
        <f t="shared" si="1"/>
        <v>50949.075975684304</v>
      </c>
      <c r="AI16" s="5">
        <f t="shared" si="1"/>
        <v>4175.6891121122599</v>
      </c>
      <c r="AJ16" s="5">
        <f t="shared" si="1"/>
        <v>5206.2436597528504</v>
      </c>
      <c r="AK16" s="5">
        <f t="shared" si="1"/>
        <v>335.60949635619897</v>
      </c>
      <c r="AL16" s="5">
        <f t="shared" si="1"/>
        <v>1470.79351495439</v>
      </c>
      <c r="AM16" s="5">
        <f t="shared" si="1"/>
        <v>2140.7909051076199</v>
      </c>
      <c r="AN16" s="5">
        <f t="shared" si="1"/>
        <v>0</v>
      </c>
      <c r="AO16" s="5">
        <f t="shared" si="1"/>
        <v>0</v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7"/>
        <v>100</v>
      </c>
      <c r="AU16" s="5">
        <f t="shared" si="10"/>
        <v>10.682075285474948</v>
      </c>
      <c r="AV16" s="5">
        <f t="shared" si="10"/>
        <v>2.2384735091193479</v>
      </c>
      <c r="AW16" s="5">
        <f t="shared" si="10"/>
        <v>0.1834610202595699</v>
      </c>
      <c r="AX16" s="5">
        <f t="shared" si="10"/>
        <v>0.22873895730590416</v>
      </c>
      <c r="AY16" s="5">
        <f t="shared" si="10"/>
        <v>1.4745173540748353E-2</v>
      </c>
      <c r="AZ16" s="5">
        <f t="shared" si="10"/>
        <v>6.4620059491976176E-2</v>
      </c>
      <c r="BA16" s="5">
        <f t="shared" si="10"/>
        <v>9.4056734845085199E-2</v>
      </c>
      <c r="BB16" s="5">
        <f t="shared" si="10"/>
        <v>0</v>
      </c>
      <c r="BC16" s="5">
        <f t="shared" si="10"/>
        <v>0</v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-6.4676395103347994E-3</v>
      </c>
      <c r="BJ16" s="5">
        <f ca="1"/>
        <v>-7.0167795271612807E-3</v>
      </c>
      <c r="BK16" s="5">
        <f ca="1"/>
        <v>2.0750363829749006E-3</v>
      </c>
      <c r="BL16" s="5">
        <f ca="1"/>
        <v>2.072904001147651E-3</v>
      </c>
      <c r="BM16" s="5">
        <f ca="1"/>
        <v>-2.9514528584237041E-4</v>
      </c>
      <c r="BN16" s="5">
        <f ca="1"/>
        <v>5.958246442406644E-4</v>
      </c>
      <c r="BO16" s="5">
        <f ca="1"/>
        <v>8.7928800721731137E-4</v>
      </c>
      <c r="BP16" s="5">
        <f ca="1"/>
        <v>-1.1789939465037285E-4</v>
      </c>
      <c r="BQ16" s="5">
        <f ca="1"/>
        <v>-1.3875818268467112E-5</v>
      </c>
      <c r="BR16" s="5" t="e">
        <f ca="1"/>
        <v>#N/A</v>
      </c>
      <c r="CJ16" s="5" t="str">
        <f t="shared" si="13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31378872.951481301</v>
      </c>
      <c r="D17">
        <v>3522579.60583376</v>
      </c>
      <c r="E17">
        <v>858497.455634763</v>
      </c>
      <c r="F17">
        <v>16342.0750265059</v>
      </c>
      <c r="G17">
        <v>6073.1073235195499</v>
      </c>
      <c r="H17">
        <v>8654.04101928011</v>
      </c>
      <c r="I17">
        <v>0</v>
      </c>
      <c r="J17">
        <v>241.22464576054301</v>
      </c>
      <c r="K17">
        <v>0</v>
      </c>
      <c r="L17">
        <v>0</v>
      </c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4"/>
        <v>101.30727979011158</v>
      </c>
      <c r="S17" s="5">
        <f t="shared" ca="1" si="8"/>
        <v>-9.5725537742884545E-2</v>
      </c>
      <c r="T17" s="6">
        <f t="shared" ca="1" si="8"/>
        <v>-1.705246291575458</v>
      </c>
      <c r="U17" s="6">
        <f t="shared" ca="1" si="8"/>
        <v>0.37508580188275481</v>
      </c>
      <c r="V17" s="6">
        <f t="shared" ca="1" si="8"/>
        <v>3.1051661740563594E-2</v>
      </c>
      <c r="W17" s="6">
        <f t="shared" ca="1" si="8"/>
        <v>-2.8898017323085435E-2</v>
      </c>
      <c r="X17" s="6">
        <f t="shared" ca="1" si="8"/>
        <v>1.6161747653381544E-4</v>
      </c>
      <c r="Y17" s="5">
        <f t="shared" ca="1" si="8"/>
        <v>0.1280046459373709</v>
      </c>
      <c r="Z17" s="5">
        <f t="shared" ca="1" si="8"/>
        <v>-8.8553506707046356E-3</v>
      </c>
      <c r="AA17" s="5">
        <f t="shared" ca="1" si="8"/>
        <v>-2.8583198366760112E-3</v>
      </c>
      <c r="AB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2760859.0809874702</v>
      </c>
      <c r="AG17" s="5">
        <f t="shared" si="1"/>
        <v>310164.54320818098</v>
      </c>
      <c r="AH17" s="5">
        <f t="shared" si="1"/>
        <v>36428.874166558999</v>
      </c>
      <c r="AI17" s="5">
        <f t="shared" si="1"/>
        <v>6947.58056152685</v>
      </c>
      <c r="AJ17" s="5">
        <f t="shared" si="1"/>
        <v>1142.2092820963501</v>
      </c>
      <c r="AK17" s="5">
        <f t="shared" si="1"/>
        <v>0</v>
      </c>
      <c r="AL17" s="5">
        <f t="shared" si="1"/>
        <v>0</v>
      </c>
      <c r="AM17" s="5">
        <f t="shared" si="1"/>
        <v>3466.0220114691201</v>
      </c>
      <c r="AN17" s="5">
        <f t="shared" si="1"/>
        <v>154.094264042264</v>
      </c>
      <c r="AO17" s="5">
        <f t="shared" si="1"/>
        <v>0</v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7"/>
        <v>100</v>
      </c>
      <c r="AU17" s="5">
        <f t="shared" si="10"/>
        <v>11.2343489511694</v>
      </c>
      <c r="AV17" s="5">
        <f t="shared" si="10"/>
        <v>1.3194760434324511</v>
      </c>
      <c r="AW17" s="5">
        <f t="shared" si="10"/>
        <v>0.25164560586851553</v>
      </c>
      <c r="AX17" s="5">
        <f t="shared" si="10"/>
        <v>4.137151692971662E-2</v>
      </c>
      <c r="AY17" s="5">
        <f t="shared" si="10"/>
        <v>0</v>
      </c>
      <c r="AZ17" s="5">
        <f t="shared" si="10"/>
        <v>0</v>
      </c>
      <c r="BA17" s="5">
        <f t="shared" si="10"/>
        <v>0.12554143148187905</v>
      </c>
      <c r="BB17" s="5">
        <f t="shared" si="10"/>
        <v>5.5813882390241178E-3</v>
      </c>
      <c r="BC17" s="5">
        <f t="shared" si="10"/>
        <v>0</v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-9.4490285339028646E-4</v>
      </c>
      <c r="BJ17" s="5">
        <f ca="1"/>
        <v>-1.6832416141351215E-2</v>
      </c>
      <c r="BK17" s="5">
        <f ca="1"/>
        <v>3.7024565525780335E-3</v>
      </c>
      <c r="BL17" s="5">
        <f ca="1"/>
        <v>3.0650967832614227E-4</v>
      </c>
      <c r="BM17" s="5">
        <f ca="1"/>
        <v>-2.852511426913875E-4</v>
      </c>
      <c r="BN17" s="5">
        <f ca="1"/>
        <v>1.5953194762375865E-6</v>
      </c>
      <c r="BO17" s="5">
        <f ca="1"/>
        <v>1.2635286052746744E-3</v>
      </c>
      <c r="BP17" s="5">
        <f ca="1"/>
        <v>-8.7410802945762131E-5</v>
      </c>
      <c r="BQ17" s="5">
        <f ca="1"/>
        <v>-2.8214357769726698E-5</v>
      </c>
      <c r="BR17" s="5" t="e">
        <f ca="1"/>
        <v>#N/A</v>
      </c>
      <c r="CJ17" s="5" t="str">
        <f t="shared" si="13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30860898.396157</v>
      </c>
      <c r="D18">
        <v>3598241.9091354101</v>
      </c>
      <c r="E18">
        <v>715678.799819757</v>
      </c>
      <c r="F18">
        <v>16991.427109084001</v>
      </c>
      <c r="G18">
        <v>9275.9929591380496</v>
      </c>
      <c r="H18">
        <v>4281.8260722630102</v>
      </c>
      <c r="I18">
        <v>0</v>
      </c>
      <c r="J18">
        <v>0</v>
      </c>
      <c r="K18">
        <v>0</v>
      </c>
      <c r="L18">
        <v>0</v>
      </c>
      <c r="M18"/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7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3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-1.1328839236508428E-3</v>
      </c>
      <c r="DA18" s="5">
        <v>-1.7299963256212206E-4</v>
      </c>
    </row>
    <row r="19" spans="1:107" ht="15" customHeight="1" x14ac:dyDescent="0.2">
      <c r="A19" t="s">
        <v>45</v>
      </c>
      <c r="B19" t="s">
        <v>43</v>
      </c>
      <c r="C19">
        <v>33174729.691039499</v>
      </c>
      <c r="D19">
        <v>3801307.0897033201</v>
      </c>
      <c r="E19">
        <v>1183901.2050403799</v>
      </c>
      <c r="F19">
        <v>35275.241635812999</v>
      </c>
      <c r="G19">
        <v>6481.2095290953903</v>
      </c>
      <c r="H19">
        <v>2984.1689042620901</v>
      </c>
      <c r="I19">
        <v>1342.7348862286799</v>
      </c>
      <c r="J19">
        <v>0</v>
      </c>
      <c r="K19">
        <v>0</v>
      </c>
      <c r="L19">
        <v>0</v>
      </c>
      <c r="M19"/>
      <c r="T19" s="6"/>
      <c r="U19" s="6"/>
      <c r="V19" s="6"/>
      <c r="W19" s="6"/>
      <c r="X19" s="6"/>
      <c r="AR19" s="5" t="str">
        <f t="shared" ref="AR19:AS22" si="34">IF(AD19=ISBLANK(TRUE),"",AD19)</f>
        <v/>
      </c>
      <c r="AS19" s="5" t="str">
        <f t="shared" si="34"/>
        <v/>
      </c>
      <c r="AT19" s="5" t="str">
        <f t="shared" si="17"/>
        <v/>
      </c>
      <c r="AU19" s="5" t="str">
        <f t="shared" si="17"/>
        <v/>
      </c>
      <c r="AV19" s="5" t="str">
        <f t="shared" si="17"/>
        <v/>
      </c>
      <c r="AW19" s="5" t="str">
        <f t="shared" si="17"/>
        <v/>
      </c>
      <c r="AX19" s="5" t="str">
        <f t="shared" si="17"/>
        <v/>
      </c>
      <c r="AY19" s="5" t="str">
        <f t="shared" si="17"/>
        <v/>
      </c>
      <c r="AZ19" s="5" t="str">
        <f t="shared" si="17"/>
        <v/>
      </c>
      <c r="BA19" s="5" t="str">
        <f t="shared" si="17"/>
        <v/>
      </c>
      <c r="BB19" s="5" t="str">
        <f t="shared" si="17"/>
        <v/>
      </c>
      <c r="BC19" s="5" t="str">
        <f t="shared" si="17"/>
        <v/>
      </c>
      <c r="BD19" s="5" t="str">
        <f t="shared" si="17"/>
        <v/>
      </c>
      <c r="BF19" s="5" t="str">
        <f t="shared" ref="BF19:BG22" si="35">IF(AD19=ISBLANK(TRUE),"",AD19)</f>
        <v/>
      </c>
      <c r="BG19" s="5" t="str">
        <f t="shared" si="3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3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-1.1328839236508428E-3</v>
      </c>
    </row>
    <row r="20" spans="1:107" ht="15" customHeight="1" thickBot="1" x14ac:dyDescent="0.25">
      <c r="A20" t="s">
        <v>46</v>
      </c>
      <c r="B20" t="s">
        <v>43</v>
      </c>
      <c r="C20">
        <v>35390539.385159202</v>
      </c>
      <c r="D20">
        <v>3882839.5647423798</v>
      </c>
      <c r="E20">
        <v>1213912.87440056</v>
      </c>
      <c r="F20">
        <v>30537.319947395401</v>
      </c>
      <c r="G20">
        <v>3302.5976758840402</v>
      </c>
      <c r="H20">
        <v>3628.6229738164002</v>
      </c>
      <c r="I20">
        <v>1702.7304651976001</v>
      </c>
      <c r="J20">
        <v>0</v>
      </c>
      <c r="K20">
        <v>0</v>
      </c>
      <c r="L20">
        <v>0</v>
      </c>
      <c r="M20"/>
      <c r="T20" s="6"/>
      <c r="U20" s="6"/>
      <c r="V20" s="6"/>
      <c r="W20" s="6"/>
      <c r="X20" s="6"/>
      <c r="AR20" s="5" t="str">
        <f t="shared" si="34"/>
        <v/>
      </c>
      <c r="AS20" s="5" t="str">
        <f t="shared" si="34"/>
        <v/>
      </c>
      <c r="AT20" s="5" t="str">
        <f t="shared" ref="AT20:BD22" si="36">IFERROR(IF(AF20=ISBLANK(TRUE),"",AF20/$AF20*100),"")</f>
        <v/>
      </c>
      <c r="AU20" s="5" t="str">
        <f t="shared" si="36"/>
        <v/>
      </c>
      <c r="AV20" s="5" t="str">
        <f t="shared" si="36"/>
        <v/>
      </c>
      <c r="AW20" s="5" t="str">
        <f t="shared" si="36"/>
        <v/>
      </c>
      <c r="AX20" s="5" t="str">
        <f t="shared" si="36"/>
        <v/>
      </c>
      <c r="AY20" s="5" t="str">
        <f t="shared" si="36"/>
        <v/>
      </c>
      <c r="AZ20" s="5" t="str">
        <f t="shared" si="36"/>
        <v/>
      </c>
      <c r="BA20" s="5" t="str">
        <f t="shared" si="36"/>
        <v/>
      </c>
      <c r="BB20" s="5" t="str">
        <f t="shared" si="36"/>
        <v/>
      </c>
      <c r="BC20" s="5" t="str">
        <f t="shared" si="36"/>
        <v/>
      </c>
      <c r="BD20" s="5" t="str">
        <f t="shared" si="36"/>
        <v/>
      </c>
      <c r="BF20" s="5" t="str">
        <f t="shared" si="35"/>
        <v/>
      </c>
      <c r="BG20" s="5" t="str">
        <f t="shared" si="3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3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4"/>
        <v/>
      </c>
      <c r="AS21" s="5" t="str">
        <f t="shared" si="34"/>
        <v/>
      </c>
      <c r="AT21" s="5" t="str">
        <f t="shared" si="36"/>
        <v/>
      </c>
      <c r="AU21" s="5" t="str">
        <f t="shared" si="36"/>
        <v/>
      </c>
      <c r="AV21" s="5" t="str">
        <f t="shared" si="36"/>
        <v/>
      </c>
      <c r="AW21" s="5" t="str">
        <f t="shared" si="36"/>
        <v/>
      </c>
      <c r="AX21" s="5" t="str">
        <f t="shared" si="36"/>
        <v/>
      </c>
      <c r="AY21" s="5" t="str">
        <f t="shared" si="36"/>
        <v/>
      </c>
      <c r="AZ21" s="5" t="str">
        <f t="shared" si="36"/>
        <v/>
      </c>
      <c r="BA21" s="5" t="str">
        <f t="shared" si="36"/>
        <v/>
      </c>
      <c r="BB21" s="5" t="str">
        <f t="shared" si="36"/>
        <v/>
      </c>
      <c r="BC21" s="5" t="str">
        <f t="shared" si="36"/>
        <v/>
      </c>
      <c r="BD21" s="5" t="str">
        <f t="shared" si="36"/>
        <v/>
      </c>
      <c r="BF21" s="5" t="str">
        <f t="shared" si="35"/>
        <v/>
      </c>
      <c r="BG21" s="5" t="str">
        <f t="shared" si="3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3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7">IF(AD22=ISBLANK(TRUE),"",AD22)</f>
        <v/>
      </c>
      <c r="Q22" s="5" t="str">
        <f t="shared" si="37"/>
        <v/>
      </c>
      <c r="R22" s="5" t="str">
        <f t="shared" ref="R22:T22" ca="1" si="38">IFERROR(BH22/SUMIF($BH22:$BR22,"&lt;&gt;#N/A")*100,"")</f>
        <v/>
      </c>
      <c r="S22" s="5" t="str">
        <f t="shared" ca="1" si="38"/>
        <v/>
      </c>
      <c r="T22" s="6" t="str">
        <f t="shared" ca="1" si="38"/>
        <v/>
      </c>
      <c r="U22" s="6"/>
      <c r="V22" s="6"/>
      <c r="W22" s="6"/>
      <c r="X22" s="6"/>
      <c r="AD22" s="5" t="str">
        <f t="shared" ref="AD22:AP22" si="39">IF(A21=ISBLANK(TRUE),"",A21)</f>
        <v/>
      </c>
      <c r="AE22" s="5" t="str">
        <f t="shared" si="39"/>
        <v/>
      </c>
      <c r="AF22" s="5" t="str">
        <f t="shared" si="39"/>
        <v/>
      </c>
      <c r="AG22" s="5" t="str">
        <f t="shared" si="39"/>
        <v/>
      </c>
      <c r="AH22" s="5" t="str">
        <f t="shared" si="39"/>
        <v/>
      </c>
      <c r="AI22" s="5" t="str">
        <f t="shared" si="39"/>
        <v/>
      </c>
      <c r="AJ22" s="5" t="str">
        <f t="shared" si="39"/>
        <v/>
      </c>
      <c r="AK22" s="5" t="str">
        <f t="shared" si="39"/>
        <v/>
      </c>
      <c r="AL22" s="5" t="str">
        <f t="shared" si="39"/>
        <v/>
      </c>
      <c r="AM22" s="5" t="str">
        <f t="shared" si="39"/>
        <v/>
      </c>
      <c r="AN22" s="5" t="str">
        <f t="shared" si="39"/>
        <v/>
      </c>
      <c r="AO22" s="5" t="str">
        <f t="shared" si="39"/>
        <v/>
      </c>
      <c r="AP22" s="5" t="str">
        <f t="shared" si="39"/>
        <v/>
      </c>
      <c r="AR22" s="5" t="str">
        <f t="shared" si="34"/>
        <v/>
      </c>
      <c r="AS22" s="5" t="str">
        <f t="shared" si="34"/>
        <v/>
      </c>
      <c r="AT22" s="5" t="str">
        <f t="shared" si="36"/>
        <v/>
      </c>
      <c r="AU22" s="5" t="str">
        <f t="shared" si="36"/>
        <v/>
      </c>
      <c r="AV22" s="5" t="str">
        <f t="shared" si="36"/>
        <v/>
      </c>
      <c r="AW22" s="5" t="str">
        <f t="shared" si="36"/>
        <v/>
      </c>
      <c r="AX22" s="5" t="str">
        <f t="shared" si="36"/>
        <v/>
      </c>
      <c r="AY22" s="5" t="str">
        <f t="shared" si="36"/>
        <v/>
      </c>
      <c r="AZ22" s="5" t="str">
        <f t="shared" si="36"/>
        <v/>
      </c>
      <c r="BA22" s="5" t="str">
        <f t="shared" si="36"/>
        <v/>
      </c>
      <c r="BB22" s="5" t="str">
        <f t="shared" si="36"/>
        <v/>
      </c>
      <c r="BC22" s="5" t="str">
        <f t="shared" si="36"/>
        <v/>
      </c>
      <c r="BD22" s="5" t="str">
        <f t="shared" si="36"/>
        <v/>
      </c>
      <c r="BF22" s="5" t="str">
        <f t="shared" si="35"/>
        <v/>
      </c>
      <c r="BG22" s="5" t="str">
        <f t="shared" si="3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-1.1328839236508428E-3</v>
      </c>
      <c r="DA22" s="5">
        <v>-1.7299963256212206E-4</v>
      </c>
      <c r="DB22" s="5">
        <v>4.624351931766891E-5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-1.1328839236508428E-3</v>
      </c>
      <c r="DB23" s="5">
        <v>-1.7299963256212206E-4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-1.1328839236508428E-3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99.90898439533855</v>
      </c>
      <c r="S25" s="5">
        <f t="shared" ref="S25:AA25" ca="1" si="40">AVERAGE(S3:S5)</f>
        <v>-0.18931337209630197</v>
      </c>
      <c r="T25" s="5">
        <f t="shared" ca="1" si="40"/>
        <v>-0.68990614944846573</v>
      </c>
      <c r="U25" s="5">
        <f t="shared" ca="1" si="40"/>
        <v>0.21556125959223826</v>
      </c>
      <c r="V25" s="5">
        <f t="shared" ca="1" si="40"/>
        <v>0.18721059009401844</v>
      </c>
      <c r="W25" s="5">
        <f t="shared" ca="1" si="40"/>
        <v>-3.5695911015690716E-2</v>
      </c>
      <c r="X25" s="5">
        <f t="shared" ca="1" si="40"/>
        <v>2.1670068182756592E-2</v>
      </c>
      <c r="Y25" s="5">
        <f t="shared" ca="1" si="40"/>
        <v>0.61231428266735966</v>
      </c>
      <c r="Z25" s="5">
        <f t="shared" ca="1" si="40"/>
        <v>-1.3908057629187856E-2</v>
      </c>
      <c r="AA25" s="5">
        <f t="shared" ca="1" si="40"/>
        <v>-1.6917105685274127E-2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101.04907296775811</v>
      </c>
      <c r="S26" s="5">
        <f t="shared" ref="S26:AA26" ca="1" si="41">AVERAGE(S6:S9)</f>
        <v>-0.15639188713758259</v>
      </c>
      <c r="T26" s="5">
        <f t="shared" ca="1" si="41"/>
        <v>-1.6009351137551726</v>
      </c>
      <c r="U26" s="5">
        <f t="shared" ca="1" si="41"/>
        <v>0.24223588768800025</v>
      </c>
      <c r="V26" s="5">
        <f t="shared" ca="1" si="41"/>
        <v>0.19977956008030662</v>
      </c>
      <c r="W26" s="5">
        <f t="shared" ca="1" si="41"/>
        <v>-3.1037365545114369E-3</v>
      </c>
      <c r="X26" s="5">
        <f t="shared" ca="1" si="41"/>
        <v>7.6438800414664387E-2</v>
      </c>
      <c r="Y26" s="5">
        <f t="shared" ca="1" si="41"/>
        <v>0.20235459970807809</v>
      </c>
      <c r="Z26" s="5">
        <f t="shared" ca="1" si="41"/>
        <v>-8.3526519421954978E-3</v>
      </c>
      <c r="AA26" s="5">
        <f t="shared" ca="1" si="41"/>
        <v>-1.0984262596920669E-3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100.37872644991197</v>
      </c>
      <c r="S27" s="5">
        <f t="shared" ref="S27:AA27" ca="1" si="42">AVERAGE(S10:S13)</f>
        <v>-0.22517402306191339</v>
      </c>
      <c r="T27" s="5">
        <f t="shared" ca="1" si="42"/>
        <v>-1.0394099951103999</v>
      </c>
      <c r="U27" s="5">
        <f t="shared" ca="1" si="42"/>
        <v>0.25483751370912816</v>
      </c>
      <c r="V27" s="5">
        <f t="shared" ca="1" si="42"/>
        <v>0.28638917047236762</v>
      </c>
      <c r="W27" s="5">
        <f t="shared" ca="1" si="42"/>
        <v>0.1479023263115285</v>
      </c>
      <c r="X27" s="5">
        <f t="shared" ca="1" si="42"/>
        <v>3.1065912329419257E-2</v>
      </c>
      <c r="Y27" s="5">
        <f t="shared" ca="1" si="42"/>
        <v>0.17804902312945348</v>
      </c>
      <c r="Z27" s="5">
        <f t="shared" ca="1" si="42"/>
        <v>-1.993730494174626E-2</v>
      </c>
      <c r="AA27" s="5">
        <f t="shared" ca="1" si="42"/>
        <v>7.5509272501959939E-3</v>
      </c>
      <c r="CW27" s="27"/>
      <c r="CX27" s="23" t="s">
        <v>14</v>
      </c>
      <c r="CY27" s="5">
        <f t="array" ref="CY27:DC31">MINVERSE(CY5:DC9)</f>
        <v>0.01</v>
      </c>
      <c r="CZ27" s="5">
        <v>-1.1328839236508428E-3</v>
      </c>
      <c r="DA27" s="5">
        <v>-1.7299963256212206E-4</v>
      </c>
      <c r="DB27" s="5">
        <v>4.624351931766891E-5</v>
      </c>
      <c r="DC27" s="5">
        <v>-1.1336719168170546E-6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100.06774541407705</v>
      </c>
      <c r="S28" s="5">
        <f t="shared" ref="S28:AA28" ca="1" si="43">AVERAGE(S14:S17)</f>
        <v>-0.30321082455412252</v>
      </c>
      <c r="T28" s="5">
        <f t="shared" ca="1" si="43"/>
        <v>-1.5605436307883422</v>
      </c>
      <c r="U28" s="5">
        <f t="shared" ca="1" si="43"/>
        <v>0.32330249421894663</v>
      </c>
      <c r="V28" s="5">
        <f t="shared" ca="1" si="43"/>
        <v>1.3368992296427498</v>
      </c>
      <c r="W28" s="5">
        <f t="shared" ca="1" si="43"/>
        <v>-2.5966847012807191E-2</v>
      </c>
      <c r="X28" s="5">
        <f t="shared" ca="1" si="43"/>
        <v>3.6633622897190819E-2</v>
      </c>
      <c r="Y28" s="5">
        <f t="shared" ca="1" si="43"/>
        <v>0.14088022527222571</v>
      </c>
      <c r="Z28" s="5">
        <f t="shared" ca="1" si="43"/>
        <v>-1.5906522887019089E-2</v>
      </c>
      <c r="AA28" s="5">
        <f t="shared" ca="1" si="43"/>
        <v>1.6683913412086698E-4</v>
      </c>
      <c r="CW28" s="27"/>
      <c r="CX28" s="24"/>
      <c r="CY28" s="5">
        <v>0</v>
      </c>
      <c r="CZ28" s="5">
        <v>0.01</v>
      </c>
      <c r="DA28" s="5">
        <v>-1.1328839236508428E-3</v>
      </c>
      <c r="DB28" s="5">
        <v>-1.7299963256212206E-4</v>
      </c>
      <c r="DC28" s="5">
        <v>4.624351931766891E-5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-1.1328839236508428E-3</v>
      </c>
      <c r="DC29" s="5">
        <v>-1.7299963256212206E-4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-1.1328839236508428E-3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4">IFERROR(BH48/SUMIF($AV48:$BF48,"&lt;&gt;#N/A")*100,"")</f>
        <v/>
      </c>
      <c r="S33" s="5" t="str">
        <f t="shared" si="44"/>
        <v/>
      </c>
      <c r="T33" s="5" t="str">
        <f t="shared" si="44"/>
        <v/>
      </c>
      <c r="U33" s="5" t="str">
        <f t="shared" si="44"/>
        <v/>
      </c>
      <c r="V33" s="5" t="str">
        <f t="shared" si="44"/>
        <v/>
      </c>
      <c r="W33" s="5" t="str">
        <f t="shared" si="44"/>
        <v/>
      </c>
      <c r="X33" s="5" t="str">
        <f t="shared" si="44"/>
        <v/>
      </c>
      <c r="CW33" s="27"/>
      <c r="CX33" s="23" t="s">
        <v>15</v>
      </c>
      <c r="CY33" s="5">
        <f t="array" ref="CY33:DD38">MINVERSE(CY5:DD10)</f>
        <v>0.01</v>
      </c>
      <c r="CZ33" s="5">
        <v>-1.1328839236508428E-3</v>
      </c>
      <c r="DA33" s="5">
        <v>-1.7299963256212206E-4</v>
      </c>
      <c r="DB33" s="5">
        <v>4.624351931766891E-5</v>
      </c>
      <c r="DC33" s="5">
        <v>-1.1336719168170546E-6</v>
      </c>
      <c r="DD33" s="5">
        <v>-2.4312856890754317E-6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-1.1328839236508428E-3</v>
      </c>
      <c r="DB34" s="5">
        <v>-1.7299963256212206E-4</v>
      </c>
      <c r="DC34" s="5">
        <v>4.624351931766891E-5</v>
      </c>
      <c r="DD34" s="5">
        <v>-1.1336719168170546E-6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-1.1328839236508428E-3</v>
      </c>
      <c r="DC35" s="5">
        <v>-1.7299963256212206E-4</v>
      </c>
      <c r="DD35" s="5">
        <v>4.624351931766891E-5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-1.1328839236508428E-3</v>
      </c>
      <c r="DD36" s="5">
        <v>-1.7299963256212206E-4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-1.1328839236508428E-3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5">IF(B38=ISBLANK(TRUE),"",B38)</f>
        <v/>
      </c>
      <c r="AF39" s="5" t="str">
        <f t="shared" si="45"/>
        <v/>
      </c>
      <c r="AG39" s="5" t="str">
        <f t="shared" si="45"/>
        <v/>
      </c>
      <c r="AH39" s="5" t="str">
        <f t="shared" si="45"/>
        <v/>
      </c>
      <c r="AI39" s="5" t="str">
        <f t="shared" si="45"/>
        <v/>
      </c>
      <c r="AJ39" s="5" t="str">
        <f t="shared" si="45"/>
        <v/>
      </c>
      <c r="AK39" s="5" t="str">
        <f t="shared" si="45"/>
        <v/>
      </c>
      <c r="AL39" s="5" t="str">
        <f t="shared" si="45"/>
        <v/>
      </c>
      <c r="AM39" s="5" t="str">
        <f t="shared" si="45"/>
        <v/>
      </c>
      <c r="AN39" s="5" t="str">
        <f t="shared" si="45"/>
        <v/>
      </c>
      <c r="AO39" s="5" t="str">
        <f t="shared" si="45"/>
        <v/>
      </c>
      <c r="AP39" s="5" t="str">
        <f t="shared" si="45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5"/>
        <v/>
      </c>
      <c r="AF40" s="5" t="str">
        <f t="shared" si="45"/>
        <v/>
      </c>
      <c r="AG40" s="5" t="str">
        <f t="shared" si="45"/>
        <v/>
      </c>
      <c r="AH40" s="5" t="str">
        <f t="shared" si="45"/>
        <v/>
      </c>
      <c r="AI40" s="5" t="str">
        <f t="shared" si="45"/>
        <v/>
      </c>
      <c r="AJ40" s="5" t="str">
        <f t="shared" si="45"/>
        <v/>
      </c>
      <c r="AK40" s="5" t="str">
        <f t="shared" si="45"/>
        <v/>
      </c>
      <c r="AL40" s="5" t="str">
        <f t="shared" si="45"/>
        <v/>
      </c>
      <c r="AM40" s="5" t="str">
        <f t="shared" si="45"/>
        <v/>
      </c>
      <c r="AN40" s="5" t="str">
        <f t="shared" si="45"/>
        <v/>
      </c>
      <c r="AO40" s="5" t="str">
        <f t="shared" si="45"/>
        <v/>
      </c>
      <c r="AP40" s="5" t="str">
        <f t="shared" si="45"/>
        <v/>
      </c>
      <c r="CW40" s="27"/>
      <c r="CX40" s="23" t="s">
        <v>16</v>
      </c>
      <c r="CY40" s="5">
        <f t="array" ref="CY40:DE46">MINVERSE(CY5:DE11)</f>
        <v>0.01</v>
      </c>
      <c r="CZ40" s="5">
        <v>-1.1328839236508428E-3</v>
      </c>
      <c r="DA40" s="5">
        <v>-1.7299963256212206E-4</v>
      </c>
      <c r="DB40" s="5">
        <v>4.624351931766891E-5</v>
      </c>
      <c r="DC40" s="5">
        <v>-1.1336719168170546E-6</v>
      </c>
      <c r="DD40" s="5">
        <v>-2.4312856890754317E-6</v>
      </c>
      <c r="DE40" s="5">
        <v>2.5925363033838975E-7</v>
      </c>
    </row>
    <row r="41" spans="2:110" ht="14.25" customHeight="1" x14ac:dyDescent="0.15">
      <c r="AD41" s="5" t="str">
        <f>IF(A40=ISBLANK(TRUE),"",A40)</f>
        <v/>
      </c>
      <c r="AE41" s="5" t="str">
        <f t="shared" si="45"/>
        <v/>
      </c>
      <c r="AF41" s="5" t="str">
        <f t="shared" si="45"/>
        <v/>
      </c>
      <c r="AG41" s="5" t="str">
        <f t="shared" si="45"/>
        <v/>
      </c>
      <c r="AH41" s="5" t="str">
        <f t="shared" si="45"/>
        <v/>
      </c>
      <c r="AI41" s="5" t="str">
        <f t="shared" si="45"/>
        <v/>
      </c>
      <c r="AJ41" s="5" t="str">
        <f t="shared" si="45"/>
        <v/>
      </c>
      <c r="AK41" s="5" t="str">
        <f t="shared" si="45"/>
        <v/>
      </c>
      <c r="AL41" s="5" t="str">
        <f t="shared" si="45"/>
        <v/>
      </c>
      <c r="AM41" s="5" t="str">
        <f t="shared" si="45"/>
        <v/>
      </c>
      <c r="AN41" s="5" t="str">
        <f t="shared" si="45"/>
        <v/>
      </c>
      <c r="AO41" s="5" t="str">
        <f t="shared" si="45"/>
        <v/>
      </c>
      <c r="AP41" s="5" t="str">
        <f t="shared" si="45"/>
        <v/>
      </c>
      <c r="CW41" s="27"/>
      <c r="CX41" s="24"/>
      <c r="CY41" s="5">
        <v>0</v>
      </c>
      <c r="CZ41" s="5">
        <v>0.01</v>
      </c>
      <c r="DA41" s="5">
        <v>-1.1328839236508428E-3</v>
      </c>
      <c r="DB41" s="5">
        <v>-1.7299963256212206E-4</v>
      </c>
      <c r="DC41" s="5">
        <v>4.624351931766891E-5</v>
      </c>
      <c r="DD41" s="5">
        <v>-1.1336719168170546E-6</v>
      </c>
      <c r="DE41" s="5">
        <v>-2.4312856890754317E-6</v>
      </c>
    </row>
    <row r="42" spans="2:110" ht="14.25" customHeight="1" x14ac:dyDescent="0.15">
      <c r="AD42" s="5" t="str">
        <f>IF(A41=ISBLANK(TRUE),"",A41)</f>
        <v/>
      </c>
      <c r="AE42" s="5" t="str">
        <f t="shared" si="45"/>
        <v/>
      </c>
      <c r="AF42" s="5" t="str">
        <f t="shared" si="45"/>
        <v/>
      </c>
      <c r="AG42" s="5" t="str">
        <f t="shared" si="45"/>
        <v/>
      </c>
      <c r="AH42" s="5" t="str">
        <f t="shared" si="45"/>
        <v/>
      </c>
      <c r="AI42" s="5" t="str">
        <f t="shared" si="45"/>
        <v/>
      </c>
      <c r="AJ42" s="5" t="str">
        <f t="shared" si="45"/>
        <v/>
      </c>
      <c r="AK42" s="5" t="str">
        <f t="shared" si="45"/>
        <v/>
      </c>
      <c r="AL42" s="5" t="str">
        <f t="shared" si="45"/>
        <v/>
      </c>
      <c r="AM42" s="5" t="str">
        <f t="shared" si="45"/>
        <v/>
      </c>
      <c r="AN42" s="5" t="str">
        <f t="shared" si="45"/>
        <v/>
      </c>
      <c r="AO42" s="5" t="str">
        <f t="shared" si="45"/>
        <v/>
      </c>
      <c r="AP42" s="5" t="str">
        <f t="shared" si="45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-1.1328839236508428E-3</v>
      </c>
      <c r="DC42" s="5">
        <v>-1.7299963256212206E-4</v>
      </c>
      <c r="DD42" s="5">
        <v>4.624351931766891E-5</v>
      </c>
      <c r="DE42" s="5">
        <v>-1.1336719168170546E-6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-1.1328839236508428E-3</v>
      </c>
      <c r="DD43" s="5">
        <v>-1.7299963256212206E-4</v>
      </c>
      <c r="DE43" s="5">
        <v>4.624351931766891E-5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-1.1328839236508428E-3</v>
      </c>
      <c r="DE44" s="5">
        <v>-1.7299963256212206E-4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-1.1328839236508428E-3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-1.1328839236508428E-3</v>
      </c>
      <c r="DA48" s="5">
        <v>-1.7299963256212206E-4</v>
      </c>
      <c r="DB48" s="5">
        <v>4.624351931766891E-5</v>
      </c>
      <c r="DC48" s="5">
        <v>-1.1336719168170546E-6</v>
      </c>
      <c r="DD48" s="5">
        <v>-2.4312856890754317E-6</v>
      </c>
      <c r="DE48" s="5">
        <v>2.5925363033838975E-7</v>
      </c>
      <c r="DF48" s="5">
        <v>6.7818869413031233E-8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-1.1328839236508428E-3</v>
      </c>
      <c r="DB49" s="5">
        <v>-1.7299963256212206E-4</v>
      </c>
      <c r="DC49" s="5">
        <v>4.624351931766891E-5</v>
      </c>
      <c r="DD49" s="5">
        <v>-1.1336719168170546E-6</v>
      </c>
      <c r="DE49" s="5">
        <v>-2.4312856890754317E-6</v>
      </c>
      <c r="DF49" s="5">
        <v>2.5925363033838975E-7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-1.1328839236508428E-3</v>
      </c>
      <c r="DC50" s="5">
        <v>-1.7299963256212206E-4</v>
      </c>
      <c r="DD50" s="5">
        <v>4.624351931766891E-5</v>
      </c>
      <c r="DE50" s="5">
        <v>-1.1336719168170546E-6</v>
      </c>
      <c r="DF50" s="5">
        <v>-2.4312856890754317E-6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-1.1328839236508428E-3</v>
      </c>
      <c r="DD51" s="5">
        <v>-1.7299963256212206E-4</v>
      </c>
      <c r="DE51" s="5">
        <v>4.624351931766891E-5</v>
      </c>
      <c r="DF51" s="5">
        <v>-1.1336719168170546E-6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-1.1328839236508428E-3</v>
      </c>
      <c r="DE52" s="5">
        <v>-1.7299963256212206E-4</v>
      </c>
      <c r="DF52" s="5">
        <v>4.624351931766891E-5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-1.1328839236508428E-3</v>
      </c>
      <c r="DF53" s="5">
        <v>-1.7299963256212206E-4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-1.1328839236508428E-3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-1.1328839236508428E-3</v>
      </c>
      <c r="DA57" s="5">
        <v>-1.7299963256212206E-4</v>
      </c>
      <c r="DB57" s="5">
        <v>4.624351931766891E-5</v>
      </c>
      <c r="DC57" s="5">
        <v>-1.1336719168170546E-6</v>
      </c>
      <c r="DD57" s="5">
        <v>-2.4312856890754317E-6</v>
      </c>
      <c r="DE57" s="5">
        <v>2.5925363033838975E-7</v>
      </c>
      <c r="DF57" s="5">
        <v>6.7818869413031233E-8</v>
      </c>
      <c r="DG57" s="5">
        <v>-1.4460715697667253E-8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-1.1328839236508428E-3</v>
      </c>
      <c r="DB58" s="5">
        <v>-1.7299963256212206E-4</v>
      </c>
      <c r="DC58" s="5">
        <v>4.624351931766891E-5</v>
      </c>
      <c r="DD58" s="5">
        <v>-1.1336719168170546E-6</v>
      </c>
      <c r="DE58" s="5">
        <v>-2.4312856890754317E-6</v>
      </c>
      <c r="DF58" s="5">
        <v>2.5925363033838975E-7</v>
      </c>
      <c r="DG58" s="5">
        <v>6.7818869413031233E-8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-1.1328839236508428E-3</v>
      </c>
      <c r="DC59" s="5">
        <v>-1.7299963256212206E-4</v>
      </c>
      <c r="DD59" s="5">
        <v>4.624351931766891E-5</v>
      </c>
      <c r="DE59" s="5">
        <v>-1.1336719168170546E-6</v>
      </c>
      <c r="DF59" s="5">
        <v>-2.4312856890754317E-6</v>
      </c>
      <c r="DG59" s="5">
        <v>2.5925363033838975E-7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-1.1328839236508428E-3</v>
      </c>
      <c r="DD60" s="5">
        <v>-1.7299963256212206E-4</v>
      </c>
      <c r="DE60" s="5">
        <v>4.624351931766891E-5</v>
      </c>
      <c r="DF60" s="5">
        <v>-1.1336719168170546E-6</v>
      </c>
      <c r="DG60" s="5">
        <v>-2.4312856890754317E-6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-1.1328839236508428E-3</v>
      </c>
      <c r="DE61" s="5">
        <v>-1.7299963256212206E-4</v>
      </c>
      <c r="DF61" s="5">
        <v>4.624351931766891E-5</v>
      </c>
      <c r="DG61" s="5">
        <v>-1.1336719168170546E-6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-1.1328839236508428E-3</v>
      </c>
      <c r="DF62" s="5">
        <v>-1.7299963256212206E-4</v>
      </c>
      <c r="DG62" s="5">
        <v>4.624351931766891E-5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-1.1328839236508428E-3</v>
      </c>
      <c r="DG63" s="5">
        <v>-1.7299963256212206E-4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-1.1328839236508428E-3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-1.1328839236508428E-3</v>
      </c>
      <c r="DA67" s="5">
        <v>-1.7299963256212206E-4</v>
      </c>
      <c r="DB67" s="5">
        <v>4.624351931766891E-5</v>
      </c>
      <c r="DC67" s="5">
        <v>-1.1336719168170546E-6</v>
      </c>
      <c r="DD67" s="5">
        <v>-2.4312856890754317E-6</v>
      </c>
      <c r="DE67" s="5">
        <v>2.5925363033838975E-7</v>
      </c>
      <c r="DF67" s="5">
        <v>6.7818869413031233E-8</v>
      </c>
      <c r="DG67" s="5">
        <v>-1.4460715697667253E-8</v>
      </c>
      <c r="DH67" s="5">
        <v>-6.4353951479966486E-10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-1.1328839236508428E-3</v>
      </c>
      <c r="DB68" s="5">
        <v>-1.7299963256212206E-4</v>
      </c>
      <c r="DC68" s="5">
        <v>4.624351931766891E-5</v>
      </c>
      <c r="DD68" s="5">
        <v>-1.1336719168170546E-6</v>
      </c>
      <c r="DE68" s="5">
        <v>-2.4312856890754317E-6</v>
      </c>
      <c r="DF68" s="5">
        <v>2.5925363033838975E-7</v>
      </c>
      <c r="DG68" s="5">
        <v>6.7818869413031233E-8</v>
      </c>
      <c r="DH68" s="5">
        <v>-1.4460715697667253E-8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-1.1328839236508428E-3</v>
      </c>
      <c r="DC69" s="5">
        <v>-1.7299963256212206E-4</v>
      </c>
      <c r="DD69" s="5">
        <v>4.624351931766891E-5</v>
      </c>
      <c r="DE69" s="5">
        <v>-1.1336719168170546E-6</v>
      </c>
      <c r="DF69" s="5">
        <v>-2.4312856890754317E-6</v>
      </c>
      <c r="DG69" s="5">
        <v>2.5925363033838975E-7</v>
      </c>
      <c r="DH69" s="5">
        <v>6.7818869413031233E-8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-1.1328839236508428E-3</v>
      </c>
      <c r="DD70" s="5">
        <v>-1.7299963256212206E-4</v>
      </c>
      <c r="DE70" s="5">
        <v>4.624351931766891E-5</v>
      </c>
      <c r="DF70" s="5">
        <v>-1.1336719168170546E-6</v>
      </c>
      <c r="DG70" s="5">
        <v>-2.4312856890754317E-6</v>
      </c>
      <c r="DH70" s="5">
        <v>2.5925363033838975E-7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-1.1328839236508428E-3</v>
      </c>
      <c r="DE71" s="5">
        <v>-1.7299963256212206E-4</v>
      </c>
      <c r="DF71" s="5">
        <v>4.624351931766891E-5</v>
      </c>
      <c r="DG71" s="5">
        <v>-1.1336719168170546E-6</v>
      </c>
      <c r="DH71" s="5">
        <v>-2.4312856890754317E-6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-1.1328839236508428E-3</v>
      </c>
      <c r="DF72" s="5">
        <v>-1.7299963256212206E-4</v>
      </c>
      <c r="DG72" s="5">
        <v>4.624351931766891E-5</v>
      </c>
      <c r="DH72" s="5">
        <v>-1.1336719168170546E-6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-1.1328839236508428E-3</v>
      </c>
      <c r="DG73" s="5">
        <v>-1.7299963256212206E-4</v>
      </c>
      <c r="DH73" s="5">
        <v>4.624351931766891E-5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-1.1328839236508428E-3</v>
      </c>
      <c r="DH74" s="5">
        <v>-1.7299963256212206E-4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-1.1328839236508428E-3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-1.1328839236508428E-3</v>
      </c>
      <c r="DA78" s="5">
        <v>-1.7299963256212206E-4</v>
      </c>
      <c r="DB78" s="5">
        <v>4.624351931766891E-5</v>
      </c>
      <c r="DC78" s="5">
        <v>-1.1336719168170546E-6</v>
      </c>
      <c r="DD78" s="5">
        <v>-2.4312856890754317E-6</v>
      </c>
      <c r="DE78" s="5">
        <v>2.5925363033838975E-7</v>
      </c>
      <c r="DF78" s="5">
        <v>6.7818869413031233E-8</v>
      </c>
      <c r="DG78" s="5">
        <v>-1.4460715697667253E-8</v>
      </c>
      <c r="DH78" s="5">
        <v>-6.4353951479966486E-10</v>
      </c>
      <c r="DI78" s="5">
        <v>7.1230324122913525E-10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-1.1328839236508428E-3</v>
      </c>
      <c r="DB79" s="5">
        <v>-1.7299963256212206E-4</v>
      </c>
      <c r="DC79" s="5">
        <v>4.624351931766891E-5</v>
      </c>
      <c r="DD79" s="5">
        <v>-1.1336719168170546E-6</v>
      </c>
      <c r="DE79" s="5">
        <v>-2.4312856890754317E-6</v>
      </c>
      <c r="DF79" s="5">
        <v>2.5925363033838975E-7</v>
      </c>
      <c r="DG79" s="5">
        <v>6.7818869413031233E-8</v>
      </c>
      <c r="DH79" s="5">
        <v>-1.4460715697667253E-8</v>
      </c>
      <c r="DI79" s="5">
        <v>-6.4353951479966486E-10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-1.1328839236508428E-3</v>
      </c>
      <c r="DC80" s="5">
        <v>-1.7299963256212206E-4</v>
      </c>
      <c r="DD80" s="5">
        <v>4.624351931766891E-5</v>
      </c>
      <c r="DE80" s="5">
        <v>-1.1336719168170546E-6</v>
      </c>
      <c r="DF80" s="5">
        <v>-2.4312856890754317E-6</v>
      </c>
      <c r="DG80" s="5">
        <v>2.5925363033838975E-7</v>
      </c>
      <c r="DH80" s="5">
        <v>6.7818869413031233E-8</v>
      </c>
      <c r="DI80" s="5">
        <v>-1.4460715697667253E-8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-1.1328839236508428E-3</v>
      </c>
      <c r="DD81" s="5">
        <v>-1.7299963256212206E-4</v>
      </c>
      <c r="DE81" s="5">
        <v>4.624351931766891E-5</v>
      </c>
      <c r="DF81" s="5">
        <v>-1.1336719168170546E-6</v>
      </c>
      <c r="DG81" s="5">
        <v>-2.4312856890754317E-6</v>
      </c>
      <c r="DH81" s="5">
        <v>2.5925363033838975E-7</v>
      </c>
      <c r="DI81" s="5">
        <v>6.7818869413031233E-8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-1.1328839236508428E-3</v>
      </c>
      <c r="DE82" s="5">
        <v>-1.7299963256212206E-4</v>
      </c>
      <c r="DF82" s="5">
        <v>4.624351931766891E-5</v>
      </c>
      <c r="DG82" s="5">
        <v>-1.1336719168170546E-6</v>
      </c>
      <c r="DH82" s="5">
        <v>-2.4312856890754317E-6</v>
      </c>
      <c r="DI82" s="5">
        <v>2.5925363033838975E-7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-1.1328839236508428E-3</v>
      </c>
      <c r="DF83" s="5">
        <v>-1.7299963256212206E-4</v>
      </c>
      <c r="DG83" s="5">
        <v>4.624351931766891E-5</v>
      </c>
      <c r="DH83" s="5">
        <v>-1.1336719168170546E-6</v>
      </c>
      <c r="DI83" s="5">
        <v>-2.4312856890754317E-6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-1.1328839236508428E-3</v>
      </c>
      <c r="DG84" s="5">
        <v>-1.7299963256212206E-4</v>
      </c>
      <c r="DH84" s="5">
        <v>4.624351931766891E-5</v>
      </c>
      <c r="DI84" s="5">
        <v>-1.1336719168170546E-6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-1.1328839236508428E-3</v>
      </c>
      <c r="DH85" s="5">
        <v>-1.7299963256212206E-4</v>
      </c>
      <c r="DI85" s="5">
        <v>4.624351931766891E-5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-1.1328839236508428E-3</v>
      </c>
      <c r="DI86" s="5">
        <v>-1.7299963256212206E-4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-1.1328839236508428E-3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C4E9-3FCA-914A-A531-7734EE95D1FC}">
  <dimension ref="A1:DL101"/>
  <sheetViews>
    <sheetView zoomScaleNormal="100" workbookViewId="0">
      <selection sqref="A1:L1"/>
    </sheetView>
  </sheetViews>
  <sheetFormatPr baseColWidth="10" defaultColWidth="1.83203125" defaultRowHeight="14" x14ac:dyDescent="0.15"/>
  <cols>
    <col min="1" max="1" width="36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33203125" style="5" bestFit="1" customWidth="1"/>
    <col min="28" max="28" width="10.332031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2" width="9.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5" width="9.33203125" style="5" bestFit="1" customWidth="1"/>
    <col min="56" max="56" width="10.33203125" style="5" bestFit="1" customWidth="1"/>
    <col min="57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5" style="5" bestFit="1" customWidth="1"/>
    <col min="85" max="85" width="9.33203125" style="5" bestFit="1" customWidth="1"/>
    <col min="86" max="86" width="10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9.33203125" style="5" bestFit="1" customWidth="1"/>
    <col min="99" max="99" width="10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744.0838</v>
      </c>
      <c r="D1" s="1">
        <v>745.08720000000005</v>
      </c>
      <c r="E1" s="1">
        <v>746.09050000000002</v>
      </c>
      <c r="F1" s="1">
        <v>747.09389999999996</v>
      </c>
      <c r="G1" s="1">
        <v>748.09720000000004</v>
      </c>
      <c r="H1" s="1">
        <v>749.10059999999999</v>
      </c>
      <c r="I1" s="1">
        <v>750.10400000000004</v>
      </c>
      <c r="J1" s="1">
        <v>751.10730000000001</v>
      </c>
      <c r="K1" s="1">
        <v>752.11069999999995</v>
      </c>
      <c r="L1" s="1">
        <v>753.11400000000003</v>
      </c>
      <c r="M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10</v>
      </c>
    </row>
    <row r="2" spans="1:116" ht="15" x14ac:dyDescent="0.2">
      <c r="A2" t="s">
        <v>22</v>
      </c>
      <c r="B2" t="s">
        <v>23</v>
      </c>
      <c r="C2">
        <v>966585.36855924805</v>
      </c>
      <c r="D2">
        <v>237073.331794703</v>
      </c>
      <c r="E2">
        <v>35527.703559119102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NADPH</v>
      </c>
      <c r="S2" s="5" t="str">
        <f t="shared" ref="S2:AB2" ca="1" si="0">IF(AG2=ISBLANK(TRUE),"",AG2)</f>
        <v>NADPH m+1</v>
      </c>
      <c r="T2" s="5" t="str">
        <f t="shared" ca="1" si="0"/>
        <v>NADPH m+2</v>
      </c>
      <c r="U2" s="5" t="str">
        <f t="shared" ca="1" si="0"/>
        <v>NADPH m+3</v>
      </c>
      <c r="V2" s="5" t="str">
        <f t="shared" ca="1" si="0"/>
        <v>NADPH m+4</v>
      </c>
      <c r="W2" s="5" t="str">
        <f t="shared" ca="1" si="0"/>
        <v>NADPH m+5</v>
      </c>
      <c r="X2" s="5" t="str">
        <f t="shared" ca="1" si="0"/>
        <v>NADPH m+6</v>
      </c>
      <c r="Y2" s="5" t="str">
        <f t="shared" ca="1" si="0"/>
        <v>NADPH m+7</v>
      </c>
      <c r="Z2" s="5" t="str">
        <f t="shared" ca="1" si="0"/>
        <v>NADPH m+8</v>
      </c>
      <c r="AA2" s="5" t="str">
        <f t="shared" ca="1" si="0"/>
        <v>NADPH m+9</v>
      </c>
      <c r="AB2" s="5" t="str">
        <f t="shared" si="0"/>
        <v/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NADPH</v>
      </c>
      <c r="AG2" s="3" t="str">
        <f ca="1">IF(D1=ISBLANK(TRUE),"",$AF$2&amp;" m+1")</f>
        <v>NADPH m+1</v>
      </c>
      <c r="AH2" s="3" t="str">
        <f ca="1">IF(E1=ISBLANK(TRUE),"",$AF$2&amp;" m+2")</f>
        <v>NADPH m+2</v>
      </c>
      <c r="AI2" s="3" t="str">
        <f ca="1">IF(F1=ISBLANK(TRUE),"",$AF$2&amp;" m+3")</f>
        <v>NADPH m+3</v>
      </c>
      <c r="AJ2" s="3" t="str">
        <f ca="1">IF(G1=ISBLANK(TRUE),"",$AF$2&amp;" m+4")</f>
        <v>NADPH m+4</v>
      </c>
      <c r="AK2" s="3" t="str">
        <f ca="1">IF(H1=ISBLANK(TRUE),"",$AF$2&amp;" m+5")</f>
        <v>NADPH m+5</v>
      </c>
      <c r="AL2" s="3" t="str">
        <f ca="1">IF(I1=ISBLANK(TRUE),"",$AF$2&amp;" m+6")</f>
        <v>NADPH m+6</v>
      </c>
      <c r="AM2" s="3" t="str">
        <f ca="1">IF(J1=ISBLANK(TRUE),"",$AF$2&amp;" m+7")</f>
        <v>NADPH m+7</v>
      </c>
      <c r="AN2" s="3" t="str">
        <f ca="1">IF(K1=ISBLANK(TRUE),"",$AF$2&amp;" m+8")</f>
        <v>NADPH m+8</v>
      </c>
      <c r="AO2" s="3" t="str">
        <f ca="1">IF(L1=ISBLANK(TRUE),"",$AF$2&amp;" m+9")</f>
        <v>NADPH m+9</v>
      </c>
      <c r="AP2" s="3" t="str">
        <f>IF(M1=ISBLANK(TRUE),"",$AF$2&amp;" m+10")</f>
        <v/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NADPH</v>
      </c>
      <c r="AU2" s="5" t="str">
        <f t="shared" ca="1" si="2"/>
        <v>NADPH m+1</v>
      </c>
      <c r="AV2" s="5" t="str">
        <f t="shared" ca="1" si="2"/>
        <v>NADPH m+2</v>
      </c>
      <c r="AW2" s="5" t="str">
        <f t="shared" ca="1" si="2"/>
        <v>NADPH m+3</v>
      </c>
      <c r="AX2" s="5" t="str">
        <f t="shared" ca="1" si="2"/>
        <v>NADPH m+4</v>
      </c>
      <c r="AY2" s="5" t="str">
        <f t="shared" ca="1" si="2"/>
        <v>NADPH m+5</v>
      </c>
      <c r="AZ2" s="5" t="str">
        <f t="shared" ca="1" si="2"/>
        <v>NADPH m+6</v>
      </c>
      <c r="BA2" s="5" t="str">
        <f t="shared" ca="1" si="2"/>
        <v>NADPH m+7</v>
      </c>
      <c r="BB2" s="5" t="str">
        <f t="shared" ca="1" si="2"/>
        <v>NADPH m+8</v>
      </c>
      <c r="BC2" s="5" t="str">
        <f t="shared" ca="1" si="2"/>
        <v>NADPH m+9</v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NADPH</v>
      </c>
      <c r="BI2" s="5" t="str">
        <f t="shared" ca="1" si="3"/>
        <v>NADPH m+1</v>
      </c>
      <c r="BJ2" s="5" t="str">
        <f t="shared" ca="1" si="3"/>
        <v>NADPH m+2</v>
      </c>
      <c r="BK2" s="5" t="str">
        <f t="shared" ca="1" si="3"/>
        <v>NADPH m+3</v>
      </c>
      <c r="BL2" s="5" t="str">
        <f t="shared" ca="1" si="3"/>
        <v>NADPH m+4</v>
      </c>
      <c r="BM2" s="5" t="str">
        <f t="shared" ca="1" si="3"/>
        <v>NADPH m+5</v>
      </c>
      <c r="BN2" s="5" t="str">
        <f t="shared" ca="1" si="3"/>
        <v>NADPH m+6</v>
      </c>
      <c r="BO2" s="5" t="str">
        <f t="shared" ca="1" si="3"/>
        <v>NADPH m+7</v>
      </c>
      <c r="BP2" s="5" t="str">
        <f t="shared" ca="1" si="3"/>
        <v>NADPH m+8</v>
      </c>
      <c r="BQ2" s="5" t="str">
        <f t="shared" ca="1" si="3"/>
        <v>NADPH m+9</v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NADPH</v>
      </c>
      <c r="BY2" s="3" t="str">
        <f t="shared" ca="1" si="4"/>
        <v>NADPH m+1</v>
      </c>
      <c r="BZ2" s="3" t="str">
        <f t="shared" ca="1" si="4"/>
        <v>NADPH m+2</v>
      </c>
      <c r="CA2" s="3" t="str">
        <f t="shared" ca="1" si="4"/>
        <v>NADPH m+3</v>
      </c>
      <c r="CB2" s="3" t="str">
        <f t="shared" ca="1" si="4"/>
        <v>NADPH m+4</v>
      </c>
      <c r="CC2" s="3" t="str">
        <f t="shared" ca="1" si="4"/>
        <v>NADPH m+5</v>
      </c>
      <c r="CD2" s="3" t="str">
        <f t="shared" ca="1" si="4"/>
        <v>NADPH m+6</v>
      </c>
      <c r="CE2" s="3" t="str">
        <f t="shared" ca="1" si="4"/>
        <v>NADPH m+7</v>
      </c>
      <c r="CF2" s="3" t="str">
        <f t="shared" ca="1" si="4"/>
        <v>NADPH m+8</v>
      </c>
      <c r="CG2" s="5" t="str">
        <f t="shared" ca="1" si="4"/>
        <v>NADPH m+9</v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NADPH</v>
      </c>
      <c r="CL2" s="5" t="str">
        <f t="shared" ca="1" si="5"/>
        <v>NADPH m+1</v>
      </c>
      <c r="CM2" s="5" t="str">
        <f t="shared" ca="1" si="5"/>
        <v>NADPH m+2</v>
      </c>
      <c r="CN2" s="5" t="str">
        <f t="shared" ca="1" si="5"/>
        <v>NADPH m+3</v>
      </c>
      <c r="CO2" s="5" t="str">
        <f t="shared" ca="1" si="5"/>
        <v>NADPH m+4</v>
      </c>
      <c r="CP2" s="5" t="str">
        <f t="shared" ca="1" si="5"/>
        <v>NADPH m+5</v>
      </c>
      <c r="CQ2" s="5" t="str">
        <f t="shared" ca="1" si="5"/>
        <v>NADPH m+6</v>
      </c>
      <c r="CR2" s="5" t="str">
        <f t="shared" ca="1" si="5"/>
        <v>NADPH m+7</v>
      </c>
      <c r="CS2" s="5" t="str">
        <f t="shared" ca="1" si="5"/>
        <v>NADPH m+8</v>
      </c>
      <c r="CT2" s="5" t="str">
        <f t="shared" ca="1" si="5"/>
        <v>NADPH m+9</v>
      </c>
      <c r="CU2" s="5" t="str">
        <f t="shared" si="5"/>
        <v/>
      </c>
      <c r="CY2" s="5" t="str">
        <f t="shared" ref="CY2:DI2" ca="1" si="6">IF(AF2=ISBLANK(TRUE),"",AF2)</f>
        <v>NADPH</v>
      </c>
      <c r="CZ2" s="5" t="str">
        <f t="shared" ca="1" si="6"/>
        <v>NADPH m+1</v>
      </c>
      <c r="DA2" s="5" t="str">
        <f t="shared" ca="1" si="6"/>
        <v>NADPH m+2</v>
      </c>
      <c r="DB2" s="5" t="str">
        <f t="shared" ca="1" si="6"/>
        <v>NADPH m+3</v>
      </c>
      <c r="DC2" s="5" t="str">
        <f t="shared" ca="1" si="6"/>
        <v>NADPH m+4</v>
      </c>
      <c r="DD2" s="5" t="str">
        <f t="shared" ca="1" si="6"/>
        <v>NADPH m+5</v>
      </c>
      <c r="DE2" s="5" t="str">
        <f t="shared" ca="1" si="6"/>
        <v>NADPH m+6</v>
      </c>
      <c r="DF2" s="5" t="str">
        <f t="shared" ca="1" si="6"/>
        <v>NADPH m+7</v>
      </c>
      <c r="DG2" s="5" t="str">
        <f t="shared" ca="1" si="6"/>
        <v>NADPH m+8</v>
      </c>
      <c r="DH2" s="5" t="str">
        <f t="shared" ca="1" si="6"/>
        <v>NADPH m+9</v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141785.29707545301</v>
      </c>
      <c r="D3">
        <v>34469.753480589097</v>
      </c>
      <c r="E3">
        <v>13493.5051213811</v>
      </c>
      <c r="F3">
        <v>1339.1302461702701</v>
      </c>
      <c r="G3">
        <v>653.51545050288803</v>
      </c>
      <c r="H3">
        <v>0</v>
      </c>
      <c r="I3">
        <v>1169.4332330124701</v>
      </c>
      <c r="J3">
        <v>5246.5712220600599</v>
      </c>
      <c r="K3">
        <v>1638.9678348382899</v>
      </c>
      <c r="L3">
        <v>1154.8292055061499</v>
      </c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99.742602353426207</v>
      </c>
      <c r="S3" s="5">
        <f t="shared" ref="S3:AB17" ca="1" si="8">IFERROR(BI3/SUMIF($BH3:$BR3,"&lt;&gt;#N/A")*100,"")</f>
        <v>1.4741275679724897</v>
      </c>
      <c r="T3" s="6">
        <f t="shared" ca="1" si="8"/>
        <v>-1.0059392608475073</v>
      </c>
      <c r="U3" s="6">
        <f t="shared" ca="1" si="8"/>
        <v>-0.29572131697222165</v>
      </c>
      <c r="V3" s="6">
        <f t="shared" ca="1" si="8"/>
        <v>9.0694627882385234E-2</v>
      </c>
      <c r="W3" s="6">
        <f t="shared" ca="1" si="8"/>
        <v>-4.5550746581404485E-3</v>
      </c>
      <c r="X3" s="6">
        <f ca="1">IFERROR(BN3/SUMIF($BH3:$BR3,"&lt;&gt;#N/A")*100,"")</f>
        <v>-1.3849198995692681E-3</v>
      </c>
      <c r="Y3" s="5">
        <f t="shared" ca="1" si="8"/>
        <v>1.4765041587263487E-4</v>
      </c>
      <c r="Z3" s="5">
        <f t="shared" ca="1" si="8"/>
        <v>3.7125101489282948E-5</v>
      </c>
      <c r="AA3" s="5">
        <f t="shared" ca="1" si="8"/>
        <v>-8.7524210131534393E-6</v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966585.36855924805</v>
      </c>
      <c r="AG3" s="5">
        <f t="shared" si="1"/>
        <v>237073.331794703</v>
      </c>
      <c r="AH3" s="5">
        <f t="shared" si="1"/>
        <v>35527.703559119102</v>
      </c>
      <c r="AI3" s="5">
        <f t="shared" si="1"/>
        <v>0</v>
      </c>
      <c r="AJ3" s="5">
        <f t="shared" si="1"/>
        <v>0</v>
      </c>
      <c r="AK3" s="5">
        <f t="shared" si="1"/>
        <v>0</v>
      </c>
      <c r="AL3" s="5">
        <f t="shared" si="1"/>
        <v>0</v>
      </c>
      <c r="AM3" s="5">
        <f t="shared" si="1"/>
        <v>0</v>
      </c>
      <c r="AN3" s="5">
        <f t="shared" si="1"/>
        <v>0</v>
      </c>
      <c r="AO3" s="5">
        <f t="shared" si="1"/>
        <v>0</v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24.526890175057652</v>
      </c>
      <c r="AV3" s="5">
        <f t="shared" si="10"/>
        <v>3.6755888010259472</v>
      </c>
      <c r="AW3" s="5">
        <f t="shared" si="10"/>
        <v>0</v>
      </c>
      <c r="AX3" s="5">
        <f t="shared" si="10"/>
        <v>0</v>
      </c>
      <c r="AY3" s="5">
        <f t="shared" si="10"/>
        <v>0</v>
      </c>
      <c r="AZ3" s="5">
        <f t="shared" si="10"/>
        <v>0</v>
      </c>
      <c r="BA3" s="5">
        <f t="shared" si="10"/>
        <v>0</v>
      </c>
      <c r="BB3" s="5">
        <f t="shared" si="10"/>
        <v>0</v>
      </c>
      <c r="BC3" s="5">
        <f t="shared" si="10"/>
        <v>0</v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1.4779317294620925E-2</v>
      </c>
      <c r="BJ3" s="5">
        <f ca="1"/>
        <v>-1.0085352067345101E-2</v>
      </c>
      <c r="BK3" s="5">
        <f ca="1"/>
        <v>-2.9648446099728564E-3</v>
      </c>
      <c r="BL3" s="5">
        <f ca="1"/>
        <v>9.0928676154868569E-4</v>
      </c>
      <c r="BM3" s="5">
        <f ca="1"/>
        <v>-4.5668295699766048E-5</v>
      </c>
      <c r="BN3" s="5">
        <f ca="1"/>
        <v>-1.3884938500621499E-5</v>
      </c>
      <c r="BO3" s="5">
        <f ca="1"/>
        <v>1.4803144532910116E-6</v>
      </c>
      <c r="BP3" s="5">
        <f ca="1"/>
        <v>3.7220907228522579E-7</v>
      </c>
      <c r="BQ3" s="5">
        <f ca="1"/>
        <v>-8.775007676399161E-8</v>
      </c>
      <c r="BR3" s="5" t="e">
        <f ca="1"/>
        <v>#N/A</v>
      </c>
      <c r="BV3" s="5" t="s">
        <v>42</v>
      </c>
      <c r="BW3" s="5" t="s">
        <v>43</v>
      </c>
      <c r="BX3" s="5">
        <f>C17</f>
        <v>6549168.9036945105</v>
      </c>
      <c r="BY3" s="5">
        <f t="shared" ref="BY3:CH6" si="12">D17</f>
        <v>1526796.6074878899</v>
      </c>
      <c r="BZ3" s="5">
        <f t="shared" si="12"/>
        <v>335903.444929416</v>
      </c>
      <c r="CA3" s="5">
        <f t="shared" si="12"/>
        <v>30899.923061656202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0</v>
      </c>
      <c r="CF3" s="5">
        <f t="shared" si="12"/>
        <v>0</v>
      </c>
      <c r="CG3" s="5">
        <f t="shared" si="12"/>
        <v>0</v>
      </c>
      <c r="CH3" s="5">
        <f t="shared" si="12"/>
        <v>0</v>
      </c>
      <c r="CJ3" s="5" t="str">
        <f t="shared" ref="CJ3:CJ21" si="13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4">IFERROR(IF(BY3=ISBLANK(TRUE),"",BY3/$BX3*"100"),"")</f>
        <v>23.31282991688602</v>
      </c>
      <c r="CM3" s="5">
        <f t="shared" si="14"/>
        <v>5.1289476553265638</v>
      </c>
      <c r="CN3" s="5">
        <f t="shared" si="14"/>
        <v>0.47181441669988033</v>
      </c>
      <c r="CO3" s="5">
        <f t="shared" si="14"/>
        <v>0</v>
      </c>
      <c r="CP3" s="5">
        <f t="shared" si="14"/>
        <v>0</v>
      </c>
      <c r="CQ3" s="5">
        <f t="shared" si="14"/>
        <v>0</v>
      </c>
      <c r="CR3" s="5">
        <f t="shared" si="14"/>
        <v>0</v>
      </c>
      <c r="CS3" s="5">
        <f t="shared" si="14"/>
        <v>0</v>
      </c>
      <c r="CT3" s="5">
        <f t="shared" si="14"/>
        <v>0</v>
      </c>
      <c r="CU3" s="5">
        <f t="shared" si="14"/>
        <v>0</v>
      </c>
      <c r="CV3" s="5" t="str">
        <f t="shared" si="14"/>
        <v/>
      </c>
      <c r="CY3" s="5">
        <f>IFERROR(AVERAGE(CK3:CK21),"")</f>
        <v>100</v>
      </c>
      <c r="CZ3" s="5">
        <f t="shared" ref="CZ3:DI3" si="15">IFERROR(AVERAGE(CL3:CL21),"")</f>
        <v>23.048958445595559</v>
      </c>
      <c r="DA3" s="5">
        <f t="shared" si="15"/>
        <v>4.343476137582468</v>
      </c>
      <c r="DB3" s="5">
        <f t="shared" si="15"/>
        <v>0.4647477097077784</v>
      </c>
      <c r="DC3" s="5">
        <f t="shared" si="15"/>
        <v>1.4344736237955607E-2</v>
      </c>
      <c r="DD3" s="5">
        <f t="shared" si="15"/>
        <v>9.6158746949474491E-4</v>
      </c>
      <c r="DE3" s="5">
        <f t="shared" si="15"/>
        <v>0</v>
      </c>
      <c r="DF3" s="5">
        <f t="shared" si="15"/>
        <v>0</v>
      </c>
      <c r="DG3" s="5">
        <f t="shared" si="15"/>
        <v>0</v>
      </c>
      <c r="DH3" s="5">
        <f t="shared" si="15"/>
        <v>0</v>
      </c>
      <c r="DI3" s="5">
        <f t="shared" si="15"/>
        <v>0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659513.17395996896</v>
      </c>
      <c r="D4">
        <v>156793.32134433801</v>
      </c>
      <c r="E4">
        <v>35236.052193997697</v>
      </c>
      <c r="F4">
        <v>862.42229861365001</v>
      </c>
      <c r="G4">
        <v>0</v>
      </c>
      <c r="H4">
        <v>715.71234814870195</v>
      </c>
      <c r="I4">
        <v>0</v>
      </c>
      <c r="J4">
        <v>0</v>
      </c>
      <c r="K4">
        <v>404.35992845192197</v>
      </c>
      <c r="L4">
        <v>0</v>
      </c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6">IFERROR(BH4/SUMIF($BH4:$BR4,"&lt;&gt;#N/A")*100,"")</f>
        <v>90.098935486533065</v>
      </c>
      <c r="S4" s="5">
        <f t="shared" ca="1" si="8"/>
        <v>1.1372956497373716</v>
      </c>
      <c r="T4" s="6">
        <f t="shared" ca="1" si="8"/>
        <v>4.3990270158408844</v>
      </c>
      <c r="U4" s="6">
        <f t="shared" ca="1" si="8"/>
        <v>-0.63109662899377472</v>
      </c>
      <c r="V4" s="6">
        <f t="shared" ca="1" si="8"/>
        <v>0.35146366234967802</v>
      </c>
      <c r="W4" s="6">
        <f t="shared" ca="1" si="8"/>
        <v>-7.5071081441447765E-2</v>
      </c>
      <c r="X4" s="6">
        <f t="shared" ca="1" si="8"/>
        <v>0.7474568639261514</v>
      </c>
      <c r="Y4" s="5">
        <f t="shared" ca="1" si="8"/>
        <v>3.1633825032885059</v>
      </c>
      <c r="Z4" s="5">
        <f t="shared" ca="1" si="8"/>
        <v>0.28021129927866473</v>
      </c>
      <c r="AA4" s="5">
        <f t="shared" ca="1" si="8"/>
        <v>0.528395229480915</v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141785.29707545301</v>
      </c>
      <c r="AG4" s="5">
        <f t="shared" si="1"/>
        <v>34469.753480589097</v>
      </c>
      <c r="AH4" s="5">
        <f t="shared" si="1"/>
        <v>13493.5051213811</v>
      </c>
      <c r="AI4" s="5">
        <f t="shared" si="1"/>
        <v>1339.1302461702701</v>
      </c>
      <c r="AJ4" s="5">
        <f t="shared" si="1"/>
        <v>653.51545050288803</v>
      </c>
      <c r="AK4" s="5">
        <f t="shared" si="1"/>
        <v>0</v>
      </c>
      <c r="AL4" s="5">
        <f t="shared" si="1"/>
        <v>1169.4332330124701</v>
      </c>
      <c r="AM4" s="5">
        <f t="shared" si="1"/>
        <v>5246.5712220600599</v>
      </c>
      <c r="AN4" s="5">
        <f t="shared" si="1"/>
        <v>1638.9678348382899</v>
      </c>
      <c r="AO4" s="5">
        <f t="shared" si="1"/>
        <v>1154.8292055061499</v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7">IFERROR(IF(AF4=ISBLANK(TRUE),"",AF4/$AF4*100),"")</f>
        <v>100</v>
      </c>
      <c r="AU4" s="5">
        <f t="shared" si="10"/>
        <v>24.31123268179601</v>
      </c>
      <c r="AV4" s="5">
        <f t="shared" si="10"/>
        <v>9.5168578122739653</v>
      </c>
      <c r="AW4" s="5">
        <f t="shared" si="10"/>
        <v>0.94447751197899821</v>
      </c>
      <c r="AX4" s="5">
        <f t="shared" si="10"/>
        <v>0.46091905436084163</v>
      </c>
      <c r="AY4" s="5">
        <f t="shared" si="10"/>
        <v>0</v>
      </c>
      <c r="AZ4" s="5">
        <f t="shared" si="10"/>
        <v>0.82479160895656201</v>
      </c>
      <c r="BA4" s="5">
        <f t="shared" si="10"/>
        <v>3.7003633876564961</v>
      </c>
      <c r="BB4" s="5">
        <f t="shared" si="10"/>
        <v>1.1559504889749539</v>
      </c>
      <c r="BC4" s="5">
        <f t="shared" si="10"/>
        <v>0.81449150887033905</v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1.2622742362004502E-2</v>
      </c>
      <c r="BJ4" s="5">
        <f ca="1"/>
        <v>4.8824406105201973E-2</v>
      </c>
      <c r="BK4" s="5">
        <f ca="1"/>
        <v>-7.0044848541868029E-3</v>
      </c>
      <c r="BL4" s="5">
        <f ca="1"/>
        <v>3.9008636500728767E-3</v>
      </c>
      <c r="BM4" s="5">
        <f ca="1"/>
        <v>-8.3320719646758209E-4</v>
      </c>
      <c r="BN4" s="5">
        <f ca="1"/>
        <v>8.2959566601968626E-3</v>
      </c>
      <c r="BO4" s="5">
        <f ca="1"/>
        <v>3.5110098540080216E-2</v>
      </c>
      <c r="BP4" s="5">
        <f ca="1"/>
        <v>3.110040066128722E-3</v>
      </c>
      <c r="BQ4" s="5">
        <f ca="1"/>
        <v>5.8646112368319079E-3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8">C18</f>
        <v>6602502.9276390197</v>
      </c>
      <c r="BY4" s="5">
        <f t="shared" si="12"/>
        <v>1495584.4706602599</v>
      </c>
      <c r="BZ4" s="5">
        <f t="shared" si="12"/>
        <v>274468.08211451402</v>
      </c>
      <c r="CA4" s="5">
        <f t="shared" si="12"/>
        <v>28514.671226643</v>
      </c>
      <c r="CB4" s="5">
        <f t="shared" si="12"/>
        <v>0</v>
      </c>
      <c r="CC4" s="5">
        <f t="shared" si="12"/>
        <v>253.95536330080199</v>
      </c>
      <c r="CD4" s="5">
        <f t="shared" si="12"/>
        <v>0</v>
      </c>
      <c r="CE4" s="5">
        <f t="shared" si="12"/>
        <v>0</v>
      </c>
      <c r="CF4" s="5">
        <f t="shared" si="12"/>
        <v>0</v>
      </c>
      <c r="CG4" s="5">
        <f t="shared" si="12"/>
        <v>0</v>
      </c>
      <c r="CH4" s="5">
        <f t="shared" si="12"/>
        <v>0</v>
      </c>
      <c r="CJ4" s="5" t="str">
        <f t="shared" si="13"/>
        <v>Standard2_00765_MH_MD_20221118_LCQE</v>
      </c>
      <c r="CK4" s="5">
        <f t="shared" ref="CK4:CV17" si="19">IFERROR(IF(BX4=ISBLANK(TRUE),"",BX4/$BX4*"100"),"")</f>
        <v>100</v>
      </c>
      <c r="CL4" s="5">
        <f t="shared" si="14"/>
        <v>22.651780499778802</v>
      </c>
      <c r="CM4" s="5">
        <f t="shared" si="14"/>
        <v>4.157030827893335</v>
      </c>
      <c r="CN4" s="5">
        <f t="shared" si="14"/>
        <v>0.43187669190234684</v>
      </c>
      <c r="CO4" s="5">
        <f t="shared" si="14"/>
        <v>0</v>
      </c>
      <c r="CP4" s="5">
        <f t="shared" si="14"/>
        <v>3.8463498779789797E-3</v>
      </c>
      <c r="CQ4" s="5">
        <f t="shared" si="14"/>
        <v>0</v>
      </c>
      <c r="CR4" s="5">
        <f t="shared" si="14"/>
        <v>0</v>
      </c>
      <c r="CS4" s="5">
        <f t="shared" si="14"/>
        <v>0</v>
      </c>
      <c r="CT4" s="5">
        <f t="shared" si="14"/>
        <v>0</v>
      </c>
      <c r="CU4" s="5">
        <f t="shared" si="14"/>
        <v>0</v>
      </c>
      <c r="CV4" s="5" t="str">
        <f t="shared" si="14"/>
        <v/>
      </c>
    </row>
    <row r="5" spans="1:116" ht="14.25" customHeight="1" x14ac:dyDescent="0.2">
      <c r="A5" t="s">
        <v>27</v>
      </c>
      <c r="B5" t="s">
        <v>28</v>
      </c>
      <c r="C5">
        <v>3067796.1654974902</v>
      </c>
      <c r="D5">
        <v>708672.72151004605</v>
      </c>
      <c r="E5">
        <v>123271.63568971401</v>
      </c>
      <c r="F5">
        <v>9730.8261894596308</v>
      </c>
      <c r="G5">
        <v>545.955033038789</v>
      </c>
      <c r="H5">
        <v>0</v>
      </c>
      <c r="I5">
        <v>0</v>
      </c>
      <c r="J5">
        <v>0</v>
      </c>
      <c r="K5">
        <v>0</v>
      </c>
      <c r="L5">
        <v>0</v>
      </c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6"/>
        <v>98.806968505869975</v>
      </c>
      <c r="S5" s="5">
        <f t="shared" ca="1" si="8"/>
        <v>0.71649036539810929</v>
      </c>
      <c r="T5" s="6">
        <f t="shared" ca="1" si="8"/>
        <v>0.8221954737727305</v>
      </c>
      <c r="U5" s="6">
        <f t="shared" ca="1" si="8"/>
        <v>-0.55062478923470892</v>
      </c>
      <c r="V5" s="6">
        <f t="shared" ca="1" si="8"/>
        <v>7.3697943073903024E-2</v>
      </c>
      <c r="W5" s="6">
        <f t="shared" ca="1" si="8"/>
        <v>0.10928223775211654</v>
      </c>
      <c r="X5" s="6">
        <f t="shared" ca="1" si="8"/>
        <v>-2.5955285495801696E-2</v>
      </c>
      <c r="Y5" s="5">
        <f t="shared" ca="1" si="8"/>
        <v>9.6434509147196262E-4</v>
      </c>
      <c r="Z5" s="5">
        <f t="shared" ca="1" si="8"/>
        <v>6.0972336757790006E-2</v>
      </c>
      <c r="AA5" s="5">
        <f t="shared" ca="1" si="8"/>
        <v>-1.3991132985600134E-2</v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659513.17395996896</v>
      </c>
      <c r="AG5" s="5">
        <f t="shared" si="1"/>
        <v>156793.32134433801</v>
      </c>
      <c r="AH5" s="5">
        <f t="shared" si="1"/>
        <v>35236.052193997697</v>
      </c>
      <c r="AI5" s="5">
        <f t="shared" si="1"/>
        <v>862.42229861365001</v>
      </c>
      <c r="AJ5" s="5">
        <f t="shared" si="1"/>
        <v>0</v>
      </c>
      <c r="AK5" s="5">
        <f t="shared" si="1"/>
        <v>715.71234814870195</v>
      </c>
      <c r="AL5" s="5">
        <f t="shared" si="1"/>
        <v>0</v>
      </c>
      <c r="AM5" s="5">
        <f t="shared" si="1"/>
        <v>0</v>
      </c>
      <c r="AN5" s="5">
        <f t="shared" si="1"/>
        <v>404.35992845192197</v>
      </c>
      <c r="AO5" s="5">
        <f t="shared" si="1"/>
        <v>0</v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7"/>
        <v>100</v>
      </c>
      <c r="AU5" s="5">
        <f t="shared" si="10"/>
        <v>23.774099977850486</v>
      </c>
      <c r="AV5" s="5">
        <f t="shared" si="10"/>
        <v>5.3427366708123483</v>
      </c>
      <c r="AW5" s="5">
        <f t="shared" si="10"/>
        <v>0.13076650060458037</v>
      </c>
      <c r="AX5" s="5">
        <f t="shared" si="10"/>
        <v>0</v>
      </c>
      <c r="AY5" s="5">
        <f t="shared" si="10"/>
        <v>0.10852131184147418</v>
      </c>
      <c r="AZ5" s="5">
        <f t="shared" si="10"/>
        <v>0</v>
      </c>
      <c r="BA5" s="5">
        <f t="shared" si="10"/>
        <v>0</v>
      </c>
      <c r="BB5" s="5">
        <f t="shared" si="10"/>
        <v>6.1311880401719726E-2</v>
      </c>
      <c r="BC5" s="5">
        <f t="shared" si="10"/>
        <v>0</v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7.2514153225492761E-3</v>
      </c>
      <c r="BJ5" s="5">
        <f ca="1"/>
        <v>8.3212296278868739E-3</v>
      </c>
      <c r="BK5" s="5">
        <f ca="1"/>
        <v>-5.5727323442981364E-3</v>
      </c>
      <c r="BL5" s="5">
        <f ca="1"/>
        <v>7.4587799006832945E-4</v>
      </c>
      <c r="BM5" s="5">
        <f ca="1"/>
        <v>1.1060175148033637E-3</v>
      </c>
      <c r="BN5" s="5">
        <f ca="1"/>
        <v>-2.626867911068411E-4</v>
      </c>
      <c r="BO5" s="5">
        <f ca="1"/>
        <v>9.7598894698876661E-6</v>
      </c>
      <c r="BP5" s="5">
        <f ca="1"/>
        <v>6.1708539063383698E-4</v>
      </c>
      <c r="BQ5" s="5">
        <f ca="1"/>
        <v>-1.4160067045037358E-4</v>
      </c>
      <c r="BR5" s="5" t="e">
        <f ca="1"/>
        <v>#N/A</v>
      </c>
      <c r="BV5" s="5" t="s">
        <v>45</v>
      </c>
      <c r="BW5" s="5" t="s">
        <v>43</v>
      </c>
      <c r="BX5" s="5">
        <f t="shared" si="18"/>
        <v>5974501.7441518102</v>
      </c>
      <c r="BY5" s="5">
        <f t="shared" si="12"/>
        <v>1402421.77276407</v>
      </c>
      <c r="BZ5" s="5">
        <f t="shared" si="12"/>
        <v>135358.81295695301</v>
      </c>
      <c r="CA5" s="5">
        <f t="shared" si="12"/>
        <v>23431.0904449435</v>
      </c>
      <c r="CB5" s="5">
        <f t="shared" si="12"/>
        <v>1720.14245144549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>
        <f t="shared" si="12"/>
        <v>0</v>
      </c>
      <c r="CG5" s="5">
        <f t="shared" si="12"/>
        <v>0</v>
      </c>
      <c r="CH5" s="5">
        <f t="shared" si="12"/>
        <v>0</v>
      </c>
      <c r="CJ5" s="5" t="str">
        <f t="shared" si="13"/>
        <v>Standard3_00765_MH_MD_20221118_LCQE</v>
      </c>
      <c r="CK5" s="5">
        <f t="shared" si="19"/>
        <v>100</v>
      </c>
      <c r="CL5" s="5">
        <f t="shared" si="14"/>
        <v>23.473451558313492</v>
      </c>
      <c r="CM5" s="5">
        <f t="shared" si="14"/>
        <v>2.2656083930254116</v>
      </c>
      <c r="CN5" s="5">
        <f t="shared" si="14"/>
        <v>0.39218484567151091</v>
      </c>
      <c r="CO5" s="5">
        <f t="shared" si="14"/>
        <v>2.8791395920660087E-2</v>
      </c>
      <c r="CP5" s="5">
        <f t="shared" si="14"/>
        <v>0</v>
      </c>
      <c r="CQ5" s="5">
        <f t="shared" si="14"/>
        <v>0</v>
      </c>
      <c r="CR5" s="5">
        <f t="shared" si="14"/>
        <v>0</v>
      </c>
      <c r="CS5" s="5">
        <f t="shared" si="14"/>
        <v>0</v>
      </c>
      <c r="CT5" s="5">
        <f t="shared" si="14"/>
        <v>0</v>
      </c>
      <c r="CU5" s="5">
        <f t="shared" si="14"/>
        <v>0</v>
      </c>
      <c r="CV5" s="5" t="str">
        <f t="shared" si="14"/>
        <v/>
      </c>
      <c r="CX5" s="26" t="s">
        <v>9</v>
      </c>
      <c r="CY5" s="5">
        <f t="shared" ref="CY5:DE5" si="20">CY3</f>
        <v>100</v>
      </c>
      <c r="CZ5" s="5">
        <f t="shared" si="20"/>
        <v>23.048958445595559</v>
      </c>
      <c r="DA5" s="5">
        <f t="shared" si="20"/>
        <v>4.343476137582468</v>
      </c>
      <c r="DB5" s="5">
        <f t="shared" si="20"/>
        <v>0.4647477097077784</v>
      </c>
      <c r="DC5" s="5">
        <f t="shared" si="20"/>
        <v>1.4344736237955607E-2</v>
      </c>
      <c r="DD5" s="5">
        <f t="shared" si="20"/>
        <v>9.6158746949474491E-4</v>
      </c>
      <c r="DE5" s="5">
        <f t="shared" si="20"/>
        <v>0</v>
      </c>
      <c r="DF5" s="5">
        <f>DF3</f>
        <v>0</v>
      </c>
      <c r="DG5" s="5">
        <f>DG3</f>
        <v>0</v>
      </c>
      <c r="DH5" s="5">
        <f>DH3</f>
        <v>0</v>
      </c>
      <c r="DI5" s="5">
        <f>DI3</f>
        <v>0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312986.70583216002</v>
      </c>
      <c r="D6">
        <v>72412.341703582104</v>
      </c>
      <c r="E6">
        <v>17948.4602510199</v>
      </c>
      <c r="F6">
        <v>2547.3197426216602</v>
      </c>
      <c r="G6">
        <v>474.33510470144398</v>
      </c>
      <c r="H6">
        <v>0</v>
      </c>
      <c r="I6">
        <v>6356.2446850851002</v>
      </c>
      <c r="J6">
        <v>4112.1203772296003</v>
      </c>
      <c r="K6">
        <v>570.98414366953398</v>
      </c>
      <c r="L6">
        <v>0</v>
      </c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6"/>
        <v>100.32864332326004</v>
      </c>
      <c r="S6" s="5">
        <f t="shared" ca="1" si="8"/>
        <v>5.1595442189476239E-2</v>
      </c>
      <c r="T6" s="6">
        <f t="shared" ca="1" si="8"/>
        <v>-0.33818992190248953</v>
      </c>
      <c r="U6" s="6">
        <f t="shared" ca="1" si="8"/>
        <v>-7.2331697602695089E-2</v>
      </c>
      <c r="V6" s="6">
        <f t="shared" ca="1" si="8"/>
        <v>3.458404689018911E-2</v>
      </c>
      <c r="W6" s="6">
        <f t="shared" ca="1" si="8"/>
        <v>-4.2299715473426841E-3</v>
      </c>
      <c r="X6" s="6">
        <f t="shared" ca="1" si="8"/>
        <v>-1.4300921490354777E-4</v>
      </c>
      <c r="Y6" s="5">
        <f t="shared" ca="1" si="8"/>
        <v>6.9589156605081049E-5</v>
      </c>
      <c r="Z6" s="5">
        <f t="shared" ca="1" si="8"/>
        <v>5.5652334567116872E-6</v>
      </c>
      <c r="AA6" s="5">
        <f t="shared" ca="1" si="8"/>
        <v>-3.3664623073225044E-6</v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3067796.1654974902</v>
      </c>
      <c r="AG6" s="5">
        <f t="shared" si="1"/>
        <v>708672.72151004605</v>
      </c>
      <c r="AH6" s="5">
        <f t="shared" si="1"/>
        <v>123271.63568971401</v>
      </c>
      <c r="AI6" s="5">
        <f t="shared" si="1"/>
        <v>9730.8261894596308</v>
      </c>
      <c r="AJ6" s="5">
        <f t="shared" si="1"/>
        <v>545.955033038789</v>
      </c>
      <c r="AK6" s="5">
        <f t="shared" si="1"/>
        <v>0</v>
      </c>
      <c r="AL6" s="5">
        <f t="shared" si="1"/>
        <v>0</v>
      </c>
      <c r="AM6" s="5">
        <f t="shared" si="1"/>
        <v>0</v>
      </c>
      <c r="AN6" s="5">
        <f t="shared" si="1"/>
        <v>0</v>
      </c>
      <c r="AO6" s="5">
        <f t="shared" si="1"/>
        <v>0</v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7"/>
        <v>100</v>
      </c>
      <c r="AU6" s="5">
        <f t="shared" si="10"/>
        <v>23.100384878247734</v>
      </c>
      <c r="AV6" s="5">
        <f t="shared" si="10"/>
        <v>4.0182472706664853</v>
      </c>
      <c r="AW6" s="5">
        <f t="shared" si="10"/>
        <v>0.31719272287054406</v>
      </c>
      <c r="AX6" s="5">
        <f t="shared" si="10"/>
        <v>1.7796326860922782E-2</v>
      </c>
      <c r="AY6" s="5">
        <f t="shared" si="10"/>
        <v>0</v>
      </c>
      <c r="AZ6" s="5">
        <f t="shared" si="10"/>
        <v>0</v>
      </c>
      <c r="BA6" s="5">
        <f t="shared" si="10"/>
        <v>0</v>
      </c>
      <c r="BB6" s="5">
        <f t="shared" si="10"/>
        <v>0</v>
      </c>
      <c r="BC6" s="5">
        <f t="shared" si="10"/>
        <v>0</v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5.1426432652174059E-4</v>
      </c>
      <c r="BJ6" s="5">
        <f ca="1"/>
        <v>-3.3708212400803406E-3</v>
      </c>
      <c r="BK6" s="5">
        <f ca="1"/>
        <v>-7.209476297774858E-4</v>
      </c>
      <c r="BL6" s="5">
        <f ca="1"/>
        <v>3.4470761035568795E-4</v>
      </c>
      <c r="BM6" s="5">
        <f ca="1"/>
        <v>-4.2161155650372621E-5</v>
      </c>
      <c r="BN6" s="5">
        <f ca="1"/>
        <v>-1.4254076419908365E-6</v>
      </c>
      <c r="BO6" s="5">
        <f ca="1"/>
        <v>6.9361205633832806E-7</v>
      </c>
      <c r="BP6" s="5">
        <f ca="1"/>
        <v>5.547003599740148E-8</v>
      </c>
      <c r="BQ6" s="5">
        <f ca="1"/>
        <v>-3.3554348945751463E-8</v>
      </c>
      <c r="BR6" s="5" t="e">
        <f ca="1"/>
        <v>#N/A</v>
      </c>
      <c r="BV6" s="5" t="s">
        <v>46</v>
      </c>
      <c r="BW6" s="5" t="s">
        <v>43</v>
      </c>
      <c r="BX6" s="5">
        <f t="shared" si="18"/>
        <v>6178651.6875915704</v>
      </c>
      <c r="BY6" s="5">
        <f t="shared" si="12"/>
        <v>1406123.4518364</v>
      </c>
      <c r="BZ6" s="5">
        <f t="shared" si="12"/>
        <v>359740.72922676802</v>
      </c>
      <c r="CA6" s="5">
        <f t="shared" si="12"/>
        <v>34792.907317783604</v>
      </c>
      <c r="CB6" s="5">
        <f t="shared" si="12"/>
        <v>1766.32508065498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>
        <f t="shared" si="12"/>
        <v>0</v>
      </c>
      <c r="CG6" s="5">
        <f t="shared" si="12"/>
        <v>0</v>
      </c>
      <c r="CH6" s="5">
        <f t="shared" si="12"/>
        <v>0</v>
      </c>
      <c r="CJ6" s="5" t="str">
        <f t="shared" si="13"/>
        <v>Standard4_00765_MH_MD_20221118_LCQE</v>
      </c>
      <c r="CK6" s="5">
        <f t="shared" si="19"/>
        <v>100</v>
      </c>
      <c r="CL6" s="5">
        <f t="shared" si="14"/>
        <v>22.757771807403905</v>
      </c>
      <c r="CM6" s="5">
        <f t="shared" si="14"/>
        <v>5.8223176740845615</v>
      </c>
      <c r="CN6" s="5">
        <f t="shared" si="14"/>
        <v>0.56311488455737546</v>
      </c>
      <c r="CO6" s="5">
        <f t="shared" si="14"/>
        <v>2.8587549031162344E-2</v>
      </c>
      <c r="CP6" s="5">
        <f t="shared" si="14"/>
        <v>0</v>
      </c>
      <c r="CQ6" s="5">
        <f t="shared" si="14"/>
        <v>0</v>
      </c>
      <c r="CR6" s="5">
        <f t="shared" si="14"/>
        <v>0</v>
      </c>
      <c r="CS6" s="5">
        <f t="shared" si="14"/>
        <v>0</v>
      </c>
      <c r="CT6" s="5">
        <f t="shared" si="14"/>
        <v>0</v>
      </c>
      <c r="CU6" s="5">
        <f t="shared" si="14"/>
        <v>0</v>
      </c>
      <c r="CV6" s="5" t="str">
        <f t="shared" si="14"/>
        <v/>
      </c>
      <c r="CX6" s="27"/>
      <c r="CY6" s="5">
        <v>0</v>
      </c>
      <c r="CZ6" s="5">
        <f t="shared" ref="CZ6:DJ6" si="21">CY3</f>
        <v>100</v>
      </c>
      <c r="DA6" s="5">
        <f t="shared" si="21"/>
        <v>23.048958445595559</v>
      </c>
      <c r="DB6" s="5">
        <f t="shared" si="21"/>
        <v>4.343476137582468</v>
      </c>
      <c r="DC6" s="5">
        <f t="shared" si="21"/>
        <v>0.4647477097077784</v>
      </c>
      <c r="DD6" s="5">
        <f t="shared" si="21"/>
        <v>1.4344736237955607E-2</v>
      </c>
      <c r="DE6" s="5">
        <f t="shared" si="21"/>
        <v>9.6158746949474491E-4</v>
      </c>
      <c r="DF6" s="5">
        <f t="shared" si="21"/>
        <v>0</v>
      </c>
      <c r="DG6" s="5">
        <f t="shared" si="21"/>
        <v>0</v>
      </c>
      <c r="DH6" s="5">
        <f t="shared" si="21"/>
        <v>0</v>
      </c>
      <c r="DI6" s="5">
        <f t="shared" si="21"/>
        <v>0</v>
      </c>
      <c r="DJ6" s="5">
        <f t="shared" si="21"/>
        <v>0</v>
      </c>
    </row>
    <row r="7" spans="1:116" ht="14.25" customHeight="1" x14ac:dyDescent="0.2">
      <c r="A7" t="s">
        <v>30</v>
      </c>
      <c r="B7" t="s">
        <v>28</v>
      </c>
      <c r="C7">
        <v>2511225.8459960301</v>
      </c>
      <c r="D7">
        <v>610271.31063276995</v>
      </c>
      <c r="E7">
        <v>101044.674205231</v>
      </c>
      <c r="F7">
        <v>6317.8789257468898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6"/>
        <v>95.887974134896595</v>
      </c>
      <c r="S7" s="5">
        <f t="shared" ca="1" si="8"/>
        <v>8.3381944836049812E-2</v>
      </c>
      <c r="T7" s="6">
        <f t="shared" ca="1" si="8"/>
        <v>1.3146787253171679</v>
      </c>
      <c r="U7" s="6">
        <f t="shared" ca="1" si="8"/>
        <v>2.8129409852112406E-2</v>
      </c>
      <c r="V7" s="6">
        <f t="shared" ca="1" si="8"/>
        <v>6.7590688924130851E-2</v>
      </c>
      <c r="W7" s="6">
        <f t="shared" ca="1" si="8"/>
        <v>-2.3844690937801241E-2</v>
      </c>
      <c r="X7" s="6">
        <f t="shared" ca="1" si="8"/>
        <v>1.9495669296326259</v>
      </c>
      <c r="Y7" s="5">
        <f t="shared" ca="1" si="8"/>
        <v>0.81115717194312298</v>
      </c>
      <c r="Z7" s="5">
        <f t="shared" ca="1" si="8"/>
        <v>-9.6612206437208595E-2</v>
      </c>
      <c r="AA7" s="5">
        <f t="shared" ca="1" si="8"/>
        <v>-2.2022108026814466E-2</v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312986.70583216002</v>
      </c>
      <c r="AG7" s="5">
        <f t="shared" si="1"/>
        <v>72412.341703582104</v>
      </c>
      <c r="AH7" s="5">
        <f t="shared" si="1"/>
        <v>17948.4602510199</v>
      </c>
      <c r="AI7" s="5">
        <f t="shared" si="1"/>
        <v>2547.3197426216602</v>
      </c>
      <c r="AJ7" s="5">
        <f t="shared" si="1"/>
        <v>474.33510470144398</v>
      </c>
      <c r="AK7" s="5">
        <f t="shared" si="1"/>
        <v>0</v>
      </c>
      <c r="AL7" s="5">
        <f t="shared" si="1"/>
        <v>6356.2446850851002</v>
      </c>
      <c r="AM7" s="5">
        <f t="shared" si="1"/>
        <v>4112.1203772296003</v>
      </c>
      <c r="AN7" s="5">
        <f t="shared" si="1"/>
        <v>570.98414366953398</v>
      </c>
      <c r="AO7" s="5">
        <f t="shared" si="1"/>
        <v>0</v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7"/>
        <v>100</v>
      </c>
      <c r="AU7" s="5">
        <f t="shared" si="10"/>
        <v>23.135916112172964</v>
      </c>
      <c r="AV7" s="5">
        <f t="shared" si="10"/>
        <v>5.7345759153888194</v>
      </c>
      <c r="AW7" s="5">
        <f t="shared" si="10"/>
        <v>0.81387474137245541</v>
      </c>
      <c r="AX7" s="5">
        <f t="shared" si="10"/>
        <v>0.15155119877705206</v>
      </c>
      <c r="AY7" s="5">
        <f t="shared" si="10"/>
        <v>0</v>
      </c>
      <c r="AZ7" s="5">
        <f t="shared" si="10"/>
        <v>2.0308353571073572</v>
      </c>
      <c r="BA7" s="5">
        <f t="shared" si="10"/>
        <v>1.3138322812454328</v>
      </c>
      <c r="BB7" s="5">
        <f t="shared" si="10"/>
        <v>0.18243079754822741</v>
      </c>
      <c r="BC7" s="5">
        <f t="shared" si="10"/>
        <v>0</v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8.6957666577403003E-4</v>
      </c>
      <c r="BJ7" s="5">
        <f ca="1"/>
        <v>1.3710569413716664E-2</v>
      </c>
      <c r="BK7" s="5">
        <f ca="1"/>
        <v>2.9335701484880204E-4</v>
      </c>
      <c r="BL7" s="5">
        <f ca="1"/>
        <v>7.0489224049142271E-4</v>
      </c>
      <c r="BM7" s="5">
        <f ca="1"/>
        <v>-2.4867238204716042E-4</v>
      </c>
      <c r="BN7" s="5">
        <f ca="1"/>
        <v>2.0331714662048726E-2</v>
      </c>
      <c r="BO7" s="5">
        <f ca="1"/>
        <v>8.4594254833455472E-3</v>
      </c>
      <c r="BP7" s="5">
        <f ca="1"/>
        <v>-1.0075529002343208E-3</v>
      </c>
      <c r="BQ7" s="5">
        <f ca="1"/>
        <v>-2.2966496294763144E-4</v>
      </c>
      <c r="BR7" s="5" t="e">
        <f ca="1"/>
        <v>#N/A</v>
      </c>
      <c r="CJ7" s="5" t="str">
        <f t="shared" si="13"/>
        <v/>
      </c>
      <c r="CK7" s="5" t="str">
        <f t="shared" si="19"/>
        <v/>
      </c>
      <c r="CL7" s="5" t="str">
        <f t="shared" si="14"/>
        <v/>
      </c>
      <c r="CM7" s="5" t="str">
        <f t="shared" si="14"/>
        <v/>
      </c>
      <c r="CN7" s="5" t="str">
        <f t="shared" si="14"/>
        <v/>
      </c>
      <c r="CO7" s="5" t="str">
        <f t="shared" si="14"/>
        <v/>
      </c>
      <c r="CP7" s="5" t="str">
        <f t="shared" si="14"/>
        <v/>
      </c>
      <c r="CQ7" s="5" t="str">
        <f t="shared" si="14"/>
        <v/>
      </c>
      <c r="CR7" s="5" t="str">
        <f t="shared" si="14"/>
        <v/>
      </c>
      <c r="CS7" s="5" t="str">
        <f t="shared" si="14"/>
        <v/>
      </c>
      <c r="CT7" s="5" t="str">
        <f t="shared" si="14"/>
        <v/>
      </c>
      <c r="CU7" s="5" t="str">
        <f t="shared" si="14"/>
        <v/>
      </c>
      <c r="CV7" s="5" t="str">
        <f t="shared" si="14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23.048958445595559</v>
      </c>
      <c r="DC7" s="5">
        <f t="shared" si="22"/>
        <v>4.343476137582468</v>
      </c>
      <c r="DD7" s="5">
        <f t="shared" si="22"/>
        <v>0.4647477097077784</v>
      </c>
      <c r="DE7" s="5">
        <f t="shared" si="22"/>
        <v>1.4344736237955607E-2</v>
      </c>
      <c r="DF7" s="5">
        <f t="shared" si="22"/>
        <v>9.6158746949474491E-4</v>
      </c>
      <c r="DG7" s="5">
        <f t="shared" si="22"/>
        <v>0</v>
      </c>
      <c r="DH7" s="5">
        <f t="shared" si="22"/>
        <v>0</v>
      </c>
      <c r="DI7" s="5">
        <f t="shared" si="22"/>
        <v>0</v>
      </c>
      <c r="DJ7" s="5">
        <f t="shared" si="22"/>
        <v>0</v>
      </c>
    </row>
    <row r="8" spans="1:116" ht="14.25" customHeight="1" x14ac:dyDescent="0.2">
      <c r="A8" t="s">
        <v>31</v>
      </c>
      <c r="B8" t="s">
        <v>28</v>
      </c>
      <c r="C8">
        <v>2360677.5333740301</v>
      </c>
      <c r="D8">
        <v>553944.14006383799</v>
      </c>
      <c r="E8">
        <v>80365.650515692396</v>
      </c>
      <c r="F8">
        <v>2657.73685098849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99.4520441280727</v>
      </c>
      <c r="S8" s="5">
        <f t="shared" ca="1" si="8"/>
        <v>1.2459063586724932</v>
      </c>
      <c r="T8" s="6">
        <f t="shared" ca="1" si="8"/>
        <v>-0.60517334124821975</v>
      </c>
      <c r="U8" s="6">
        <f t="shared" ca="1" si="8"/>
        <v>-0.12662371483514759</v>
      </c>
      <c r="V8" s="6">
        <f t="shared" ca="1" si="8"/>
        <v>3.5414552402288316E-2</v>
      </c>
      <c r="W8" s="6">
        <f t="shared" ca="1" si="8"/>
        <v>-9.8532576071426632E-4</v>
      </c>
      <c r="X8" s="6">
        <f t="shared" ca="1" si="8"/>
        <v>-6.4780445288314817E-4</v>
      </c>
      <c r="Y8" s="5">
        <f t="shared" ca="1" si="8"/>
        <v>5.1504356180904066E-5</v>
      </c>
      <c r="Z8" s="5">
        <f t="shared" ca="1" si="8"/>
        <v>1.6982766724751083E-5</v>
      </c>
      <c r="AA8" s="5">
        <f t="shared" ca="1" si="8"/>
        <v>-3.3399734244928871E-6</v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2511225.8459960301</v>
      </c>
      <c r="AG8" s="5">
        <f t="shared" si="1"/>
        <v>610271.31063276995</v>
      </c>
      <c r="AH8" s="5">
        <f t="shared" si="1"/>
        <v>101044.674205231</v>
      </c>
      <c r="AI8" s="5">
        <f t="shared" si="1"/>
        <v>6317.8789257468898</v>
      </c>
      <c r="AJ8" s="5">
        <f t="shared" si="1"/>
        <v>0</v>
      </c>
      <c r="AK8" s="5">
        <f t="shared" si="1"/>
        <v>0</v>
      </c>
      <c r="AL8" s="5">
        <f t="shared" si="1"/>
        <v>0</v>
      </c>
      <c r="AM8" s="5">
        <f t="shared" si="1"/>
        <v>0</v>
      </c>
      <c r="AN8" s="5">
        <f t="shared" si="1"/>
        <v>0</v>
      </c>
      <c r="AO8" s="5">
        <f t="shared" si="1"/>
        <v>0</v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7"/>
        <v>100</v>
      </c>
      <c r="AU8" s="5">
        <f t="shared" si="10"/>
        <v>24.301729436474375</v>
      </c>
      <c r="AV8" s="5">
        <f t="shared" si="10"/>
        <v>4.0237191077950829</v>
      </c>
      <c r="AW8" s="5">
        <f t="shared" si="10"/>
        <v>0.25158545320885001</v>
      </c>
      <c r="AX8" s="5">
        <f t="shared" si="10"/>
        <v>0</v>
      </c>
      <c r="AY8" s="5">
        <f t="shared" si="10"/>
        <v>0</v>
      </c>
      <c r="AZ8" s="5">
        <f t="shared" si="10"/>
        <v>0</v>
      </c>
      <c r="BA8" s="5">
        <f t="shared" si="10"/>
        <v>0</v>
      </c>
      <c r="BB8" s="5">
        <f t="shared" si="10"/>
        <v>0</v>
      </c>
      <c r="BC8" s="5">
        <f t="shared" si="10"/>
        <v>0</v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1.2527709908788154E-2</v>
      </c>
      <c r="BJ8" s="5">
        <f ca="1"/>
        <v>-6.0850769489351822E-3</v>
      </c>
      <c r="BK8" s="5">
        <f ca="1"/>
        <v>-1.2732137981204656E-3</v>
      </c>
      <c r="BL8" s="5">
        <f ca="1"/>
        <v>3.5609677722342275E-4</v>
      </c>
      <c r="BM8" s="5">
        <f ca="1"/>
        <v>-9.9075465904489599E-6</v>
      </c>
      <c r="BN8" s="5">
        <f ca="1"/>
        <v>-6.5137369328368581E-6</v>
      </c>
      <c r="BO8" s="5">
        <f ca="1"/>
        <v>5.178813229276374E-7</v>
      </c>
      <c r="BP8" s="5">
        <f ca="1"/>
        <v>1.7076337518895996E-7</v>
      </c>
      <c r="BQ8" s="5">
        <f ca="1"/>
        <v>-3.3583758421211777E-8</v>
      </c>
      <c r="BR8" s="5" t="e">
        <f ca="1"/>
        <v>#N/A</v>
      </c>
      <c r="CJ8" s="5" t="str">
        <f t="shared" si="13"/>
        <v/>
      </c>
      <c r="CK8" s="5" t="str">
        <f t="shared" si="19"/>
        <v/>
      </c>
      <c r="CL8" s="5" t="str">
        <f t="shared" si="14"/>
        <v/>
      </c>
      <c r="CM8" s="5" t="str">
        <f t="shared" si="14"/>
        <v/>
      </c>
      <c r="CN8" s="5" t="str">
        <f t="shared" si="14"/>
        <v/>
      </c>
      <c r="CO8" s="5" t="str">
        <f t="shared" si="14"/>
        <v/>
      </c>
      <c r="CP8" s="5" t="str">
        <f t="shared" si="14"/>
        <v/>
      </c>
      <c r="CQ8" s="5" t="str">
        <f t="shared" si="14"/>
        <v/>
      </c>
      <c r="CR8" s="5" t="str">
        <f t="shared" si="14"/>
        <v/>
      </c>
      <c r="CS8" s="5" t="str">
        <f t="shared" si="14"/>
        <v/>
      </c>
      <c r="CT8" s="5" t="str">
        <f t="shared" si="14"/>
        <v/>
      </c>
      <c r="CU8" s="5" t="str">
        <f t="shared" si="14"/>
        <v/>
      </c>
      <c r="CV8" s="5" t="str">
        <f t="shared" si="14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23.048958445595559</v>
      </c>
      <c r="DD8" s="5">
        <f t="shared" si="23"/>
        <v>4.343476137582468</v>
      </c>
      <c r="DE8" s="5">
        <f t="shared" si="23"/>
        <v>0.4647477097077784</v>
      </c>
      <c r="DF8" s="5">
        <f t="shared" si="23"/>
        <v>1.4344736237955607E-2</v>
      </c>
      <c r="DG8" s="5">
        <f t="shared" si="23"/>
        <v>9.6158746949474491E-4</v>
      </c>
      <c r="DH8" s="5">
        <f t="shared" si="23"/>
        <v>0</v>
      </c>
      <c r="DI8" s="5">
        <f t="shared" si="23"/>
        <v>0</v>
      </c>
      <c r="DJ8" s="5">
        <f t="shared" si="23"/>
        <v>0</v>
      </c>
    </row>
    <row r="9" spans="1:116" ht="14.25" customHeight="1" x14ac:dyDescent="0.2">
      <c r="A9" t="s">
        <v>32</v>
      </c>
      <c r="B9" t="s">
        <v>33</v>
      </c>
      <c r="C9">
        <v>1484710.5860742801</v>
      </c>
      <c r="D9">
        <v>381181.55404369201</v>
      </c>
      <c r="E9">
        <v>70038.635421120794</v>
      </c>
      <c r="F9">
        <v>2066.5569712706101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4">IFERROR(BH9/SUMIF($BH9:$BR9,"&lt;&gt;#N/A")*100,"")</f>
        <v>100.70095212543858</v>
      </c>
      <c r="S9" s="5">
        <f t="shared" ca="1" si="8"/>
        <v>0.41943373183205179</v>
      </c>
      <c r="T9" s="6">
        <f t="shared" ca="1" si="8"/>
        <v>-1.0423872719976417</v>
      </c>
      <c r="U9" s="6">
        <f t="shared" ca="1" si="8"/>
        <v>-0.13259115950684744</v>
      </c>
      <c r="V9" s="6">
        <f t="shared" ca="1" si="8"/>
        <v>5.9442129043745601E-2</v>
      </c>
      <c r="W9" s="6">
        <f t="shared" ca="1" si="8"/>
        <v>-4.1257496756763913E-3</v>
      </c>
      <c r="X9" s="6">
        <f t="shared" ca="1" si="8"/>
        <v>-8.6920350274911017E-4</v>
      </c>
      <c r="Y9" s="5">
        <f t="shared" ca="1" si="8"/>
        <v>1.3233069098058544E-4</v>
      </c>
      <c r="Z9" s="5">
        <f t="shared" ca="1" si="8"/>
        <v>1.9175291229961207E-5</v>
      </c>
      <c r="AA9" s="5">
        <f t="shared" ca="1" si="8"/>
        <v>-6.1076136768006035E-6</v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2360677.5333740301</v>
      </c>
      <c r="AG9" s="5">
        <f t="shared" si="1"/>
        <v>553944.14006383799</v>
      </c>
      <c r="AH9" s="5">
        <f t="shared" si="1"/>
        <v>80365.650515692396</v>
      </c>
      <c r="AI9" s="5">
        <f t="shared" si="1"/>
        <v>2657.73685098849</v>
      </c>
      <c r="AJ9" s="5">
        <f t="shared" si="1"/>
        <v>0</v>
      </c>
      <c r="AK9" s="5">
        <f t="shared" si="1"/>
        <v>0</v>
      </c>
      <c r="AL9" s="5">
        <f t="shared" si="1"/>
        <v>0</v>
      </c>
      <c r="AM9" s="5">
        <f t="shared" si="1"/>
        <v>0</v>
      </c>
      <c r="AN9" s="5">
        <f t="shared" si="1"/>
        <v>0</v>
      </c>
      <c r="AO9" s="5">
        <f t="shared" si="1"/>
        <v>0</v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7"/>
        <v>100</v>
      </c>
      <c r="AU9" s="5">
        <f t="shared" si="10"/>
        <v>23.46547261252179</v>
      </c>
      <c r="AV9" s="5">
        <f t="shared" si="10"/>
        <v>3.4043468190604038</v>
      </c>
      <c r="AW9" s="5">
        <f t="shared" si="10"/>
        <v>0.11258364657666241</v>
      </c>
      <c r="AX9" s="5">
        <f t="shared" si="10"/>
        <v>0</v>
      </c>
      <c r="AY9" s="5">
        <f t="shared" si="10"/>
        <v>0</v>
      </c>
      <c r="AZ9" s="5">
        <f t="shared" si="10"/>
        <v>0</v>
      </c>
      <c r="BA9" s="5">
        <f t="shared" si="10"/>
        <v>0</v>
      </c>
      <c r="BB9" s="5">
        <f t="shared" si="10"/>
        <v>0</v>
      </c>
      <c r="BC9" s="5">
        <f t="shared" si="10"/>
        <v>0</v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4.1651416692622956E-3</v>
      </c>
      <c r="BJ9" s="5">
        <f ca="1"/>
        <v>-1.0351314957769094E-2</v>
      </c>
      <c r="BK9" s="5">
        <f ca="1"/>
        <v>-1.3166822826231543E-3</v>
      </c>
      <c r="BL9" s="5">
        <f ca="1"/>
        <v>5.9028368440549857E-4</v>
      </c>
      <c r="BM9" s="5">
        <f ca="1"/>
        <v>-4.0970314466710636E-5</v>
      </c>
      <c r="BN9" s="5">
        <f ca="1"/>
        <v>-8.6315321196405674E-6</v>
      </c>
      <c r="BO9" s="5">
        <f ca="1"/>
        <v>1.314095727871045E-6</v>
      </c>
      <c r="BP9" s="5">
        <f ca="1"/>
        <v>1.9041817207522944E-7</v>
      </c>
      <c r="BQ9" s="5">
        <f ca="1"/>
        <v>-6.0651002278435531E-8</v>
      </c>
      <c r="BR9" s="5" t="e">
        <f ca="1"/>
        <v>#N/A</v>
      </c>
      <c r="CJ9" s="5" t="str">
        <f t="shared" si="13"/>
        <v/>
      </c>
      <c r="CK9" s="5" t="str">
        <f t="shared" si="19"/>
        <v/>
      </c>
      <c r="CL9" s="5" t="str">
        <f t="shared" si="14"/>
        <v/>
      </c>
      <c r="CM9" s="5" t="str">
        <f t="shared" si="14"/>
        <v/>
      </c>
      <c r="CN9" s="5" t="str">
        <f t="shared" si="14"/>
        <v/>
      </c>
      <c r="CO9" s="5" t="str">
        <f t="shared" si="14"/>
        <v/>
      </c>
      <c r="CP9" s="5" t="str">
        <f t="shared" si="14"/>
        <v/>
      </c>
      <c r="CQ9" s="5" t="str">
        <f t="shared" si="14"/>
        <v/>
      </c>
      <c r="CR9" s="5" t="str">
        <f t="shared" si="14"/>
        <v/>
      </c>
      <c r="CS9" s="5" t="str">
        <f t="shared" si="14"/>
        <v/>
      </c>
      <c r="CT9" s="5" t="str">
        <f t="shared" si="14"/>
        <v/>
      </c>
      <c r="CU9" s="5" t="str">
        <f t="shared" si="14"/>
        <v/>
      </c>
      <c r="CV9" s="5" t="str">
        <f t="shared" si="14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23.048958445595559</v>
      </c>
      <c r="DE9" s="5">
        <f t="shared" si="25"/>
        <v>4.343476137582468</v>
      </c>
      <c r="DF9" s="5">
        <f t="shared" si="25"/>
        <v>0.4647477097077784</v>
      </c>
      <c r="DG9" s="5">
        <f t="shared" si="25"/>
        <v>1.4344736237955607E-2</v>
      </c>
      <c r="DH9" s="5">
        <f t="shared" si="25"/>
        <v>9.6158746949474491E-4</v>
      </c>
      <c r="DI9" s="5">
        <f t="shared" si="25"/>
        <v>0</v>
      </c>
      <c r="DJ9" s="5">
        <f t="shared" si="25"/>
        <v>0</v>
      </c>
    </row>
    <row r="10" spans="1:116" ht="14.25" customHeight="1" x14ac:dyDescent="0.2">
      <c r="A10" t="s">
        <v>34</v>
      </c>
      <c r="B10" t="s">
        <v>33</v>
      </c>
      <c r="C10">
        <v>282562.462118608</v>
      </c>
      <c r="D10">
        <v>67415.636341037607</v>
      </c>
      <c r="E10">
        <v>22754.650721447299</v>
      </c>
      <c r="F10">
        <v>151.48476845046901</v>
      </c>
      <c r="G10">
        <v>991.36479528988195</v>
      </c>
      <c r="H10">
        <v>0</v>
      </c>
      <c r="I10">
        <v>0</v>
      </c>
      <c r="J10">
        <v>556.344992580194</v>
      </c>
      <c r="K10">
        <v>0</v>
      </c>
      <c r="L10">
        <v>0</v>
      </c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4"/>
        <v>97.963827802788543</v>
      </c>
      <c r="S10" s="5">
        <f t="shared" ca="1" si="8"/>
        <v>2.5713904831190804</v>
      </c>
      <c r="T10" s="6">
        <f t="shared" ca="1" si="8"/>
        <v>-0.22644129172617314</v>
      </c>
      <c r="U10" s="6">
        <f t="shared" ca="1" si="8"/>
        <v>-0.37842493849841791</v>
      </c>
      <c r="V10" s="6">
        <f t="shared" ca="1" si="8"/>
        <v>7.1055299209175984E-2</v>
      </c>
      <c r="W10" s="6">
        <f t="shared" ca="1" si="8"/>
        <v>-1.9919584388690016E-4</v>
      </c>
      <c r="X10" s="6">
        <f t="shared" ca="1" si="8"/>
        <v>-1.2738799263665866E-3</v>
      </c>
      <c r="Y10" s="5">
        <f t="shared" ca="1" si="8"/>
        <v>2.8501693493891416E-5</v>
      </c>
      <c r="Z10" s="5">
        <f t="shared" ca="1" si="8"/>
        <v>4.3133276791182722E-5</v>
      </c>
      <c r="AA10" s="5">
        <f t="shared" ca="1" si="8"/>
        <v>-5.9140922525265319E-6</v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1484710.5860742801</v>
      </c>
      <c r="AG10" s="5">
        <f t="shared" si="1"/>
        <v>381181.55404369201</v>
      </c>
      <c r="AH10" s="5">
        <f t="shared" si="1"/>
        <v>70038.635421120794</v>
      </c>
      <c r="AI10" s="5">
        <f t="shared" si="1"/>
        <v>2066.5569712706101</v>
      </c>
      <c r="AJ10" s="5">
        <f t="shared" si="1"/>
        <v>0</v>
      </c>
      <c r="AK10" s="5">
        <f t="shared" si="1"/>
        <v>0</v>
      </c>
      <c r="AL10" s="5">
        <f t="shared" si="1"/>
        <v>0</v>
      </c>
      <c r="AM10" s="5">
        <f t="shared" si="1"/>
        <v>0</v>
      </c>
      <c r="AN10" s="5">
        <f t="shared" si="1"/>
        <v>0</v>
      </c>
      <c r="AO10" s="5">
        <f t="shared" si="1"/>
        <v>0</v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7"/>
        <v>100</v>
      </c>
      <c r="AU10" s="5">
        <f t="shared" si="10"/>
        <v>25.673795123369686</v>
      </c>
      <c r="AV10" s="5">
        <f t="shared" si="10"/>
        <v>4.7173257925175704</v>
      </c>
      <c r="AW10" s="5">
        <f t="shared" si="10"/>
        <v>0.13918921240635784</v>
      </c>
      <c r="AX10" s="5">
        <f t="shared" si="10"/>
        <v>0</v>
      </c>
      <c r="AY10" s="5">
        <f t="shared" si="10"/>
        <v>0</v>
      </c>
      <c r="AZ10" s="5">
        <f t="shared" si="10"/>
        <v>0</v>
      </c>
      <c r="BA10" s="5">
        <f t="shared" si="10"/>
        <v>0</v>
      </c>
      <c r="BB10" s="5">
        <f t="shared" si="10"/>
        <v>0</v>
      </c>
      <c r="BC10" s="5">
        <f t="shared" si="10"/>
        <v>0</v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2.6248366777741255E-2</v>
      </c>
      <c r="BJ10" s="5">
        <f ca="1"/>
        <v>-2.3114786018980718E-3</v>
      </c>
      <c r="BK10" s="5">
        <f ca="1"/>
        <v>-3.8629047780802004E-3</v>
      </c>
      <c r="BL10" s="5">
        <f ca="1"/>
        <v>7.2532179277659255E-4</v>
      </c>
      <c r="BM10" s="5">
        <f ca="1"/>
        <v>-2.0333611737579534E-6</v>
      </c>
      <c r="BN10" s="5">
        <f ca="1"/>
        <v>-1.3003574430870958E-5</v>
      </c>
      <c r="BO10" s="5">
        <f ca="1"/>
        <v>2.9094099458086009E-7</v>
      </c>
      <c r="BP10" s="5">
        <f ca="1"/>
        <v>4.4029799323495737E-7</v>
      </c>
      <c r="BQ10" s="5">
        <f ca="1"/>
        <v>-6.0370162999675957E-8</v>
      </c>
      <c r="BR10" s="5" t="e">
        <f ca="1"/>
        <v>#N/A</v>
      </c>
      <c r="CJ10" s="5" t="str">
        <f t="shared" si="13"/>
        <v/>
      </c>
      <c r="CK10" s="5" t="str">
        <f t="shared" si="19"/>
        <v/>
      </c>
      <c r="CL10" s="5" t="str">
        <f t="shared" si="14"/>
        <v/>
      </c>
      <c r="CM10" s="5" t="str">
        <f t="shared" si="14"/>
        <v/>
      </c>
      <c r="CN10" s="5" t="str">
        <f t="shared" si="14"/>
        <v/>
      </c>
      <c r="CO10" s="5" t="str">
        <f t="shared" si="14"/>
        <v/>
      </c>
      <c r="CP10" s="5" t="str">
        <f t="shared" si="14"/>
        <v/>
      </c>
      <c r="CQ10" s="5" t="str">
        <f t="shared" si="14"/>
        <v/>
      </c>
      <c r="CR10" s="5" t="str">
        <f t="shared" si="14"/>
        <v/>
      </c>
      <c r="CS10" s="5" t="str">
        <f t="shared" si="14"/>
        <v/>
      </c>
      <c r="CT10" s="5" t="str">
        <f t="shared" si="14"/>
        <v/>
      </c>
      <c r="CU10" s="5" t="str">
        <f t="shared" si="14"/>
        <v/>
      </c>
      <c r="CV10" s="5" t="str">
        <f t="shared" si="14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23.048958445595559</v>
      </c>
      <c r="DF10" s="5">
        <f t="shared" si="26"/>
        <v>4.343476137582468</v>
      </c>
      <c r="DG10" s="5">
        <f t="shared" si="26"/>
        <v>0.4647477097077784</v>
      </c>
      <c r="DH10" s="5">
        <f t="shared" si="26"/>
        <v>1.4344736237955607E-2</v>
      </c>
      <c r="DI10" s="5">
        <f t="shared" si="26"/>
        <v>9.6158746949474491E-4</v>
      </c>
      <c r="DJ10" s="5">
        <f t="shared" si="26"/>
        <v>0</v>
      </c>
    </row>
    <row r="11" spans="1:116" ht="14.25" customHeight="1" x14ac:dyDescent="0.2">
      <c r="A11" t="s">
        <v>35</v>
      </c>
      <c r="B11" t="s">
        <v>33</v>
      </c>
      <c r="C11">
        <v>1128178.84020103</v>
      </c>
      <c r="D11">
        <v>259890.71706205601</v>
      </c>
      <c r="E11">
        <v>54584.985621191598</v>
      </c>
      <c r="F11">
        <v>561.39352606889202</v>
      </c>
      <c r="G11">
        <v>0</v>
      </c>
      <c r="H11">
        <v>2.29214380305956</v>
      </c>
      <c r="I11">
        <v>0</v>
      </c>
      <c r="J11">
        <v>2682.1445719660601</v>
      </c>
      <c r="K11">
        <v>1592.5550042473899</v>
      </c>
      <c r="L11">
        <v>0</v>
      </c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4"/>
        <v>96.498607601789999</v>
      </c>
      <c r="S11" s="5">
        <f t="shared" ca="1" si="8"/>
        <v>0.78135728841522178</v>
      </c>
      <c r="T11" s="6">
        <f t="shared" ca="1" si="8"/>
        <v>3.3995085213308518</v>
      </c>
      <c r="U11" s="6">
        <f t="shared" ca="1" si="8"/>
        <v>-1.2142305033619345</v>
      </c>
      <c r="V11" s="6">
        <f t="shared" ca="1" si="8"/>
        <v>0.45330028315648857</v>
      </c>
      <c r="W11" s="6">
        <f t="shared" ca="1" si="8"/>
        <v>-6.8580321884973747E-2</v>
      </c>
      <c r="X11" s="6">
        <f t="shared" ca="1" si="8"/>
        <v>1.266004753026138E-3</v>
      </c>
      <c r="Y11" s="5">
        <f t="shared" ca="1" si="8"/>
        <v>0.19072051419415947</v>
      </c>
      <c r="Z11" s="5">
        <f t="shared" ca="1" si="8"/>
        <v>-4.3748704044529296E-2</v>
      </c>
      <c r="AA11" s="5">
        <f t="shared" ca="1" si="8"/>
        <v>1.7993156516812852E-3</v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282562.462118608</v>
      </c>
      <c r="AG11" s="5">
        <f t="shared" si="1"/>
        <v>67415.636341037607</v>
      </c>
      <c r="AH11" s="5">
        <f t="shared" si="1"/>
        <v>22754.650721447299</v>
      </c>
      <c r="AI11" s="5">
        <f t="shared" si="1"/>
        <v>151.48476845046901</v>
      </c>
      <c r="AJ11" s="5">
        <f t="shared" si="1"/>
        <v>991.36479528988195</v>
      </c>
      <c r="AK11" s="5">
        <f t="shared" si="1"/>
        <v>0</v>
      </c>
      <c r="AL11" s="5">
        <f t="shared" si="1"/>
        <v>0</v>
      </c>
      <c r="AM11" s="5">
        <f t="shared" si="1"/>
        <v>556.344992580194</v>
      </c>
      <c r="AN11" s="5">
        <f t="shared" si="1"/>
        <v>0</v>
      </c>
      <c r="AO11" s="5">
        <f t="shared" si="1"/>
        <v>0</v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7"/>
        <v>100</v>
      </c>
      <c r="AU11" s="5">
        <f t="shared" si="10"/>
        <v>23.858666800807857</v>
      </c>
      <c r="AV11" s="5">
        <f t="shared" si="10"/>
        <v>8.052963069063237</v>
      </c>
      <c r="AW11" s="5">
        <f t="shared" si="10"/>
        <v>5.3611073217107647E-2</v>
      </c>
      <c r="AX11" s="5">
        <f t="shared" si="10"/>
        <v>0.35084801705675545</v>
      </c>
      <c r="AY11" s="5">
        <f t="shared" si="10"/>
        <v>0</v>
      </c>
      <c r="AZ11" s="5">
        <f t="shared" si="10"/>
        <v>0</v>
      </c>
      <c r="BA11" s="5">
        <f t="shared" si="10"/>
        <v>0.19689274661921066</v>
      </c>
      <c r="BB11" s="5">
        <f t="shared" si="10"/>
        <v>0</v>
      </c>
      <c r="BC11" s="5">
        <f t="shared" si="10"/>
        <v>0</v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8.0970835521229634E-3</v>
      </c>
      <c r="BJ11" s="5">
        <f ca="1"/>
        <v>3.5228575891573723E-2</v>
      </c>
      <c r="BK11" s="5">
        <f ca="1"/>
        <v>-1.2582881075057202E-2</v>
      </c>
      <c r="BL11" s="5">
        <f ca="1"/>
        <v>4.6974800406143899E-3</v>
      </c>
      <c r="BM11" s="5">
        <f ca="1"/>
        <v>-7.1068716522808793E-4</v>
      </c>
      <c r="BN11" s="5">
        <f ca="1"/>
        <v>1.3119409538533634E-5</v>
      </c>
      <c r="BO11" s="5">
        <f ca="1"/>
        <v>1.9764069030009683E-3</v>
      </c>
      <c r="BP11" s="5">
        <f ca="1"/>
        <v>-4.5336098760162606E-4</v>
      </c>
      <c r="BQ11" s="5">
        <f ca="1"/>
        <v>1.8646027091979604E-5</v>
      </c>
      <c r="BR11" s="5" t="e">
        <f ca="1"/>
        <v>#N/A</v>
      </c>
      <c r="CJ11" s="5" t="str">
        <f t="shared" si="13"/>
        <v/>
      </c>
      <c r="CK11" s="5" t="str">
        <f t="shared" si="19"/>
        <v/>
      </c>
      <c r="CL11" s="5" t="str">
        <f t="shared" si="14"/>
        <v/>
      </c>
      <c r="CM11" s="5" t="str">
        <f t="shared" si="14"/>
        <v/>
      </c>
      <c r="CN11" s="5" t="str">
        <f t="shared" si="14"/>
        <v/>
      </c>
      <c r="CO11" s="5" t="str">
        <f t="shared" si="14"/>
        <v/>
      </c>
      <c r="CP11" s="5" t="str">
        <f t="shared" si="14"/>
        <v/>
      </c>
      <c r="CQ11" s="5" t="str">
        <f t="shared" si="14"/>
        <v/>
      </c>
      <c r="CR11" s="5" t="str">
        <f t="shared" si="14"/>
        <v/>
      </c>
      <c r="CS11" s="5" t="str">
        <f t="shared" si="14"/>
        <v/>
      </c>
      <c r="CT11" s="5" t="str">
        <f t="shared" si="14"/>
        <v/>
      </c>
      <c r="CU11" s="5" t="str">
        <f t="shared" si="14"/>
        <v/>
      </c>
      <c r="CV11" s="5" t="str">
        <f t="shared" si="14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23.048958445595559</v>
      </c>
      <c r="DG11" s="5">
        <f t="shared" si="27"/>
        <v>4.343476137582468</v>
      </c>
      <c r="DH11" s="5">
        <f t="shared" si="27"/>
        <v>0.4647477097077784</v>
      </c>
      <c r="DI11" s="5">
        <f t="shared" si="27"/>
        <v>1.4344736237955607E-2</v>
      </c>
      <c r="DJ11" s="5">
        <f t="shared" si="27"/>
        <v>9.6158746949474491E-4</v>
      </c>
    </row>
    <row r="12" spans="1:116" ht="14.25" customHeight="1" x14ac:dyDescent="0.2">
      <c r="A12" t="s">
        <v>36</v>
      </c>
      <c r="B12" t="s">
        <v>33</v>
      </c>
      <c r="C12">
        <v>3072625.83922042</v>
      </c>
      <c r="D12">
        <v>705318.753046253</v>
      </c>
      <c r="E12">
        <v>131061.66323170799</v>
      </c>
      <c r="F12">
        <v>19843.2298636491</v>
      </c>
      <c r="G12">
        <v>380.79713105150603</v>
      </c>
      <c r="H12">
        <v>0</v>
      </c>
      <c r="I12">
        <v>0</v>
      </c>
      <c r="J12">
        <v>9442.8501271688401</v>
      </c>
      <c r="K12">
        <v>0</v>
      </c>
      <c r="L12">
        <v>0</v>
      </c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4"/>
        <v>99.666492304134351</v>
      </c>
      <c r="S12" s="5">
        <f t="shared" ca="1" si="8"/>
        <v>-1.261137896527478E-2</v>
      </c>
      <c r="T12" s="6">
        <f t="shared" ca="1" si="8"/>
        <v>0.49610765813728153</v>
      </c>
      <c r="U12" s="6">
        <f t="shared" ca="1" si="8"/>
        <v>-0.52740253277326721</v>
      </c>
      <c r="V12" s="6">
        <f t="shared" ca="1" si="8"/>
        <v>8.5774188528270123E-2</v>
      </c>
      <c r="W12" s="6">
        <f t="shared" ca="1" si="8"/>
        <v>7.7820109323764231E-5</v>
      </c>
      <c r="X12" s="6">
        <f t="shared" ca="1" si="8"/>
        <v>-1.3634710091624197E-3</v>
      </c>
      <c r="Y12" s="5">
        <f t="shared" ca="1" si="8"/>
        <v>0.23693133253007803</v>
      </c>
      <c r="Z12" s="5">
        <f t="shared" ca="1" si="8"/>
        <v>8.6132212270406058E-2</v>
      </c>
      <c r="AA12" s="5">
        <f t="shared" ca="1" si="8"/>
        <v>-3.0138132962028909E-2</v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1128178.84020103</v>
      </c>
      <c r="AG12" s="5">
        <f t="shared" si="1"/>
        <v>259890.71706205601</v>
      </c>
      <c r="AH12" s="5">
        <f t="shared" si="1"/>
        <v>54584.985621191598</v>
      </c>
      <c r="AI12" s="5">
        <f t="shared" si="1"/>
        <v>561.39352606889202</v>
      </c>
      <c r="AJ12" s="5">
        <f t="shared" si="1"/>
        <v>0</v>
      </c>
      <c r="AK12" s="5">
        <f t="shared" si="1"/>
        <v>2.29214380305956</v>
      </c>
      <c r="AL12" s="5">
        <f t="shared" si="1"/>
        <v>0</v>
      </c>
      <c r="AM12" s="5">
        <f t="shared" si="1"/>
        <v>2682.1445719660601</v>
      </c>
      <c r="AN12" s="5">
        <f t="shared" si="1"/>
        <v>1592.5550042473899</v>
      </c>
      <c r="AO12" s="5">
        <f t="shared" si="1"/>
        <v>0</v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7"/>
        <v>100</v>
      </c>
      <c r="AU12" s="5">
        <f t="shared" si="10"/>
        <v>23.036304865968425</v>
      </c>
      <c r="AV12" s="5">
        <f t="shared" si="10"/>
        <v>4.8383273711697257</v>
      </c>
      <c r="AW12" s="5">
        <f t="shared" si="10"/>
        <v>4.9761040188349696E-2</v>
      </c>
      <c r="AX12" s="5">
        <f t="shared" si="10"/>
        <v>0</v>
      </c>
      <c r="AY12" s="5">
        <f t="shared" si="10"/>
        <v>2.0317202569152272E-4</v>
      </c>
      <c r="AZ12" s="5">
        <f t="shared" si="10"/>
        <v>0</v>
      </c>
      <c r="BA12" s="5">
        <f t="shared" si="10"/>
        <v>0.23774108114703951</v>
      </c>
      <c r="BB12" s="5">
        <f t="shared" si="10"/>
        <v>0.14116157363522372</v>
      </c>
      <c r="BC12" s="5">
        <f t="shared" si="10"/>
        <v>0</v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-1.265357962713376E-4</v>
      </c>
      <c r="BJ12" s="5">
        <f ca="1"/>
        <v>4.9776775189739678E-3</v>
      </c>
      <c r="BK12" s="5">
        <f ca="1"/>
        <v>-5.291673465981802E-3</v>
      </c>
      <c r="BL12" s="5">
        <f ca="1"/>
        <v>8.6061209284388608E-4</v>
      </c>
      <c r="BM12" s="5">
        <f ca="1"/>
        <v>7.8080513846413468E-7</v>
      </c>
      <c r="BN12" s="5">
        <f ca="1"/>
        <v>-1.3680335061875759E-5</v>
      </c>
      <c r="BO12" s="5">
        <f ca="1"/>
        <v>2.3772416090161695E-3</v>
      </c>
      <c r="BP12" s="5">
        <f ca="1"/>
        <v>8.6420431058787371E-4</v>
      </c>
      <c r="BQ12" s="5">
        <f ca="1"/>
        <v>-3.0238982295134636E-4</v>
      </c>
      <c r="BR12" s="5" t="e">
        <f ca="1"/>
        <v>#N/A</v>
      </c>
      <c r="CJ12" s="5" t="str">
        <f t="shared" si="13"/>
        <v/>
      </c>
      <c r="CK12" s="5" t="str">
        <f t="shared" si="19"/>
        <v/>
      </c>
      <c r="CL12" s="5" t="str">
        <f t="shared" si="14"/>
        <v/>
      </c>
      <c r="CM12" s="5" t="str">
        <f t="shared" si="14"/>
        <v/>
      </c>
      <c r="CN12" s="5" t="str">
        <f t="shared" si="14"/>
        <v/>
      </c>
      <c r="CO12" s="5" t="str">
        <f t="shared" si="14"/>
        <v/>
      </c>
      <c r="CP12" s="5" t="str">
        <f t="shared" si="14"/>
        <v/>
      </c>
      <c r="CQ12" s="5" t="str">
        <f t="shared" si="14"/>
        <v/>
      </c>
      <c r="CR12" s="5" t="str">
        <f t="shared" si="14"/>
        <v/>
      </c>
      <c r="CS12" s="5" t="str">
        <f t="shared" si="14"/>
        <v/>
      </c>
      <c r="CT12" s="5" t="str">
        <f t="shared" si="14"/>
        <v/>
      </c>
      <c r="CU12" s="5" t="str">
        <f t="shared" si="14"/>
        <v/>
      </c>
      <c r="CV12" s="5" t="str">
        <f t="shared" si="14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23.048958445595559</v>
      </c>
      <c r="DH12" s="5">
        <f t="shared" si="28"/>
        <v>4.343476137582468</v>
      </c>
      <c r="DI12" s="5">
        <f t="shared" si="28"/>
        <v>0.4647477097077784</v>
      </c>
      <c r="DJ12" s="5">
        <f t="shared" si="28"/>
        <v>1.4344736237955607E-2</v>
      </c>
    </row>
    <row r="13" spans="1:116" ht="14.25" customHeight="1" x14ac:dyDescent="0.2">
      <c r="A13" t="s">
        <v>37</v>
      </c>
      <c r="B13" t="s">
        <v>38</v>
      </c>
      <c r="C13">
        <v>2162449.3341278499</v>
      </c>
      <c r="D13">
        <v>530940.86734370806</v>
      </c>
      <c r="E13">
        <v>106415.208967022</v>
      </c>
      <c r="F13">
        <v>5191.4905380315604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4"/>
        <v>99.756366182720228</v>
      </c>
      <c r="S13" s="5">
        <f t="shared" ca="1" si="8"/>
        <v>-9.3810967439579424E-2</v>
      </c>
      <c r="T13" s="6">
        <f t="shared" ca="1" si="8"/>
        <v>-5.6202408163435559E-2</v>
      </c>
      <c r="U13" s="6">
        <f t="shared" ca="1" si="8"/>
        <v>0.19764680149775307</v>
      </c>
      <c r="V13" s="6">
        <f t="shared" ca="1" si="8"/>
        <v>-4.4625173157566707E-2</v>
      </c>
      <c r="W13" s="6">
        <f t="shared" ca="1" si="8"/>
        <v>1.0163075809580644E-3</v>
      </c>
      <c r="X13" s="6">
        <f t="shared" ca="1" si="8"/>
        <v>7.944406138861536E-4</v>
      </c>
      <c r="Y13" s="5">
        <f t="shared" ca="1" si="8"/>
        <v>0.30652542521071735</v>
      </c>
      <c r="Z13" s="5">
        <f t="shared" ca="1" si="8"/>
        <v>-7.0685646670192698E-2</v>
      </c>
      <c r="AA13" s="5">
        <f t="shared" ca="1" si="8"/>
        <v>2.9750378072359615E-3</v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3072625.83922042</v>
      </c>
      <c r="AG13" s="5">
        <f t="shared" si="1"/>
        <v>705318.753046253</v>
      </c>
      <c r="AH13" s="5">
        <f t="shared" si="1"/>
        <v>131061.66323170799</v>
      </c>
      <c r="AI13" s="5">
        <f t="shared" si="1"/>
        <v>19843.2298636491</v>
      </c>
      <c r="AJ13" s="5">
        <f t="shared" si="1"/>
        <v>380.79713105150603</v>
      </c>
      <c r="AK13" s="5">
        <f t="shared" si="1"/>
        <v>0</v>
      </c>
      <c r="AL13" s="5">
        <f t="shared" si="1"/>
        <v>0</v>
      </c>
      <c r="AM13" s="5">
        <f t="shared" si="1"/>
        <v>9442.8501271688401</v>
      </c>
      <c r="AN13" s="5">
        <f t="shared" si="1"/>
        <v>0</v>
      </c>
      <c r="AO13" s="5">
        <f t="shared" si="1"/>
        <v>0</v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7"/>
        <v>100</v>
      </c>
      <c r="AU13" s="5">
        <f t="shared" si="10"/>
        <v>22.954918364717162</v>
      </c>
      <c r="AV13" s="5">
        <f t="shared" si="10"/>
        <v>4.2654612077649094</v>
      </c>
      <c r="AW13" s="5">
        <f t="shared" si="10"/>
        <v>0.64580690594868129</v>
      </c>
      <c r="AX13" s="5">
        <f t="shared" si="10"/>
        <v>1.2393215151380784E-2</v>
      </c>
      <c r="AY13" s="5">
        <f t="shared" si="10"/>
        <v>0</v>
      </c>
      <c r="AZ13" s="5">
        <f t="shared" si="10"/>
        <v>0</v>
      </c>
      <c r="BA13" s="5">
        <f t="shared" si="10"/>
        <v>0.30732183550095571</v>
      </c>
      <c r="BB13" s="5">
        <f t="shared" si="10"/>
        <v>0</v>
      </c>
      <c r="BC13" s="5">
        <f t="shared" si="10"/>
        <v>0</v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-9.4040080878396437E-4</v>
      </c>
      <c r="BJ13" s="5">
        <f ca="1"/>
        <v>-5.6339670653691998E-4</v>
      </c>
      <c r="BK13" s="5">
        <f ca="1"/>
        <v>1.9812951199097446E-3</v>
      </c>
      <c r="BL13" s="5">
        <f ca="1"/>
        <v>-4.4734160700910403E-4</v>
      </c>
      <c r="BM13" s="5">
        <f ca="1"/>
        <v>1.0187896971873749E-5</v>
      </c>
      <c r="BN13" s="5">
        <f ca="1"/>
        <v>7.9638086699249311E-6</v>
      </c>
      <c r="BO13" s="5">
        <f ca="1"/>
        <v>3.0727404870508766E-3</v>
      </c>
      <c r="BP13" s="5">
        <f ca="1"/>
        <v>-7.085828140604108E-4</v>
      </c>
      <c r="BQ13" s="5">
        <f ca="1"/>
        <v>2.9823037076016674E-5</v>
      </c>
      <c r="BR13" s="5" t="e">
        <f ca="1"/>
        <v>#N/A</v>
      </c>
      <c r="CJ13" s="5" t="str">
        <f t="shared" si="13"/>
        <v/>
      </c>
      <c r="CK13" s="5" t="str">
        <f t="shared" si="19"/>
        <v/>
      </c>
      <c r="CL13" s="5" t="str">
        <f t="shared" si="14"/>
        <v/>
      </c>
      <c r="CM13" s="5" t="str">
        <f t="shared" si="14"/>
        <v/>
      </c>
      <c r="CN13" s="5" t="str">
        <f t="shared" si="14"/>
        <v/>
      </c>
      <c r="CO13" s="5" t="str">
        <f t="shared" si="14"/>
        <v/>
      </c>
      <c r="CP13" s="5" t="str">
        <f t="shared" si="14"/>
        <v/>
      </c>
      <c r="CQ13" s="5" t="str">
        <f t="shared" si="14"/>
        <v/>
      </c>
      <c r="CR13" s="5" t="str">
        <f t="shared" si="14"/>
        <v/>
      </c>
      <c r="CS13" s="5" t="str">
        <f t="shared" si="14"/>
        <v/>
      </c>
      <c r="CT13" s="5" t="str">
        <f t="shared" si="14"/>
        <v/>
      </c>
      <c r="CU13" s="5" t="str">
        <f t="shared" si="14"/>
        <v/>
      </c>
      <c r="CV13" s="5" t="str">
        <f t="shared" si="14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23.048958445595559</v>
      </c>
      <c r="DI13" s="5">
        <f t="shared" si="29"/>
        <v>4.343476137582468</v>
      </c>
      <c r="DJ13" s="5">
        <f t="shared" si="29"/>
        <v>0.4647477097077784</v>
      </c>
    </row>
    <row r="14" spans="1:116" ht="14.25" customHeight="1" x14ac:dyDescent="0.2">
      <c r="A14" t="s">
        <v>39</v>
      </c>
      <c r="B14" t="s">
        <v>38</v>
      </c>
      <c r="C14">
        <v>319146.88336847298</v>
      </c>
      <c r="D14">
        <v>51079.946762678701</v>
      </c>
      <c r="E14">
        <v>7239.3381513900704</v>
      </c>
      <c r="F14">
        <v>0</v>
      </c>
      <c r="G14">
        <v>0</v>
      </c>
      <c r="H14">
        <v>0</v>
      </c>
      <c r="I14">
        <v>0</v>
      </c>
      <c r="J14">
        <v>4.3237096366260603</v>
      </c>
      <c r="K14">
        <v>348.47384428846101</v>
      </c>
      <c r="L14">
        <v>1712.72227786293</v>
      </c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4"/>
        <v>98.580421464450552</v>
      </c>
      <c r="S14" s="5">
        <f t="shared" ca="1" si="8"/>
        <v>1.4824480848768959</v>
      </c>
      <c r="T14" s="6">
        <f t="shared" ca="1" si="8"/>
        <v>0.22768572288172956</v>
      </c>
      <c r="U14" s="6">
        <f t="shared" ca="1" si="8"/>
        <v>-0.33835271285538265</v>
      </c>
      <c r="V14" s="6">
        <f t="shared" ca="1" si="8"/>
        <v>4.7066556180119727E-2</v>
      </c>
      <c r="W14" s="6">
        <f t="shared" ca="1" si="8"/>
        <v>1.6291639377658683E-3</v>
      </c>
      <c r="X14" s="6">
        <f t="shared" ca="1" si="8"/>
        <v>-8.9425942318691184E-4</v>
      </c>
      <c r="Y14" s="5">
        <f t="shared" ca="1" si="8"/>
        <v>-3.7039199086204203E-5</v>
      </c>
      <c r="Z14" s="5">
        <f t="shared" ca="1" si="8"/>
        <v>3.6309576121200342E-5</v>
      </c>
      <c r="AA14" s="5">
        <f t="shared" ca="1" si="8"/>
        <v>-3.2904255262863885E-6</v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2162449.3341278499</v>
      </c>
      <c r="AG14" s="5">
        <f t="shared" si="1"/>
        <v>530940.86734370806</v>
      </c>
      <c r="AH14" s="5">
        <f t="shared" si="1"/>
        <v>106415.208967022</v>
      </c>
      <c r="AI14" s="5">
        <f t="shared" si="1"/>
        <v>5191.4905380315604</v>
      </c>
      <c r="AJ14" s="5">
        <f t="shared" si="1"/>
        <v>0</v>
      </c>
      <c r="AK14" s="5">
        <f t="shared" si="1"/>
        <v>0</v>
      </c>
      <c r="AL14" s="5">
        <f t="shared" si="1"/>
        <v>0</v>
      </c>
      <c r="AM14" s="5">
        <f t="shared" si="1"/>
        <v>0</v>
      </c>
      <c r="AN14" s="5">
        <f t="shared" si="1"/>
        <v>0</v>
      </c>
      <c r="AO14" s="5">
        <f t="shared" si="1"/>
        <v>0</v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7"/>
        <v>100</v>
      </c>
      <c r="AU14" s="5">
        <f t="shared" si="10"/>
        <v>24.552754090668437</v>
      </c>
      <c r="AV14" s="5">
        <f t="shared" si="10"/>
        <v>4.9210498154834665</v>
      </c>
      <c r="AW14" s="5">
        <f t="shared" si="10"/>
        <v>0.2400745513940733</v>
      </c>
      <c r="AX14" s="5">
        <f t="shared" si="10"/>
        <v>0</v>
      </c>
      <c r="AY14" s="5">
        <f t="shared" si="10"/>
        <v>0</v>
      </c>
      <c r="AZ14" s="5">
        <f t="shared" si="10"/>
        <v>0</v>
      </c>
      <c r="BA14" s="5">
        <f t="shared" si="10"/>
        <v>0</v>
      </c>
      <c r="BB14" s="5">
        <f t="shared" si="10"/>
        <v>0</v>
      </c>
      <c r="BC14" s="5">
        <f t="shared" si="10"/>
        <v>0</v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1.5037956450728779E-2</v>
      </c>
      <c r="BJ14" s="5">
        <f ca="1"/>
        <v>2.309644445614753E-3</v>
      </c>
      <c r="BK14" s="5">
        <f ca="1"/>
        <v>-3.4322506216652492E-3</v>
      </c>
      <c r="BL14" s="5">
        <f ca="1"/>
        <v>4.7744324360687147E-4</v>
      </c>
      <c r="BM14" s="5">
        <f ca="1"/>
        <v>1.6526242367033978E-5</v>
      </c>
      <c r="BN14" s="5">
        <f ca="1"/>
        <v>-9.0713694453963556E-6</v>
      </c>
      <c r="BO14" s="5">
        <f ca="1"/>
        <v>-3.7572571242821322E-7</v>
      </c>
      <c r="BP14" s="5">
        <f ca="1"/>
        <v>3.6832441555643043E-7</v>
      </c>
      <c r="BQ14" s="5">
        <f ca="1"/>
        <v>-3.3378083369961664E-8</v>
      </c>
      <c r="BR14" s="5" t="e">
        <f ca="1"/>
        <v>#N/A</v>
      </c>
      <c r="CJ14" s="5" t="str">
        <f t="shared" si="13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4"/>
        <v/>
      </c>
      <c r="CS14" s="5" t="str">
        <f t="shared" si="14"/>
        <v/>
      </c>
      <c r="CT14" s="5" t="str">
        <f t="shared" si="14"/>
        <v/>
      </c>
      <c r="CU14" s="5" t="str">
        <f t="shared" si="14"/>
        <v/>
      </c>
      <c r="CV14" s="5" t="str">
        <f t="shared" si="14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23.048958445595559</v>
      </c>
      <c r="DJ14" s="5">
        <f t="shared" si="30"/>
        <v>4.343476137582468</v>
      </c>
    </row>
    <row r="15" spans="1:116" ht="15" customHeight="1" x14ac:dyDescent="0.2">
      <c r="A15" t="s">
        <v>40</v>
      </c>
      <c r="B15" t="s">
        <v>38</v>
      </c>
      <c r="C15">
        <v>1336691.3829657501</v>
      </c>
      <c r="D15">
        <v>303137.694436224</v>
      </c>
      <c r="E15">
        <v>67052.874948597702</v>
      </c>
      <c r="F15">
        <v>3518.9705575009102</v>
      </c>
      <c r="G15">
        <v>0</v>
      </c>
      <c r="H15">
        <v>0</v>
      </c>
      <c r="I15">
        <v>0</v>
      </c>
      <c r="J15">
        <v>0</v>
      </c>
      <c r="K15">
        <v>1236.18336416129</v>
      </c>
      <c r="L15">
        <v>0</v>
      </c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4"/>
        <v>107.39403561836696</v>
      </c>
      <c r="S15" s="5">
        <f t="shared" ca="1" si="8"/>
        <v>-7.5646270015391561</v>
      </c>
      <c r="T15" s="6">
        <f t="shared" ca="1" si="8"/>
        <v>-0.48500412400550202</v>
      </c>
      <c r="U15" s="6">
        <f t="shared" ca="1" si="8"/>
        <v>-5.8755153188689659E-2</v>
      </c>
      <c r="V15" s="6">
        <f t="shared" ca="1" si="8"/>
        <v>5.4359528828415556E-2</v>
      </c>
      <c r="W15" s="6">
        <f t="shared" ca="1" si="8"/>
        <v>-7.6708053929634111E-3</v>
      </c>
      <c r="X15" s="6">
        <f t="shared" ca="1" si="8"/>
        <v>-1.776761192255076E-4</v>
      </c>
      <c r="Y15" s="5">
        <f t="shared" ca="1" si="8"/>
        <v>1.5895327641669145E-3</v>
      </c>
      <c r="Z15" s="5">
        <f t="shared" ca="1" si="8"/>
        <v>0.11693242362649525</v>
      </c>
      <c r="AA15" s="5">
        <f t="shared" ca="1" si="8"/>
        <v>0.5493176566595076</v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319146.88336847298</v>
      </c>
      <c r="AG15" s="5">
        <f t="shared" si="1"/>
        <v>51079.946762678701</v>
      </c>
      <c r="AH15" s="5">
        <f t="shared" si="1"/>
        <v>7239.3381513900704</v>
      </c>
      <c r="AI15" s="5">
        <f t="shared" si="1"/>
        <v>0</v>
      </c>
      <c r="AJ15" s="5">
        <f t="shared" si="1"/>
        <v>0</v>
      </c>
      <c r="AK15" s="5">
        <f t="shared" si="1"/>
        <v>0</v>
      </c>
      <c r="AL15" s="5">
        <f t="shared" si="1"/>
        <v>0</v>
      </c>
      <c r="AM15" s="5">
        <f t="shared" si="1"/>
        <v>4.3237096366260603</v>
      </c>
      <c r="AN15" s="5">
        <f t="shared" si="1"/>
        <v>348.47384428846101</v>
      </c>
      <c r="AO15" s="5">
        <f t="shared" si="1"/>
        <v>1712.72227786293</v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7"/>
        <v>100</v>
      </c>
      <c r="AU15" s="5">
        <f t="shared" si="10"/>
        <v>16.005152932577456</v>
      </c>
      <c r="AV15" s="5">
        <f t="shared" si="10"/>
        <v>2.2683405443229248</v>
      </c>
      <c r="AW15" s="5">
        <f t="shared" si="10"/>
        <v>0</v>
      </c>
      <c r="AX15" s="5">
        <f t="shared" si="10"/>
        <v>0</v>
      </c>
      <c r="AY15" s="5">
        <f t="shared" si="10"/>
        <v>0</v>
      </c>
      <c r="AZ15" s="5">
        <f t="shared" si="10"/>
        <v>0</v>
      </c>
      <c r="BA15" s="5">
        <f t="shared" si="10"/>
        <v>1.354771066848895E-3</v>
      </c>
      <c r="BB15" s="5">
        <f t="shared" si="10"/>
        <v>0.10918917352739065</v>
      </c>
      <c r="BC15" s="5">
        <f t="shared" si="10"/>
        <v>0.53665643223139237</v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-7.0438055130181032E-2</v>
      </c>
      <c r="BJ15" s="5">
        <f ca="1"/>
        <v>-4.5161178757543094E-3</v>
      </c>
      <c r="BK15" s="5">
        <f ca="1"/>
        <v>-5.470988481844621E-4</v>
      </c>
      <c r="BL15" s="5">
        <f ca="1"/>
        <v>5.06168974053516E-4</v>
      </c>
      <c r="BM15" s="5">
        <f ca="1"/>
        <v>-7.1426735654317103E-5</v>
      </c>
      <c r="BN15" s="5">
        <f ca="1"/>
        <v>-1.654431907716863E-6</v>
      </c>
      <c r="BO15" s="5">
        <f ca="1"/>
        <v>1.4800940806577402E-5</v>
      </c>
      <c r="BP15" s="5">
        <f ca="1"/>
        <v>1.0888167387807614E-3</v>
      </c>
      <c r="BQ15" s="5">
        <f ca="1"/>
        <v>5.1149735969653895E-3</v>
      </c>
      <c r="BR15" s="5" t="e">
        <f ca="1"/>
        <v>#N/A</v>
      </c>
      <c r="CJ15" s="5" t="str">
        <f t="shared" si="13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4"/>
        <v/>
      </c>
      <c r="CS15" s="5" t="str">
        <f t="shared" si="14"/>
        <v/>
      </c>
      <c r="CT15" s="5" t="str">
        <f t="shared" si="14"/>
        <v/>
      </c>
      <c r="CU15" s="5" t="str">
        <f t="shared" si="14"/>
        <v/>
      </c>
      <c r="CV15" s="5" t="str">
        <f t="shared" si="14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23.048958445595559</v>
      </c>
    </row>
    <row r="16" spans="1:116" ht="15" customHeight="1" thickBot="1" x14ac:dyDescent="0.25">
      <c r="A16" t="s">
        <v>41</v>
      </c>
      <c r="B16" t="s">
        <v>38</v>
      </c>
      <c r="C16">
        <v>2591753.2550985301</v>
      </c>
      <c r="D16">
        <v>602774.91064361203</v>
      </c>
      <c r="E16">
        <v>143069.41467931299</v>
      </c>
      <c r="F16">
        <v>4805.4110388513</v>
      </c>
      <c r="G16">
        <v>373.467726871595</v>
      </c>
      <c r="H16">
        <v>0</v>
      </c>
      <c r="I16">
        <v>0</v>
      </c>
      <c r="J16">
        <v>0</v>
      </c>
      <c r="K16">
        <v>1294.98759527985</v>
      </c>
      <c r="L16">
        <v>330.96435584272803</v>
      </c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4"/>
        <v>99.862306256640451</v>
      </c>
      <c r="S16" s="5">
        <f t="shared" ca="1" si="8"/>
        <v>-0.37023678606459293</v>
      </c>
      <c r="T16" s="6">
        <f t="shared" ca="1" si="8"/>
        <v>0.75726490800511326</v>
      </c>
      <c r="U16" s="6">
        <f t="shared" ca="1" si="8"/>
        <v>-0.35967103862293642</v>
      </c>
      <c r="V16" s="6">
        <f t="shared" ca="1" si="8"/>
        <v>3.7404490205631018E-2</v>
      </c>
      <c r="W16" s="6">
        <f t="shared" ca="1" si="8"/>
        <v>2.574355082429561E-3</v>
      </c>
      <c r="X16" s="6">
        <f t="shared" ca="1" si="8"/>
        <v>-6.5152172830861953E-4</v>
      </c>
      <c r="Y16" s="5">
        <f t="shared" ca="1" si="8"/>
        <v>-9.1171940490112762E-5</v>
      </c>
      <c r="Z16" s="5">
        <f t="shared" ca="1" si="8"/>
        <v>9.2388937152937153E-2</v>
      </c>
      <c r="AA16" s="5">
        <f t="shared" ca="1" si="8"/>
        <v>-2.1288428730255205E-2</v>
      </c>
      <c r="AB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1336691.3829657501</v>
      </c>
      <c r="AG16" s="5">
        <f t="shared" si="1"/>
        <v>303137.694436224</v>
      </c>
      <c r="AH16" s="5">
        <f t="shared" si="1"/>
        <v>67052.874948597702</v>
      </c>
      <c r="AI16" s="5">
        <f t="shared" si="1"/>
        <v>3518.9705575009102</v>
      </c>
      <c r="AJ16" s="5">
        <f t="shared" si="1"/>
        <v>0</v>
      </c>
      <c r="AK16" s="5">
        <f t="shared" si="1"/>
        <v>0</v>
      </c>
      <c r="AL16" s="5">
        <f t="shared" si="1"/>
        <v>0</v>
      </c>
      <c r="AM16" s="5">
        <f t="shared" si="1"/>
        <v>0</v>
      </c>
      <c r="AN16" s="5">
        <f t="shared" si="1"/>
        <v>1236.18336416129</v>
      </c>
      <c r="AO16" s="5">
        <f t="shared" si="1"/>
        <v>0</v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7"/>
        <v>100</v>
      </c>
      <c r="AU16" s="5">
        <f t="shared" si="10"/>
        <v>22.67821116372015</v>
      </c>
      <c r="AV16" s="5">
        <f t="shared" si="10"/>
        <v>5.0163318027700488</v>
      </c>
      <c r="AW16" s="5">
        <f t="shared" si="10"/>
        <v>0.26325976230154818</v>
      </c>
      <c r="AX16" s="5">
        <f t="shared" si="10"/>
        <v>0</v>
      </c>
      <c r="AY16" s="5">
        <f t="shared" si="10"/>
        <v>0</v>
      </c>
      <c r="AZ16" s="5">
        <f t="shared" si="10"/>
        <v>0</v>
      </c>
      <c r="BA16" s="5">
        <f t="shared" si="10"/>
        <v>0</v>
      </c>
      <c r="BB16" s="5">
        <f t="shared" si="10"/>
        <v>9.2480835884386381E-2</v>
      </c>
      <c r="BC16" s="5">
        <f t="shared" si="10"/>
        <v>0</v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-3.7074728187541095E-3</v>
      </c>
      <c r="BJ16" s="5">
        <f ca="1"/>
        <v>7.5830905212521879E-3</v>
      </c>
      <c r="BK16" s="5">
        <f ca="1"/>
        <v>-3.601669660007674E-3</v>
      </c>
      <c r="BL16" s="5">
        <f ca="1"/>
        <v>3.7456064863456687E-4</v>
      </c>
      <c r="BM16" s="5">
        <f ca="1"/>
        <v>2.5779046959055949E-5</v>
      </c>
      <c r="BN16" s="5">
        <f ca="1"/>
        <v>-6.5242006992532868E-6</v>
      </c>
      <c r="BO16" s="5">
        <f ca="1"/>
        <v>-9.1297651644261106E-7</v>
      </c>
      <c r="BP16" s="5">
        <f ca="1"/>
        <v>9.2516326345901557E-4</v>
      </c>
      <c r="BQ16" s="5">
        <f ca="1"/>
        <v>-2.1317781982267816E-4</v>
      </c>
      <c r="BR16" s="5" t="e">
        <f ca="1"/>
        <v>#N/A</v>
      </c>
      <c r="CJ16" s="5" t="str">
        <f t="shared" si="13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6549168.9036945105</v>
      </c>
      <c r="D17">
        <v>1526796.6074878899</v>
      </c>
      <c r="E17">
        <v>335903.444929416</v>
      </c>
      <c r="F17">
        <v>30899.923061656202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4"/>
        <v>99.09299465200661</v>
      </c>
      <c r="S17" s="5">
        <f t="shared" ca="1" si="8"/>
        <v>0.20656967829582532</v>
      </c>
      <c r="T17" s="6">
        <f t="shared" ca="1" si="8"/>
        <v>1.1184177830845115</v>
      </c>
      <c r="U17" s="6">
        <f t="shared" ca="1" si="8"/>
        <v>-0.54355847634224552</v>
      </c>
      <c r="V17" s="6">
        <f t="shared" ca="1" si="8"/>
        <v>7.5810852010663898E-2</v>
      </c>
      <c r="W17" s="6">
        <f t="shared" ca="1" si="8"/>
        <v>-4.4597790527281514E-5</v>
      </c>
      <c r="X17" s="6">
        <f t="shared" ca="1" si="8"/>
        <v>-9.1879180001590744E-4</v>
      </c>
      <c r="Y17" s="5">
        <f t="shared" ca="1" si="8"/>
        <v>-7.1402699381262381E-5</v>
      </c>
      <c r="Z17" s="5">
        <f t="shared" ca="1" si="8"/>
        <v>4.9563430372022335E-2</v>
      </c>
      <c r="AA17" s="5">
        <f t="shared" ca="1" si="8"/>
        <v>1.2368728625195202E-3</v>
      </c>
      <c r="AB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2591753.2550985301</v>
      </c>
      <c r="AG17" s="5">
        <f t="shared" si="1"/>
        <v>602774.91064361203</v>
      </c>
      <c r="AH17" s="5">
        <f t="shared" si="1"/>
        <v>143069.41467931299</v>
      </c>
      <c r="AI17" s="5">
        <f t="shared" si="1"/>
        <v>4805.4110388513</v>
      </c>
      <c r="AJ17" s="5">
        <f t="shared" si="1"/>
        <v>373.467726871595</v>
      </c>
      <c r="AK17" s="5">
        <f t="shared" si="1"/>
        <v>0</v>
      </c>
      <c r="AL17" s="5">
        <f t="shared" si="1"/>
        <v>0</v>
      </c>
      <c r="AM17" s="5">
        <f t="shared" si="1"/>
        <v>0</v>
      </c>
      <c r="AN17" s="5">
        <f t="shared" si="1"/>
        <v>1294.98759527985</v>
      </c>
      <c r="AO17" s="5">
        <f t="shared" si="1"/>
        <v>330.96435584272803</v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7"/>
        <v>100</v>
      </c>
      <c r="AU17" s="5">
        <f t="shared" si="10"/>
        <v>23.257418871099151</v>
      </c>
      <c r="AV17" s="5">
        <f t="shared" si="10"/>
        <v>5.5201788363867212</v>
      </c>
      <c r="AW17" s="5">
        <f t="shared" si="10"/>
        <v>0.18541159461835474</v>
      </c>
      <c r="AX17" s="5">
        <f t="shared" si="10"/>
        <v>1.4409848859527988E-2</v>
      </c>
      <c r="AY17" s="5">
        <f t="shared" si="10"/>
        <v>0</v>
      </c>
      <c r="AZ17" s="5">
        <f t="shared" si="10"/>
        <v>0</v>
      </c>
      <c r="BA17" s="5">
        <f t="shared" si="10"/>
        <v>0</v>
      </c>
      <c r="BB17" s="5">
        <f t="shared" si="10"/>
        <v>4.9965697650126754E-2</v>
      </c>
      <c r="BC17" s="5">
        <f t="shared" si="10"/>
        <v>1.2769902196192893E-2</v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2.0846042550359267E-3</v>
      </c>
      <c r="BJ17" s="5">
        <f ca="1"/>
        <v>1.1286547419544192E-2</v>
      </c>
      <c r="BK17" s="5">
        <f ca="1"/>
        <v>-5.4853370639479275E-3</v>
      </c>
      <c r="BL17" s="5">
        <f ca="1"/>
        <v>7.650475422293513E-4</v>
      </c>
      <c r="BM17" s="5">
        <f ca="1"/>
        <v>-4.5005997329982224E-7</v>
      </c>
      <c r="BN17" s="5">
        <f ca="1"/>
        <v>-9.2720156782273833E-6</v>
      </c>
      <c r="BO17" s="5">
        <f ca="1"/>
        <v>-7.2056253453650661E-7</v>
      </c>
      <c r="BP17" s="5">
        <f ca="1"/>
        <v>5.0017088035414102E-4</v>
      </c>
      <c r="BQ17" s="5">
        <f ca="1"/>
        <v>1.2481940493000066E-5</v>
      </c>
      <c r="BR17" s="5" t="e">
        <f ca="1"/>
        <v>#N/A</v>
      </c>
      <c r="CJ17" s="5" t="str">
        <f t="shared" si="13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6602502.9276390197</v>
      </c>
      <c r="D18">
        <v>1495584.4706602599</v>
      </c>
      <c r="E18">
        <v>274468.08211451402</v>
      </c>
      <c r="F18">
        <v>28514.671226643</v>
      </c>
      <c r="G18">
        <v>0</v>
      </c>
      <c r="H18">
        <v>253.95536330080199</v>
      </c>
      <c r="I18">
        <v>0</v>
      </c>
      <c r="J18">
        <v>0</v>
      </c>
      <c r="K18">
        <v>0</v>
      </c>
      <c r="L18">
        <v>0</v>
      </c>
      <c r="M18"/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7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3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-2.3048958445595559E-3</v>
      </c>
      <c r="DA18" s="5">
        <v>9.6906871668544091E-5</v>
      </c>
    </row>
    <row r="19" spans="1:107" ht="15" customHeight="1" x14ac:dyDescent="0.2">
      <c r="A19" t="s">
        <v>45</v>
      </c>
      <c r="B19" t="s">
        <v>43</v>
      </c>
      <c r="C19">
        <v>5974501.7441518102</v>
      </c>
      <c r="D19">
        <v>1402421.77276407</v>
      </c>
      <c r="E19">
        <v>135358.81295695301</v>
      </c>
      <c r="F19">
        <v>23431.0904449435</v>
      </c>
      <c r="G19">
        <v>1720.14245144549</v>
      </c>
      <c r="H19">
        <v>0</v>
      </c>
      <c r="I19">
        <v>0</v>
      </c>
      <c r="J19">
        <v>0</v>
      </c>
      <c r="K19">
        <v>0</v>
      </c>
      <c r="L19">
        <v>0</v>
      </c>
      <c r="M19"/>
      <c r="T19" s="6"/>
      <c r="U19" s="6"/>
      <c r="V19" s="6"/>
      <c r="W19" s="6"/>
      <c r="X19" s="6"/>
      <c r="AR19" s="5" t="str">
        <f t="shared" ref="AR19:AS22" si="34">IF(AD19=ISBLANK(TRUE),"",AD19)</f>
        <v/>
      </c>
      <c r="AS19" s="5" t="str">
        <f t="shared" si="34"/>
        <v/>
      </c>
      <c r="AT19" s="5" t="str">
        <f t="shared" si="17"/>
        <v/>
      </c>
      <c r="AU19" s="5" t="str">
        <f t="shared" si="17"/>
        <v/>
      </c>
      <c r="AV19" s="5" t="str">
        <f t="shared" si="17"/>
        <v/>
      </c>
      <c r="AW19" s="5" t="str">
        <f t="shared" si="17"/>
        <v/>
      </c>
      <c r="AX19" s="5" t="str">
        <f t="shared" si="17"/>
        <v/>
      </c>
      <c r="AY19" s="5" t="str">
        <f t="shared" si="17"/>
        <v/>
      </c>
      <c r="AZ19" s="5" t="str">
        <f t="shared" si="17"/>
        <v/>
      </c>
      <c r="BA19" s="5" t="str">
        <f t="shared" si="17"/>
        <v/>
      </c>
      <c r="BB19" s="5" t="str">
        <f t="shared" si="17"/>
        <v/>
      </c>
      <c r="BC19" s="5" t="str">
        <f t="shared" si="17"/>
        <v/>
      </c>
      <c r="BD19" s="5" t="str">
        <f t="shared" si="17"/>
        <v/>
      </c>
      <c r="BF19" s="5" t="str">
        <f t="shared" ref="BF19:BG22" si="35">IF(AD19=ISBLANK(TRUE),"",AD19)</f>
        <v/>
      </c>
      <c r="BG19" s="5" t="str">
        <f t="shared" si="3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3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-2.3048958445595559E-3</v>
      </c>
    </row>
    <row r="20" spans="1:107" ht="15" customHeight="1" thickBot="1" x14ac:dyDescent="0.25">
      <c r="A20" t="s">
        <v>46</v>
      </c>
      <c r="B20" t="s">
        <v>43</v>
      </c>
      <c r="C20">
        <v>6178651.6875915704</v>
      </c>
      <c r="D20">
        <v>1406123.4518364</v>
      </c>
      <c r="E20">
        <v>359740.72922676802</v>
      </c>
      <c r="F20">
        <v>34792.907317783604</v>
      </c>
      <c r="G20">
        <v>1766.32508065498</v>
      </c>
      <c r="H20">
        <v>0</v>
      </c>
      <c r="I20">
        <v>0</v>
      </c>
      <c r="J20">
        <v>0</v>
      </c>
      <c r="K20">
        <v>0</v>
      </c>
      <c r="L20">
        <v>0</v>
      </c>
      <c r="M20"/>
      <c r="T20" s="6"/>
      <c r="U20" s="6"/>
      <c r="V20" s="6"/>
      <c r="W20" s="6"/>
      <c r="X20" s="6"/>
      <c r="AR20" s="5" t="str">
        <f t="shared" si="34"/>
        <v/>
      </c>
      <c r="AS20" s="5" t="str">
        <f t="shared" si="34"/>
        <v/>
      </c>
      <c r="AT20" s="5" t="str">
        <f t="shared" ref="AT20:BD22" si="36">IFERROR(IF(AF20=ISBLANK(TRUE),"",AF20/$AF20*100),"")</f>
        <v/>
      </c>
      <c r="AU20" s="5" t="str">
        <f t="shared" si="36"/>
        <v/>
      </c>
      <c r="AV20" s="5" t="str">
        <f t="shared" si="36"/>
        <v/>
      </c>
      <c r="AW20" s="5" t="str">
        <f t="shared" si="36"/>
        <v/>
      </c>
      <c r="AX20" s="5" t="str">
        <f t="shared" si="36"/>
        <v/>
      </c>
      <c r="AY20" s="5" t="str">
        <f t="shared" si="36"/>
        <v/>
      </c>
      <c r="AZ20" s="5" t="str">
        <f t="shared" si="36"/>
        <v/>
      </c>
      <c r="BA20" s="5" t="str">
        <f t="shared" si="36"/>
        <v/>
      </c>
      <c r="BB20" s="5" t="str">
        <f t="shared" si="36"/>
        <v/>
      </c>
      <c r="BC20" s="5" t="str">
        <f t="shared" si="36"/>
        <v/>
      </c>
      <c r="BD20" s="5" t="str">
        <f t="shared" si="36"/>
        <v/>
      </c>
      <c r="BF20" s="5" t="str">
        <f t="shared" si="35"/>
        <v/>
      </c>
      <c r="BG20" s="5" t="str">
        <f t="shared" si="3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3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4"/>
        <v/>
      </c>
      <c r="AS21" s="5" t="str">
        <f t="shared" si="34"/>
        <v/>
      </c>
      <c r="AT21" s="5" t="str">
        <f t="shared" si="36"/>
        <v/>
      </c>
      <c r="AU21" s="5" t="str">
        <f t="shared" si="36"/>
        <v/>
      </c>
      <c r="AV21" s="5" t="str">
        <f t="shared" si="36"/>
        <v/>
      </c>
      <c r="AW21" s="5" t="str">
        <f t="shared" si="36"/>
        <v/>
      </c>
      <c r="AX21" s="5" t="str">
        <f t="shared" si="36"/>
        <v/>
      </c>
      <c r="AY21" s="5" t="str">
        <f t="shared" si="36"/>
        <v/>
      </c>
      <c r="AZ21" s="5" t="str">
        <f t="shared" si="36"/>
        <v/>
      </c>
      <c r="BA21" s="5" t="str">
        <f t="shared" si="36"/>
        <v/>
      </c>
      <c r="BB21" s="5" t="str">
        <f t="shared" si="36"/>
        <v/>
      </c>
      <c r="BC21" s="5" t="str">
        <f t="shared" si="36"/>
        <v/>
      </c>
      <c r="BD21" s="5" t="str">
        <f t="shared" si="36"/>
        <v/>
      </c>
      <c r="BF21" s="5" t="str">
        <f t="shared" si="35"/>
        <v/>
      </c>
      <c r="BG21" s="5" t="str">
        <f t="shared" si="3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3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7">IF(AD22=ISBLANK(TRUE),"",AD22)</f>
        <v/>
      </c>
      <c r="Q22" s="5" t="str">
        <f t="shared" si="37"/>
        <v/>
      </c>
      <c r="R22" s="5" t="str">
        <f t="shared" ref="R22:T22" ca="1" si="38">IFERROR(BH22/SUMIF($BH22:$BR22,"&lt;&gt;#N/A")*100,"")</f>
        <v/>
      </c>
      <c r="S22" s="5" t="str">
        <f t="shared" ca="1" si="38"/>
        <v/>
      </c>
      <c r="T22" s="6" t="str">
        <f t="shared" ca="1" si="38"/>
        <v/>
      </c>
      <c r="U22" s="6"/>
      <c r="V22" s="6"/>
      <c r="W22" s="6"/>
      <c r="X22" s="6"/>
      <c r="AD22" s="5" t="str">
        <f t="shared" ref="AD22:AP22" si="39">IF(A21=ISBLANK(TRUE),"",A21)</f>
        <v/>
      </c>
      <c r="AE22" s="5" t="str">
        <f t="shared" si="39"/>
        <v/>
      </c>
      <c r="AF22" s="5" t="str">
        <f t="shared" si="39"/>
        <v/>
      </c>
      <c r="AG22" s="5" t="str">
        <f t="shared" si="39"/>
        <v/>
      </c>
      <c r="AH22" s="5" t="str">
        <f t="shared" si="39"/>
        <v/>
      </c>
      <c r="AI22" s="5" t="str">
        <f t="shared" si="39"/>
        <v/>
      </c>
      <c r="AJ22" s="5" t="str">
        <f t="shared" si="39"/>
        <v/>
      </c>
      <c r="AK22" s="5" t="str">
        <f t="shared" si="39"/>
        <v/>
      </c>
      <c r="AL22" s="5" t="str">
        <f t="shared" si="39"/>
        <v/>
      </c>
      <c r="AM22" s="5" t="str">
        <f t="shared" si="39"/>
        <v/>
      </c>
      <c r="AN22" s="5" t="str">
        <f t="shared" si="39"/>
        <v/>
      </c>
      <c r="AO22" s="5" t="str">
        <f t="shared" si="39"/>
        <v/>
      </c>
      <c r="AP22" s="5" t="str">
        <f t="shared" si="39"/>
        <v/>
      </c>
      <c r="AR22" s="5" t="str">
        <f t="shared" si="34"/>
        <v/>
      </c>
      <c r="AS22" s="5" t="str">
        <f t="shared" si="34"/>
        <v/>
      </c>
      <c r="AT22" s="5" t="str">
        <f t="shared" si="36"/>
        <v/>
      </c>
      <c r="AU22" s="5" t="str">
        <f t="shared" si="36"/>
        <v/>
      </c>
      <c r="AV22" s="5" t="str">
        <f t="shared" si="36"/>
        <v/>
      </c>
      <c r="AW22" s="5" t="str">
        <f t="shared" si="36"/>
        <v/>
      </c>
      <c r="AX22" s="5" t="str">
        <f t="shared" si="36"/>
        <v/>
      </c>
      <c r="AY22" s="5" t="str">
        <f t="shared" si="36"/>
        <v/>
      </c>
      <c r="AZ22" s="5" t="str">
        <f t="shared" si="36"/>
        <v/>
      </c>
      <c r="BA22" s="5" t="str">
        <f t="shared" si="36"/>
        <v/>
      </c>
      <c r="BB22" s="5" t="str">
        <f t="shared" si="36"/>
        <v/>
      </c>
      <c r="BC22" s="5" t="str">
        <f t="shared" si="36"/>
        <v/>
      </c>
      <c r="BD22" s="5" t="str">
        <f t="shared" si="36"/>
        <v/>
      </c>
      <c r="BF22" s="5" t="str">
        <f t="shared" si="35"/>
        <v/>
      </c>
      <c r="BG22" s="5" t="str">
        <f t="shared" si="3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-2.3048958445595559E-3</v>
      </c>
      <c r="DA22" s="5">
        <v>9.6906871668544091E-5</v>
      </c>
      <c r="DB22" s="5">
        <v>3.1301805451987026E-5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-2.3048958445595559E-3</v>
      </c>
      <c r="DB23" s="5">
        <v>9.6906871668544091E-5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-2.3048958445595559E-3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96.216168781943068</v>
      </c>
      <c r="S25" s="5">
        <f t="shared" ref="S25:AA25" ca="1" si="40">AVERAGE(S3:S5)</f>
        <v>1.1093045277026568</v>
      </c>
      <c r="T25" s="5">
        <f t="shared" ca="1" si="40"/>
        <v>1.4050944095887026</v>
      </c>
      <c r="U25" s="5">
        <f t="shared" ca="1" si="40"/>
        <v>-0.49248091173356845</v>
      </c>
      <c r="V25" s="5">
        <f t="shared" ca="1" si="40"/>
        <v>0.17195207776865543</v>
      </c>
      <c r="W25" s="5">
        <f t="shared" ca="1" si="40"/>
        <v>9.8853605508427752E-3</v>
      </c>
      <c r="X25" s="5">
        <f t="shared" ca="1" si="40"/>
        <v>0.24003888617692681</v>
      </c>
      <c r="Y25" s="5">
        <f t="shared" ca="1" si="40"/>
        <v>1.054831499598617</v>
      </c>
      <c r="Z25" s="5">
        <f t="shared" ca="1" si="40"/>
        <v>0.11374025371264801</v>
      </c>
      <c r="AA25" s="5">
        <f t="shared" ca="1" si="40"/>
        <v>0.17146511469143388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99.092403427916977</v>
      </c>
      <c r="S26" s="5">
        <f t="shared" ref="S26:AA26" ca="1" si="41">AVERAGE(S6:S9)</f>
        <v>0.45007936938251775</v>
      </c>
      <c r="T26" s="5">
        <f t="shared" ca="1" si="41"/>
        <v>-0.16776795245779577</v>
      </c>
      <c r="U26" s="5">
        <f t="shared" ca="1" si="41"/>
        <v>-7.5854290523144435E-2</v>
      </c>
      <c r="V26" s="5">
        <f t="shared" ca="1" si="41"/>
        <v>4.9257854315088466E-2</v>
      </c>
      <c r="W26" s="5">
        <f t="shared" ca="1" si="41"/>
        <v>-8.2964344803836444E-3</v>
      </c>
      <c r="X26" s="5">
        <f t="shared" ca="1" si="41"/>
        <v>0.48697672811552256</v>
      </c>
      <c r="Y26" s="5">
        <f t="shared" ca="1" si="41"/>
        <v>0.2028526490367224</v>
      </c>
      <c r="Z26" s="5">
        <f t="shared" ca="1" si="41"/>
        <v>-2.4142620786449291E-2</v>
      </c>
      <c r="AA26" s="5">
        <f t="shared" ca="1" si="41"/>
        <v>-5.5087305190557705E-3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98.471323472858288</v>
      </c>
      <c r="S27" s="5">
        <f t="shared" ref="S27:AA27" ca="1" si="42">AVERAGE(S10:S13)</f>
        <v>0.81158135628236194</v>
      </c>
      <c r="T27" s="5">
        <f t="shared" ca="1" si="42"/>
        <v>0.90324311989463113</v>
      </c>
      <c r="U27" s="5">
        <f t="shared" ca="1" si="42"/>
        <v>-0.48060279328396666</v>
      </c>
      <c r="V27" s="5">
        <f t="shared" ca="1" si="42"/>
        <v>0.14137614943409199</v>
      </c>
      <c r="W27" s="5">
        <f t="shared" ca="1" si="42"/>
        <v>-1.6921347509644705E-2</v>
      </c>
      <c r="X27" s="5">
        <f t="shared" ca="1" si="42"/>
        <v>-1.4422639215417869E-4</v>
      </c>
      <c r="Y27" s="5">
        <f t="shared" ca="1" si="42"/>
        <v>0.18355144340711219</v>
      </c>
      <c r="Z27" s="5">
        <f t="shared" ca="1" si="42"/>
        <v>-7.0647512918811887E-3</v>
      </c>
      <c r="AA27" s="5">
        <f t="shared" ca="1" si="42"/>
        <v>-6.3424233988410468E-3</v>
      </c>
      <c r="CW27" s="27"/>
      <c r="CX27" s="23" t="s">
        <v>14</v>
      </c>
      <c r="CY27" s="5">
        <f t="array" ref="CY27:DC31">MINVERSE(CY5:DC9)</f>
        <v>0.01</v>
      </c>
      <c r="CZ27" s="5">
        <v>-2.3048958445595559E-3</v>
      </c>
      <c r="DA27" s="5">
        <v>9.6906871668544091E-5</v>
      </c>
      <c r="DB27" s="5">
        <v>3.1301805451987026E-5</v>
      </c>
      <c r="DC27" s="5">
        <v>-2.1463899530058024E-6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101.23243949786614</v>
      </c>
      <c r="S28" s="5">
        <f t="shared" ref="S28:AA28" ca="1" si="43">AVERAGE(S14:S17)</f>
        <v>-1.5614615061077568</v>
      </c>
      <c r="T28" s="5">
        <f t="shared" ca="1" si="43"/>
        <v>0.40459107249146309</v>
      </c>
      <c r="U28" s="5">
        <f t="shared" ca="1" si="43"/>
        <v>-0.32508434525231356</v>
      </c>
      <c r="V28" s="5">
        <f t="shared" ca="1" si="43"/>
        <v>5.3660356806207551E-2</v>
      </c>
      <c r="W28" s="5">
        <f t="shared" ca="1" si="43"/>
        <v>-8.7797104082381597E-4</v>
      </c>
      <c r="X28" s="5">
        <f t="shared" ca="1" si="43"/>
        <v>-6.605622676842366E-4</v>
      </c>
      <c r="Y28" s="5">
        <f t="shared" ca="1" si="43"/>
        <v>3.4747973130233378E-4</v>
      </c>
      <c r="Z28" s="5">
        <f t="shared" ca="1" si="43"/>
        <v>6.473027518189399E-2</v>
      </c>
      <c r="AA28" s="5">
        <f t="shared" ca="1" si="43"/>
        <v>0.13231570259156142</v>
      </c>
      <c r="CW28" s="27"/>
      <c r="CX28" s="24"/>
      <c r="CY28" s="5">
        <v>0</v>
      </c>
      <c r="CZ28" s="5">
        <v>0.01</v>
      </c>
      <c r="DA28" s="5">
        <v>-2.3048958445595559E-3</v>
      </c>
      <c r="DB28" s="5">
        <v>9.6906871668544091E-5</v>
      </c>
      <c r="DC28" s="5">
        <v>3.1301805451987026E-5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-2.3048958445595559E-3</v>
      </c>
      <c r="DC29" s="5">
        <v>9.6906871668544091E-5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-2.3048958445595559E-3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4">IFERROR(BH48/SUMIF($AV48:$BF48,"&lt;&gt;#N/A")*100,"")</f>
        <v/>
      </c>
      <c r="S33" s="5" t="str">
        <f t="shared" si="44"/>
        <v/>
      </c>
      <c r="T33" s="5" t="str">
        <f t="shared" si="44"/>
        <v/>
      </c>
      <c r="U33" s="5" t="str">
        <f t="shared" si="44"/>
        <v/>
      </c>
      <c r="V33" s="5" t="str">
        <f t="shared" si="44"/>
        <v/>
      </c>
      <c r="W33" s="5" t="str">
        <f t="shared" si="44"/>
        <v/>
      </c>
      <c r="X33" s="5" t="str">
        <f t="shared" si="44"/>
        <v/>
      </c>
      <c r="CW33" s="27"/>
      <c r="CX33" s="23" t="s">
        <v>15</v>
      </c>
      <c r="CY33" s="5">
        <f t="array" ref="CY33:DD38">MINVERSE(CY5:DD10)</f>
        <v>0.01</v>
      </c>
      <c r="CZ33" s="5">
        <v>-2.3048958445595559E-3</v>
      </c>
      <c r="DA33" s="5">
        <v>9.6906871668544091E-5</v>
      </c>
      <c r="DB33" s="5">
        <v>3.1301805451987026E-5</v>
      </c>
      <c r="DC33" s="5">
        <v>-2.1463899530058024E-6</v>
      </c>
      <c r="DD33" s="5">
        <v>-1.0807659062076204E-6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-2.3048958445595559E-3</v>
      </c>
      <c r="DB34" s="5">
        <v>9.6906871668544091E-5</v>
      </c>
      <c r="DC34" s="5">
        <v>3.1301805451987026E-5</v>
      </c>
      <c r="DD34" s="5">
        <v>-2.1463899530058024E-6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-2.3048958445595559E-3</v>
      </c>
      <c r="DC35" s="5">
        <v>9.6906871668544091E-5</v>
      </c>
      <c r="DD35" s="5">
        <v>3.1301805451987026E-5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-2.3048958445595559E-3</v>
      </c>
      <c r="DD36" s="5">
        <v>9.6906871668544091E-5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-2.3048958445595559E-3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5">IF(B38=ISBLANK(TRUE),"",B38)</f>
        <v/>
      </c>
      <c r="AF39" s="5" t="str">
        <f t="shared" si="45"/>
        <v/>
      </c>
      <c r="AG39" s="5" t="str">
        <f t="shared" si="45"/>
        <v/>
      </c>
      <c r="AH39" s="5" t="str">
        <f t="shared" si="45"/>
        <v/>
      </c>
      <c r="AI39" s="5" t="str">
        <f t="shared" si="45"/>
        <v/>
      </c>
      <c r="AJ39" s="5" t="str">
        <f t="shared" si="45"/>
        <v/>
      </c>
      <c r="AK39" s="5" t="str">
        <f t="shared" si="45"/>
        <v/>
      </c>
      <c r="AL39" s="5" t="str">
        <f t="shared" si="45"/>
        <v/>
      </c>
      <c r="AM39" s="5" t="str">
        <f t="shared" si="45"/>
        <v/>
      </c>
      <c r="AN39" s="5" t="str">
        <f t="shared" si="45"/>
        <v/>
      </c>
      <c r="AO39" s="5" t="str">
        <f t="shared" si="45"/>
        <v/>
      </c>
      <c r="AP39" s="5" t="str">
        <f t="shared" si="45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5"/>
        <v/>
      </c>
      <c r="AF40" s="5" t="str">
        <f t="shared" si="45"/>
        <v/>
      </c>
      <c r="AG40" s="5" t="str">
        <f t="shared" si="45"/>
        <v/>
      </c>
      <c r="AH40" s="5" t="str">
        <f t="shared" si="45"/>
        <v/>
      </c>
      <c r="AI40" s="5" t="str">
        <f t="shared" si="45"/>
        <v/>
      </c>
      <c r="AJ40" s="5" t="str">
        <f t="shared" si="45"/>
        <v/>
      </c>
      <c r="AK40" s="5" t="str">
        <f t="shared" si="45"/>
        <v/>
      </c>
      <c r="AL40" s="5" t="str">
        <f t="shared" si="45"/>
        <v/>
      </c>
      <c r="AM40" s="5" t="str">
        <f t="shared" si="45"/>
        <v/>
      </c>
      <c r="AN40" s="5" t="str">
        <f t="shared" si="45"/>
        <v/>
      </c>
      <c r="AO40" s="5" t="str">
        <f t="shared" si="45"/>
        <v/>
      </c>
      <c r="AP40" s="5" t="str">
        <f t="shared" si="45"/>
        <v/>
      </c>
      <c r="CW40" s="27"/>
      <c r="CX40" s="23" t="s">
        <v>16</v>
      </c>
      <c r="CY40" s="5">
        <f t="array" ref="CY40:DE46">MINVERSE(CY5:DE11)</f>
        <v>0.01</v>
      </c>
      <c r="CZ40" s="5">
        <v>-2.3048958445595559E-3</v>
      </c>
      <c r="DA40" s="5">
        <v>9.6906871668544091E-5</v>
      </c>
      <c r="DB40" s="5">
        <v>3.1301805451987026E-5</v>
      </c>
      <c r="DC40" s="5">
        <v>-2.1463899530058024E-6</v>
      </c>
      <c r="DD40" s="5">
        <v>-1.0807659062076204E-6</v>
      </c>
      <c r="DE40" s="5">
        <v>2.0512135059782201E-7</v>
      </c>
    </row>
    <row r="41" spans="2:110" ht="14.25" customHeight="1" x14ac:dyDescent="0.15">
      <c r="AD41" s="5" t="str">
        <f>IF(A40=ISBLANK(TRUE),"",A40)</f>
        <v/>
      </c>
      <c r="AE41" s="5" t="str">
        <f t="shared" si="45"/>
        <v/>
      </c>
      <c r="AF41" s="5" t="str">
        <f t="shared" si="45"/>
        <v/>
      </c>
      <c r="AG41" s="5" t="str">
        <f t="shared" si="45"/>
        <v/>
      </c>
      <c r="AH41" s="5" t="str">
        <f t="shared" si="45"/>
        <v/>
      </c>
      <c r="AI41" s="5" t="str">
        <f t="shared" si="45"/>
        <v/>
      </c>
      <c r="AJ41" s="5" t="str">
        <f t="shared" si="45"/>
        <v/>
      </c>
      <c r="AK41" s="5" t="str">
        <f t="shared" si="45"/>
        <v/>
      </c>
      <c r="AL41" s="5" t="str">
        <f t="shared" si="45"/>
        <v/>
      </c>
      <c r="AM41" s="5" t="str">
        <f t="shared" si="45"/>
        <v/>
      </c>
      <c r="AN41" s="5" t="str">
        <f t="shared" si="45"/>
        <v/>
      </c>
      <c r="AO41" s="5" t="str">
        <f t="shared" si="45"/>
        <v/>
      </c>
      <c r="AP41" s="5" t="str">
        <f t="shared" si="45"/>
        <v/>
      </c>
      <c r="CW41" s="27"/>
      <c r="CX41" s="24"/>
      <c r="CY41" s="5">
        <v>0</v>
      </c>
      <c r="CZ41" s="5">
        <v>0.01</v>
      </c>
      <c r="DA41" s="5">
        <v>-2.3048958445595559E-3</v>
      </c>
      <c r="DB41" s="5">
        <v>9.6906871668544091E-5</v>
      </c>
      <c r="DC41" s="5">
        <v>3.1301805451987026E-5</v>
      </c>
      <c r="DD41" s="5">
        <v>-2.1463899530058024E-6</v>
      </c>
      <c r="DE41" s="5">
        <v>-1.0807659062076204E-6</v>
      </c>
    </row>
    <row r="42" spans="2:110" ht="14.25" customHeight="1" x14ac:dyDescent="0.15">
      <c r="AD42" s="5" t="str">
        <f>IF(A41=ISBLANK(TRUE),"",A41)</f>
        <v/>
      </c>
      <c r="AE42" s="5" t="str">
        <f t="shared" si="45"/>
        <v/>
      </c>
      <c r="AF42" s="5" t="str">
        <f t="shared" si="45"/>
        <v/>
      </c>
      <c r="AG42" s="5" t="str">
        <f t="shared" si="45"/>
        <v/>
      </c>
      <c r="AH42" s="5" t="str">
        <f t="shared" si="45"/>
        <v/>
      </c>
      <c r="AI42" s="5" t="str">
        <f t="shared" si="45"/>
        <v/>
      </c>
      <c r="AJ42" s="5" t="str">
        <f t="shared" si="45"/>
        <v/>
      </c>
      <c r="AK42" s="5" t="str">
        <f t="shared" si="45"/>
        <v/>
      </c>
      <c r="AL42" s="5" t="str">
        <f t="shared" si="45"/>
        <v/>
      </c>
      <c r="AM42" s="5" t="str">
        <f t="shared" si="45"/>
        <v/>
      </c>
      <c r="AN42" s="5" t="str">
        <f t="shared" si="45"/>
        <v/>
      </c>
      <c r="AO42" s="5" t="str">
        <f t="shared" si="45"/>
        <v/>
      </c>
      <c r="AP42" s="5" t="str">
        <f t="shared" si="45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-2.3048958445595559E-3</v>
      </c>
      <c r="DC42" s="5">
        <v>9.6906871668544091E-5</v>
      </c>
      <c r="DD42" s="5">
        <v>3.1301805451987026E-5</v>
      </c>
      <c r="DE42" s="5">
        <v>-2.1463899530058024E-6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-2.3048958445595559E-3</v>
      </c>
      <c r="DD43" s="5">
        <v>9.6906871668544091E-5</v>
      </c>
      <c r="DE43" s="5">
        <v>3.1301805451987026E-5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-2.3048958445595559E-3</v>
      </c>
      <c r="DE44" s="5">
        <v>9.6906871668544091E-5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-2.3048958445595559E-3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-2.3048958445595559E-3</v>
      </c>
      <c r="DA48" s="5">
        <v>9.6906871668544091E-5</v>
      </c>
      <c r="DB48" s="5">
        <v>3.1301805451987026E-5</v>
      </c>
      <c r="DC48" s="5">
        <v>-2.1463899530058024E-6</v>
      </c>
      <c r="DD48" s="5">
        <v>-1.0807659062076204E-6</v>
      </c>
      <c r="DE48" s="5">
        <v>2.0512135059782201E-7</v>
      </c>
      <c r="DF48" s="5">
        <v>4.2177667600612379E-9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-2.3048958445595559E-3</v>
      </c>
      <c r="DB49" s="5">
        <v>9.6906871668544091E-5</v>
      </c>
      <c r="DC49" s="5">
        <v>3.1301805451987026E-5</v>
      </c>
      <c r="DD49" s="5">
        <v>-2.1463899530058024E-6</v>
      </c>
      <c r="DE49" s="5">
        <v>-1.0807659062076204E-6</v>
      </c>
      <c r="DF49" s="5">
        <v>2.0512135059782201E-7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-2.3048958445595559E-3</v>
      </c>
      <c r="DC50" s="5">
        <v>9.6906871668544091E-5</v>
      </c>
      <c r="DD50" s="5">
        <v>3.1301805451987026E-5</v>
      </c>
      <c r="DE50" s="5">
        <v>-2.1463899530058024E-6</v>
      </c>
      <c r="DF50" s="5">
        <v>-1.0807659062076204E-6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-2.3048958445595559E-3</v>
      </c>
      <c r="DD51" s="5">
        <v>9.6906871668544091E-5</v>
      </c>
      <c r="DE51" s="5">
        <v>3.1301805451987026E-5</v>
      </c>
      <c r="DF51" s="5">
        <v>-2.1463899530058024E-6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-2.3048958445595559E-3</v>
      </c>
      <c r="DE52" s="5">
        <v>9.6906871668544091E-5</v>
      </c>
      <c r="DF52" s="5">
        <v>3.1301805451987026E-5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-2.3048958445595559E-3</v>
      </c>
      <c r="DF53" s="5">
        <v>9.6906871668544091E-5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-2.3048958445595559E-3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-2.3048958445595559E-3</v>
      </c>
      <c r="DA57" s="5">
        <v>9.6906871668544091E-5</v>
      </c>
      <c r="DB57" s="5">
        <v>3.1301805451987026E-5</v>
      </c>
      <c r="DC57" s="5">
        <v>-2.1463899530058024E-6</v>
      </c>
      <c r="DD57" s="5">
        <v>-1.0807659062076204E-6</v>
      </c>
      <c r="DE57" s="5">
        <v>2.0512135059782201E-7</v>
      </c>
      <c r="DF57" s="5">
        <v>4.2177667600612379E-9</v>
      </c>
      <c r="DG57" s="5">
        <v>-4.8518136893147649E-9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-2.3048958445595559E-3</v>
      </c>
      <c r="DB58" s="5">
        <v>9.6906871668544091E-5</v>
      </c>
      <c r="DC58" s="5">
        <v>3.1301805451987026E-5</v>
      </c>
      <c r="DD58" s="5">
        <v>-2.1463899530058024E-6</v>
      </c>
      <c r="DE58" s="5">
        <v>-1.0807659062076204E-6</v>
      </c>
      <c r="DF58" s="5">
        <v>2.0512135059782201E-7</v>
      </c>
      <c r="DG58" s="5">
        <v>4.2177667600612379E-9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-2.3048958445595559E-3</v>
      </c>
      <c r="DC59" s="5">
        <v>9.6906871668544091E-5</v>
      </c>
      <c r="DD59" s="5">
        <v>3.1301805451987026E-5</v>
      </c>
      <c r="DE59" s="5">
        <v>-2.1463899530058024E-6</v>
      </c>
      <c r="DF59" s="5">
        <v>-1.0807659062076204E-6</v>
      </c>
      <c r="DG59" s="5">
        <v>2.0512135059782201E-7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-2.3048958445595559E-3</v>
      </c>
      <c r="DD60" s="5">
        <v>9.6906871668544091E-5</v>
      </c>
      <c r="DE60" s="5">
        <v>3.1301805451987026E-5</v>
      </c>
      <c r="DF60" s="5">
        <v>-2.1463899530058024E-6</v>
      </c>
      <c r="DG60" s="5">
        <v>-1.0807659062076204E-6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-2.3048958445595559E-3</v>
      </c>
      <c r="DE61" s="5">
        <v>9.6906871668544091E-5</v>
      </c>
      <c r="DF61" s="5">
        <v>3.1301805451987026E-5</v>
      </c>
      <c r="DG61" s="5">
        <v>-2.1463899530058024E-6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-2.3048958445595559E-3</v>
      </c>
      <c r="DF62" s="5">
        <v>9.6906871668544091E-5</v>
      </c>
      <c r="DG62" s="5">
        <v>3.1301805451987026E-5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-2.3048958445595559E-3</v>
      </c>
      <c r="DG63" s="5">
        <v>9.6906871668544091E-5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-2.3048958445595559E-3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-2.3048958445595559E-3</v>
      </c>
      <c r="DA67" s="5">
        <v>9.6906871668544091E-5</v>
      </c>
      <c r="DB67" s="5">
        <v>3.1301805451987026E-5</v>
      </c>
      <c r="DC67" s="5">
        <v>-2.1463899530058024E-6</v>
      </c>
      <c r="DD67" s="5">
        <v>-1.0807659062076204E-6</v>
      </c>
      <c r="DE67" s="5">
        <v>2.0512135059782201E-7</v>
      </c>
      <c r="DF67" s="5">
        <v>4.2177667600612379E-9</v>
      </c>
      <c r="DG67" s="5">
        <v>-4.8518136893147649E-9</v>
      </c>
      <c r="DH67" s="5">
        <v>1.5747048475052345E-10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-2.3048958445595559E-3</v>
      </c>
      <c r="DB68" s="5">
        <v>9.6906871668544091E-5</v>
      </c>
      <c r="DC68" s="5">
        <v>3.1301805451987026E-5</v>
      </c>
      <c r="DD68" s="5">
        <v>-2.1463899530058024E-6</v>
      </c>
      <c r="DE68" s="5">
        <v>-1.0807659062076204E-6</v>
      </c>
      <c r="DF68" s="5">
        <v>2.0512135059782201E-7</v>
      </c>
      <c r="DG68" s="5">
        <v>4.2177667600612379E-9</v>
      </c>
      <c r="DH68" s="5">
        <v>-4.8518136893147649E-9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-2.3048958445595559E-3</v>
      </c>
      <c r="DC69" s="5">
        <v>9.6906871668544091E-5</v>
      </c>
      <c r="DD69" s="5">
        <v>3.1301805451987026E-5</v>
      </c>
      <c r="DE69" s="5">
        <v>-2.1463899530058024E-6</v>
      </c>
      <c r="DF69" s="5">
        <v>-1.0807659062076204E-6</v>
      </c>
      <c r="DG69" s="5">
        <v>2.0512135059782201E-7</v>
      </c>
      <c r="DH69" s="5">
        <v>4.2177667600612379E-9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-2.3048958445595559E-3</v>
      </c>
      <c r="DD70" s="5">
        <v>9.6906871668544091E-5</v>
      </c>
      <c r="DE70" s="5">
        <v>3.1301805451987026E-5</v>
      </c>
      <c r="DF70" s="5">
        <v>-2.1463899530058024E-6</v>
      </c>
      <c r="DG70" s="5">
        <v>-1.0807659062076204E-6</v>
      </c>
      <c r="DH70" s="5">
        <v>2.0512135059782201E-7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-2.3048958445595559E-3</v>
      </c>
      <c r="DE71" s="5">
        <v>9.6906871668544091E-5</v>
      </c>
      <c r="DF71" s="5">
        <v>3.1301805451987026E-5</v>
      </c>
      <c r="DG71" s="5">
        <v>-2.1463899530058024E-6</v>
      </c>
      <c r="DH71" s="5">
        <v>-1.0807659062076204E-6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-2.3048958445595559E-3</v>
      </c>
      <c r="DF72" s="5">
        <v>9.6906871668544091E-5</v>
      </c>
      <c r="DG72" s="5">
        <v>3.1301805451987026E-5</v>
      </c>
      <c r="DH72" s="5">
        <v>-2.1463899530058024E-6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-2.3048958445595559E-3</v>
      </c>
      <c r="DG73" s="5">
        <v>9.6906871668544091E-5</v>
      </c>
      <c r="DH73" s="5">
        <v>3.1301805451987026E-5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-2.3048958445595559E-3</v>
      </c>
      <c r="DH74" s="5">
        <v>9.6906871668544091E-5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-2.3048958445595559E-3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-2.3048958445595559E-3</v>
      </c>
      <c r="DA78" s="5">
        <v>9.6906871668544091E-5</v>
      </c>
      <c r="DB78" s="5">
        <v>3.1301805451987026E-5</v>
      </c>
      <c r="DC78" s="5">
        <v>-2.1463899530058024E-6</v>
      </c>
      <c r="DD78" s="5">
        <v>-1.0807659062076204E-6</v>
      </c>
      <c r="DE78" s="5">
        <v>2.0512135059782201E-7</v>
      </c>
      <c r="DF78" s="5">
        <v>4.2177667600612379E-9</v>
      </c>
      <c r="DG78" s="5">
        <v>-4.8518136893147649E-9</v>
      </c>
      <c r="DH78" s="5">
        <v>1.5747048475052345E-10</v>
      </c>
      <c r="DI78" s="5">
        <v>1.3580848164059386E-10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-2.3048958445595559E-3</v>
      </c>
      <c r="DB79" s="5">
        <v>9.6906871668544091E-5</v>
      </c>
      <c r="DC79" s="5">
        <v>3.1301805451987026E-5</v>
      </c>
      <c r="DD79" s="5">
        <v>-2.1463899530058024E-6</v>
      </c>
      <c r="DE79" s="5">
        <v>-1.0807659062076204E-6</v>
      </c>
      <c r="DF79" s="5">
        <v>2.0512135059782201E-7</v>
      </c>
      <c r="DG79" s="5">
        <v>4.2177667600612379E-9</v>
      </c>
      <c r="DH79" s="5">
        <v>-4.8518136893147649E-9</v>
      </c>
      <c r="DI79" s="5">
        <v>1.5747048475052345E-10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-2.3048958445595559E-3</v>
      </c>
      <c r="DC80" s="5">
        <v>9.6906871668544091E-5</v>
      </c>
      <c r="DD80" s="5">
        <v>3.1301805451987026E-5</v>
      </c>
      <c r="DE80" s="5">
        <v>-2.1463899530058024E-6</v>
      </c>
      <c r="DF80" s="5">
        <v>-1.0807659062076204E-6</v>
      </c>
      <c r="DG80" s="5">
        <v>2.0512135059782201E-7</v>
      </c>
      <c r="DH80" s="5">
        <v>4.2177667600612379E-9</v>
      </c>
      <c r="DI80" s="5">
        <v>-4.8518136893147649E-9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-2.3048958445595559E-3</v>
      </c>
      <c r="DD81" s="5">
        <v>9.6906871668544091E-5</v>
      </c>
      <c r="DE81" s="5">
        <v>3.1301805451987026E-5</v>
      </c>
      <c r="DF81" s="5">
        <v>-2.1463899530058024E-6</v>
      </c>
      <c r="DG81" s="5">
        <v>-1.0807659062076204E-6</v>
      </c>
      <c r="DH81" s="5">
        <v>2.0512135059782201E-7</v>
      </c>
      <c r="DI81" s="5">
        <v>4.2177667600612379E-9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-2.3048958445595559E-3</v>
      </c>
      <c r="DE82" s="5">
        <v>9.6906871668544091E-5</v>
      </c>
      <c r="DF82" s="5">
        <v>3.1301805451987026E-5</v>
      </c>
      <c r="DG82" s="5">
        <v>-2.1463899530058024E-6</v>
      </c>
      <c r="DH82" s="5">
        <v>-1.0807659062076204E-6</v>
      </c>
      <c r="DI82" s="5">
        <v>2.0512135059782201E-7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-2.3048958445595559E-3</v>
      </c>
      <c r="DF83" s="5">
        <v>9.6906871668544091E-5</v>
      </c>
      <c r="DG83" s="5">
        <v>3.1301805451987026E-5</v>
      </c>
      <c r="DH83" s="5">
        <v>-2.1463899530058024E-6</v>
      </c>
      <c r="DI83" s="5">
        <v>-1.0807659062076204E-6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-2.3048958445595559E-3</v>
      </c>
      <c r="DG84" s="5">
        <v>9.6906871668544091E-5</v>
      </c>
      <c r="DH84" s="5">
        <v>3.1301805451987026E-5</v>
      </c>
      <c r="DI84" s="5">
        <v>-2.1463899530058024E-6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-2.3048958445595559E-3</v>
      </c>
      <c r="DH85" s="5">
        <v>9.6906871668544091E-5</v>
      </c>
      <c r="DI85" s="5">
        <v>3.1301805451987026E-5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-2.3048958445595559E-3</v>
      </c>
      <c r="DI86" s="5">
        <v>9.6906871668544091E-5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-2.3048958445595559E-3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84243-F3BE-8342-960E-5260CAC6ECD1}">
  <dimension ref="A1:DL101"/>
  <sheetViews>
    <sheetView zoomScaleNormal="100" workbookViewId="0">
      <selection sqref="A1:K1"/>
    </sheetView>
  </sheetViews>
  <sheetFormatPr baseColWidth="10" defaultColWidth="1.83203125" defaultRowHeight="14" x14ac:dyDescent="0.15"/>
  <cols>
    <col min="1" max="1" width="36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7" width="9.33203125" style="5" bestFit="1" customWidth="1"/>
    <col min="28" max="28" width="10.332031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2" width="9.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5" width="9.33203125" style="5" bestFit="1" customWidth="1"/>
    <col min="56" max="56" width="10.33203125" style="5" bestFit="1" customWidth="1"/>
    <col min="57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5" style="5" bestFit="1" customWidth="1"/>
    <col min="85" max="85" width="9.33203125" style="5" bestFit="1" customWidth="1"/>
    <col min="86" max="86" width="10.332031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98" width="9.33203125" style="5" bestFit="1" customWidth="1"/>
    <col min="99" max="99" width="10.33203125" style="5" bestFit="1" customWidth="1"/>
    <col min="100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611.14469999999994</v>
      </c>
      <c r="D1" s="1">
        <v>612.14800000000002</v>
      </c>
      <c r="E1" s="1">
        <v>613.15139999999997</v>
      </c>
      <c r="F1" s="1">
        <v>614.15480000000002</v>
      </c>
      <c r="G1" s="1">
        <v>615.15809999999999</v>
      </c>
      <c r="H1" s="1">
        <v>616.16150000000005</v>
      </c>
      <c r="I1" s="1">
        <v>617.16480000000001</v>
      </c>
      <c r="J1" s="1">
        <v>618.16819999999996</v>
      </c>
      <c r="K1" s="1">
        <v>619.17150000000004</v>
      </c>
      <c r="L1"/>
      <c r="M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9</v>
      </c>
    </row>
    <row r="2" spans="1:116" ht="15" x14ac:dyDescent="0.2">
      <c r="A2" t="s">
        <v>22</v>
      </c>
      <c r="B2" t="s">
        <v>23</v>
      </c>
      <c r="C2">
        <v>801700425.27455902</v>
      </c>
      <c r="D2">
        <v>83182913.322084799</v>
      </c>
      <c r="E2">
        <v>0</v>
      </c>
      <c r="F2">
        <v>0</v>
      </c>
      <c r="G2">
        <v>0</v>
      </c>
      <c r="H2">
        <v>48942.689364909398</v>
      </c>
      <c r="I2">
        <v>0</v>
      </c>
      <c r="J2">
        <v>0</v>
      </c>
      <c r="K2">
        <v>0</v>
      </c>
      <c r="L2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Oxidixed Glutathione (GSSG)</v>
      </c>
      <c r="S2" s="5" t="str">
        <f t="shared" ref="S2:AB2" ca="1" si="0">IF(AG2=ISBLANK(TRUE),"",AG2)</f>
        <v>Oxidixed Glutathione (GSSG) m+1</v>
      </c>
      <c r="T2" s="5" t="str">
        <f t="shared" ca="1" si="0"/>
        <v>Oxidixed Glutathione (GSSG) m+2</v>
      </c>
      <c r="U2" s="5" t="str">
        <f t="shared" ca="1" si="0"/>
        <v>Oxidixed Glutathione (GSSG) m+3</v>
      </c>
      <c r="V2" s="5" t="str">
        <f t="shared" ca="1" si="0"/>
        <v>Oxidixed Glutathione (GSSG) m+4</v>
      </c>
      <c r="W2" s="5" t="str">
        <f t="shared" ca="1" si="0"/>
        <v>Oxidixed Glutathione (GSSG) m+5</v>
      </c>
      <c r="X2" s="5" t="str">
        <f t="shared" ca="1" si="0"/>
        <v>Oxidixed Glutathione (GSSG) m+6</v>
      </c>
      <c r="Y2" s="5" t="str">
        <f t="shared" ca="1" si="0"/>
        <v>Oxidixed Glutathione (GSSG) m+7</v>
      </c>
      <c r="Z2" s="5" t="str">
        <f t="shared" ca="1" si="0"/>
        <v>Oxidixed Glutathione (GSSG) m+8</v>
      </c>
      <c r="AA2" s="5" t="str">
        <f t="shared" si="0"/>
        <v/>
      </c>
      <c r="AB2" s="5" t="str">
        <f t="shared" si="0"/>
        <v/>
      </c>
      <c r="AD2" s="3" t="str">
        <f t="shared" ref="AD2:AP17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Oxidixed Glutathione (GSSG)</v>
      </c>
      <c r="AG2" s="3" t="str">
        <f ca="1">IF(D1=ISBLANK(TRUE),"",$AF$2&amp;" m+1")</f>
        <v>Oxidixed Glutathione (GSSG) m+1</v>
      </c>
      <c r="AH2" s="3" t="str">
        <f ca="1">IF(E1=ISBLANK(TRUE),"",$AF$2&amp;" m+2")</f>
        <v>Oxidixed Glutathione (GSSG) m+2</v>
      </c>
      <c r="AI2" s="3" t="str">
        <f ca="1">IF(F1=ISBLANK(TRUE),"",$AF$2&amp;" m+3")</f>
        <v>Oxidixed Glutathione (GSSG) m+3</v>
      </c>
      <c r="AJ2" s="3" t="str">
        <f ca="1">IF(G1=ISBLANK(TRUE),"",$AF$2&amp;" m+4")</f>
        <v>Oxidixed Glutathione (GSSG) m+4</v>
      </c>
      <c r="AK2" s="3" t="str">
        <f ca="1">IF(H1=ISBLANK(TRUE),"",$AF$2&amp;" m+5")</f>
        <v>Oxidixed Glutathione (GSSG) m+5</v>
      </c>
      <c r="AL2" s="3" t="str">
        <f ca="1">IF(I1=ISBLANK(TRUE),"",$AF$2&amp;" m+6")</f>
        <v>Oxidixed Glutathione (GSSG) m+6</v>
      </c>
      <c r="AM2" s="3" t="str">
        <f ca="1">IF(J1=ISBLANK(TRUE),"",$AF$2&amp;" m+7")</f>
        <v>Oxidixed Glutathione (GSSG) m+7</v>
      </c>
      <c r="AN2" s="3" t="str">
        <f ca="1">IF(K1=ISBLANK(TRUE),"",$AF$2&amp;" m+8")</f>
        <v>Oxidixed Glutathione (GSSG) m+8</v>
      </c>
      <c r="AO2" s="3" t="str">
        <f>IF(L1=ISBLANK(TRUE),"",$AF$2&amp;" m+9")</f>
        <v/>
      </c>
      <c r="AP2" s="3" t="str">
        <f>IF(M1=ISBLANK(TRUE),"",$AF$2&amp;" m+10")</f>
        <v/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Oxidixed Glutathione (GSSG)</v>
      </c>
      <c r="AU2" s="5" t="str">
        <f t="shared" ca="1" si="2"/>
        <v>Oxidixed Glutathione (GSSG) m+1</v>
      </c>
      <c r="AV2" s="5" t="str">
        <f t="shared" ca="1" si="2"/>
        <v>Oxidixed Glutathione (GSSG) m+2</v>
      </c>
      <c r="AW2" s="5" t="str">
        <f t="shared" ca="1" si="2"/>
        <v>Oxidixed Glutathione (GSSG) m+3</v>
      </c>
      <c r="AX2" s="5" t="str">
        <f t="shared" ca="1" si="2"/>
        <v>Oxidixed Glutathione (GSSG) m+4</v>
      </c>
      <c r="AY2" s="5" t="str">
        <f t="shared" ca="1" si="2"/>
        <v>Oxidixed Glutathione (GSSG) m+5</v>
      </c>
      <c r="AZ2" s="5" t="str">
        <f t="shared" ca="1" si="2"/>
        <v>Oxidixed Glutathione (GSSG) m+6</v>
      </c>
      <c r="BA2" s="5" t="str">
        <f t="shared" ca="1" si="2"/>
        <v>Oxidixed Glutathione (GSSG) m+7</v>
      </c>
      <c r="BB2" s="5" t="str">
        <f t="shared" ca="1" si="2"/>
        <v>Oxidixed Glutathione (GSSG) m+8</v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Oxidixed Glutathione (GSSG)</v>
      </c>
      <c r="BI2" s="5" t="str">
        <f t="shared" ca="1" si="3"/>
        <v>Oxidixed Glutathione (GSSG) m+1</v>
      </c>
      <c r="BJ2" s="5" t="str">
        <f t="shared" ca="1" si="3"/>
        <v>Oxidixed Glutathione (GSSG) m+2</v>
      </c>
      <c r="BK2" s="5" t="str">
        <f t="shared" ca="1" si="3"/>
        <v>Oxidixed Glutathione (GSSG) m+3</v>
      </c>
      <c r="BL2" s="5" t="str">
        <f t="shared" ca="1" si="3"/>
        <v>Oxidixed Glutathione (GSSG) m+4</v>
      </c>
      <c r="BM2" s="5" t="str">
        <f t="shared" ca="1" si="3"/>
        <v>Oxidixed Glutathione (GSSG) m+5</v>
      </c>
      <c r="BN2" s="5" t="str">
        <f t="shared" ca="1" si="3"/>
        <v>Oxidixed Glutathione (GSSG) m+6</v>
      </c>
      <c r="BO2" s="5" t="str">
        <f t="shared" ca="1" si="3"/>
        <v>Oxidixed Glutathione (GSSG) m+7</v>
      </c>
      <c r="BP2" s="5" t="str">
        <f t="shared" ca="1" si="3"/>
        <v>Oxidixed Glutathione (GSSG) m+8</v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Oxidixed Glutathione (GSSG)</v>
      </c>
      <c r="BY2" s="3" t="str">
        <f t="shared" ca="1" si="4"/>
        <v>Oxidixed Glutathione (GSSG) m+1</v>
      </c>
      <c r="BZ2" s="3" t="str">
        <f t="shared" ca="1" si="4"/>
        <v>Oxidixed Glutathione (GSSG) m+2</v>
      </c>
      <c r="CA2" s="3" t="str">
        <f t="shared" ca="1" si="4"/>
        <v>Oxidixed Glutathione (GSSG) m+3</v>
      </c>
      <c r="CB2" s="3" t="str">
        <f t="shared" ca="1" si="4"/>
        <v>Oxidixed Glutathione (GSSG) m+4</v>
      </c>
      <c r="CC2" s="3" t="str">
        <f t="shared" ca="1" si="4"/>
        <v>Oxidixed Glutathione (GSSG) m+5</v>
      </c>
      <c r="CD2" s="3" t="str">
        <f t="shared" ca="1" si="4"/>
        <v>Oxidixed Glutathione (GSSG) m+6</v>
      </c>
      <c r="CE2" s="3" t="str">
        <f t="shared" ca="1" si="4"/>
        <v>Oxidixed Glutathione (GSSG) m+7</v>
      </c>
      <c r="CF2" s="3" t="str">
        <f t="shared" ca="1" si="4"/>
        <v>Oxidixed Glutathione (GSSG) m+8</v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Oxidixed Glutathione (GSSG)</v>
      </c>
      <c r="CL2" s="5" t="str">
        <f t="shared" ca="1" si="5"/>
        <v>Oxidixed Glutathione (GSSG) m+1</v>
      </c>
      <c r="CM2" s="5" t="str">
        <f t="shared" ca="1" si="5"/>
        <v>Oxidixed Glutathione (GSSG) m+2</v>
      </c>
      <c r="CN2" s="5" t="str">
        <f t="shared" ca="1" si="5"/>
        <v>Oxidixed Glutathione (GSSG) m+3</v>
      </c>
      <c r="CO2" s="5" t="str">
        <f t="shared" ca="1" si="5"/>
        <v>Oxidixed Glutathione (GSSG) m+4</v>
      </c>
      <c r="CP2" s="5" t="str">
        <f t="shared" ca="1" si="5"/>
        <v>Oxidixed Glutathione (GSSG) m+5</v>
      </c>
      <c r="CQ2" s="5" t="str">
        <f t="shared" ca="1" si="5"/>
        <v>Oxidixed Glutathione (GSSG) m+6</v>
      </c>
      <c r="CR2" s="5" t="str">
        <f t="shared" ca="1" si="5"/>
        <v>Oxidixed Glutathione (GSSG) m+7</v>
      </c>
      <c r="CS2" s="5" t="str">
        <f t="shared" ca="1" si="5"/>
        <v>Oxidixed Glutathione (GSSG) m+8</v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Oxidixed Glutathione (GSSG)</v>
      </c>
      <c r="CZ2" s="5" t="str">
        <f t="shared" ca="1" si="6"/>
        <v>Oxidixed Glutathione (GSSG) m+1</v>
      </c>
      <c r="DA2" s="5" t="str">
        <f t="shared" ca="1" si="6"/>
        <v>Oxidixed Glutathione (GSSG) m+2</v>
      </c>
      <c r="DB2" s="5" t="str">
        <f t="shared" ca="1" si="6"/>
        <v>Oxidixed Glutathione (GSSG) m+3</v>
      </c>
      <c r="DC2" s="5" t="str">
        <f t="shared" ca="1" si="6"/>
        <v>Oxidixed Glutathione (GSSG) m+4</v>
      </c>
      <c r="DD2" s="5" t="str">
        <f t="shared" ca="1" si="6"/>
        <v>Oxidixed Glutathione (GSSG) m+5</v>
      </c>
      <c r="DE2" s="5" t="str">
        <f t="shared" ca="1" si="6"/>
        <v>Oxidixed Glutathione (GSSG) m+6</v>
      </c>
      <c r="DF2" s="5" t="str">
        <f t="shared" ca="1" si="6"/>
        <v>Oxidixed Glutathione (GSSG) m+7</v>
      </c>
      <c r="DG2" s="5" t="str">
        <f t="shared" ca="1" si="6"/>
        <v>Oxidixed Glutathione (GSSG) m+8</v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502536451.459934</v>
      </c>
      <c r="D3">
        <v>51475355.317041703</v>
      </c>
      <c r="E3">
        <v>0</v>
      </c>
      <c r="F3">
        <v>0</v>
      </c>
      <c r="G3">
        <v>0</v>
      </c>
      <c r="H3">
        <v>180202.929654451</v>
      </c>
      <c r="I3">
        <v>0</v>
      </c>
      <c r="J3">
        <v>0</v>
      </c>
      <c r="K3">
        <v>469.63545551981503</v>
      </c>
      <c r="L3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99.843553555161918</v>
      </c>
      <c r="S3" s="5">
        <f t="shared" ref="S3:AB17" ca="1" si="8">IFERROR(BI3/SUMIF($BH3:$BR3,"&lt;&gt;#N/A")*100,"")</f>
        <v>0.16632377030843967</v>
      </c>
      <c r="T3" s="6">
        <f t="shared" ca="1" si="8"/>
        <v>-1.6980369049532994E-2</v>
      </c>
      <c r="U3" s="6">
        <f t="shared" ca="1" si="8"/>
        <v>1.7335641954462555E-3</v>
      </c>
      <c r="V3" s="6">
        <f t="shared" ca="1" si="8"/>
        <v>-1.7698348080460985E-4</v>
      </c>
      <c r="W3" s="6">
        <f t="shared" ca="1" si="8"/>
        <v>6.1133779039687086E-3</v>
      </c>
      <c r="X3" s="6">
        <f ca="1">IFERROR(BN3/SUMIF($BH3:$BR3,"&lt;&gt;#N/A")*100,"")</f>
        <v>-6.2412854612508499E-4</v>
      </c>
      <c r="Y3" s="5">
        <f t="shared" ca="1" si="8"/>
        <v>6.3718691729384373E-5</v>
      </c>
      <c r="Z3" s="5">
        <f t="shared" ca="1" si="8"/>
        <v>-6.5051850310506666E-6</v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801700425.27455902</v>
      </c>
      <c r="AG3" s="5">
        <f t="shared" si="1"/>
        <v>83182913.322084799</v>
      </c>
      <c r="AH3" s="5">
        <f t="shared" si="1"/>
        <v>0</v>
      </c>
      <c r="AI3" s="5">
        <f t="shared" si="1"/>
        <v>0</v>
      </c>
      <c r="AJ3" s="5">
        <f t="shared" si="1"/>
        <v>0</v>
      </c>
      <c r="AK3" s="5">
        <f t="shared" si="1"/>
        <v>48942.689364909398</v>
      </c>
      <c r="AL3" s="5">
        <f t="shared" si="1"/>
        <v>0</v>
      </c>
      <c r="AM3" s="5">
        <f t="shared" si="1"/>
        <v>0</v>
      </c>
      <c r="AN3" s="5">
        <f t="shared" si="1"/>
        <v>0</v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10.37581005318752</v>
      </c>
      <c r="AV3" s="5">
        <f t="shared" si="10"/>
        <v>0</v>
      </c>
      <c r="AW3" s="5">
        <f t="shared" si="10"/>
        <v>0</v>
      </c>
      <c r="AX3" s="5">
        <f t="shared" si="10"/>
        <v>0</v>
      </c>
      <c r="AY3" s="5">
        <f t="shared" si="10"/>
        <v>6.1048600976041584E-3</v>
      </c>
      <c r="AZ3" s="5">
        <f t="shared" si="10"/>
        <v>0</v>
      </c>
      <c r="BA3" s="5">
        <f t="shared" si="10"/>
        <v>0</v>
      </c>
      <c r="BB3" s="5">
        <f t="shared" si="10"/>
        <v>0</v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1.6658438565745615E-3</v>
      </c>
      <c r="BJ3" s="5">
        <f ca="1"/>
        <v>-1.7006975858638307E-4</v>
      </c>
      <c r="BK3" s="5">
        <f ca="1"/>
        <v>1.7362805446307457E-5</v>
      </c>
      <c r="BL3" s="5">
        <f ca="1"/>
        <v>-1.7726079902277258E-6</v>
      </c>
      <c r="BM3" s="5">
        <f ca="1"/>
        <v>6.1229570525964599E-5</v>
      </c>
      <c r="BN3" s="5">
        <f ca="1"/>
        <v>-6.2510650302552014E-6</v>
      </c>
      <c r="BO3" s="5">
        <f ca="1"/>
        <v>6.3818533556280982E-7</v>
      </c>
      <c r="BP3" s="5">
        <f ca="1"/>
        <v>-6.5153781084691253E-8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2007070200.4377201</v>
      </c>
      <c r="BY3" s="5">
        <f t="shared" ref="BY3:CH6" si="12">D17</f>
        <v>203557377.301231</v>
      </c>
      <c r="BZ3" s="5">
        <f t="shared" si="12"/>
        <v>0</v>
      </c>
      <c r="CA3" s="5">
        <f t="shared" si="12"/>
        <v>0</v>
      </c>
      <c r="CB3" s="5">
        <f t="shared" si="12"/>
        <v>0</v>
      </c>
      <c r="CC3" s="5">
        <f t="shared" si="12"/>
        <v>0</v>
      </c>
      <c r="CD3" s="5">
        <f t="shared" si="12"/>
        <v>0</v>
      </c>
      <c r="CE3" s="5">
        <f t="shared" si="12"/>
        <v>0</v>
      </c>
      <c r="CF3" s="5">
        <f t="shared" si="12"/>
        <v>0</v>
      </c>
      <c r="CG3" s="5">
        <f t="shared" si="12"/>
        <v>0</v>
      </c>
      <c r="CH3" s="5">
        <f t="shared" si="12"/>
        <v>0</v>
      </c>
      <c r="CJ3" s="5" t="str">
        <f t="shared" ref="CJ3:CJ21" si="13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4">IFERROR(IF(BY3=ISBLANK(TRUE),"",BY3/$BX3*"100"),"")</f>
        <v>10.142015822707016</v>
      </c>
      <c r="CM3" s="5">
        <f t="shared" si="14"/>
        <v>0</v>
      </c>
      <c r="CN3" s="5">
        <f t="shared" si="14"/>
        <v>0</v>
      </c>
      <c r="CO3" s="5">
        <f t="shared" si="14"/>
        <v>0</v>
      </c>
      <c r="CP3" s="5">
        <f t="shared" si="14"/>
        <v>0</v>
      </c>
      <c r="CQ3" s="5">
        <f t="shared" si="14"/>
        <v>0</v>
      </c>
      <c r="CR3" s="5">
        <f t="shared" si="14"/>
        <v>0</v>
      </c>
      <c r="CS3" s="5">
        <f t="shared" si="14"/>
        <v>0</v>
      </c>
      <c r="CT3" s="5">
        <f t="shared" si="14"/>
        <v>0</v>
      </c>
      <c r="CU3" s="5">
        <f t="shared" si="14"/>
        <v>0</v>
      </c>
      <c r="CV3" s="5" t="str">
        <f t="shared" si="14"/>
        <v/>
      </c>
      <c r="CY3" s="5">
        <f>IFERROR(AVERAGE(CK3:CK21),"")</f>
        <v>100</v>
      </c>
      <c r="CZ3" s="5">
        <f t="shared" ref="CZ3:DI3" si="15">IFERROR(AVERAGE(CL3:CL21),"")</f>
        <v>10.209225667530063</v>
      </c>
      <c r="DA3" s="5">
        <f t="shared" si="15"/>
        <v>0</v>
      </c>
      <c r="DB3" s="5">
        <f t="shared" si="15"/>
        <v>0</v>
      </c>
      <c r="DC3" s="5">
        <f t="shared" si="15"/>
        <v>0</v>
      </c>
      <c r="DD3" s="5">
        <f t="shared" si="15"/>
        <v>0</v>
      </c>
      <c r="DE3" s="5">
        <f t="shared" si="15"/>
        <v>0</v>
      </c>
      <c r="DF3" s="5">
        <f t="shared" si="15"/>
        <v>0</v>
      </c>
      <c r="DG3" s="5">
        <f t="shared" si="15"/>
        <v>0</v>
      </c>
      <c r="DH3" s="5">
        <f t="shared" si="15"/>
        <v>0</v>
      </c>
      <c r="DI3" s="5">
        <f t="shared" si="15"/>
        <v>0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1123474243.94117</v>
      </c>
      <c r="D4">
        <v>117671128.247298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6">IFERROR(BH4/SUMIF($BH4:$BR4,"&lt;&gt;#N/A")*100,"")</f>
        <v>99.936668963609193</v>
      </c>
      <c r="S4" s="5">
        <f t="shared" ca="1" si="8"/>
        <v>3.3861640987378351E-2</v>
      </c>
      <c r="T4" s="6">
        <f t="shared" ca="1" si="8"/>
        <v>-3.4570113431303942E-3</v>
      </c>
      <c r="U4" s="6">
        <f t="shared" ca="1" si="8"/>
        <v>3.5293408937229706E-4</v>
      </c>
      <c r="V4" s="6">
        <f t="shared" ca="1" si="8"/>
        <v>-3.6031837641660184E-5</v>
      </c>
      <c r="W4" s="6">
        <f t="shared" ca="1" si="8"/>
        <v>3.5839647235842792E-2</v>
      </c>
      <c r="X4" s="6">
        <f t="shared" ca="1" si="8"/>
        <v>-3.6589504647538918E-3</v>
      </c>
      <c r="Y4" s="5">
        <f t="shared" ca="1" si="8"/>
        <v>3.7355051000986474E-4</v>
      </c>
      <c r="Z4" s="5">
        <f t="shared" ca="1" si="8"/>
        <v>5.5257213730421649E-5</v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502536451.459934</v>
      </c>
      <c r="AG4" s="5">
        <f t="shared" si="1"/>
        <v>51475355.317041703</v>
      </c>
      <c r="AH4" s="5">
        <f t="shared" si="1"/>
        <v>0</v>
      </c>
      <c r="AI4" s="5">
        <f t="shared" si="1"/>
        <v>0</v>
      </c>
      <c r="AJ4" s="5">
        <f t="shared" si="1"/>
        <v>0</v>
      </c>
      <c r="AK4" s="5">
        <f t="shared" si="1"/>
        <v>180202.929654451</v>
      </c>
      <c r="AL4" s="5">
        <f t="shared" si="1"/>
        <v>0</v>
      </c>
      <c r="AM4" s="5">
        <f t="shared" si="1"/>
        <v>0</v>
      </c>
      <c r="AN4" s="5">
        <f t="shared" si="1"/>
        <v>469.63545551981503</v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7">IFERROR(IF(AF4=ISBLANK(TRUE),"",AF4/$AF4*100),"")</f>
        <v>100</v>
      </c>
      <c r="AU4" s="5">
        <f t="shared" si="10"/>
        <v>10.243108767035521</v>
      </c>
      <c r="AV4" s="5">
        <f t="shared" si="10"/>
        <v>0</v>
      </c>
      <c r="AW4" s="5">
        <f t="shared" si="10"/>
        <v>0</v>
      </c>
      <c r="AX4" s="5">
        <f t="shared" si="10"/>
        <v>0</v>
      </c>
      <c r="AY4" s="5">
        <f t="shared" si="10"/>
        <v>3.5858678336852572E-2</v>
      </c>
      <c r="AZ4" s="5">
        <f t="shared" si="10"/>
        <v>0</v>
      </c>
      <c r="BA4" s="5">
        <f t="shared" si="10"/>
        <v>0</v>
      </c>
      <c r="BB4" s="5">
        <f t="shared" si="10"/>
        <v>9.3453013041235668E-5</v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3.3883099505456482E-4</v>
      </c>
      <c r="BJ4" s="5">
        <f ca="1"/>
        <v>-3.4592020916658986E-5</v>
      </c>
      <c r="BK4" s="5">
        <f ca="1"/>
        <v>3.5315774783409477E-6</v>
      </c>
      <c r="BL4" s="5">
        <f ca="1"/>
        <v>-3.6054671438749642E-7</v>
      </c>
      <c r="BM4" s="5">
        <f ca="1"/>
        <v>3.5862359239623441E-4</v>
      </c>
      <c r="BN4" s="5">
        <f ca="1"/>
        <v>-3.6612691844734755E-5</v>
      </c>
      <c r="BO4" s="5">
        <f ca="1"/>
        <v>3.7378723333863463E-6</v>
      </c>
      <c r="BP4" s="5">
        <f ca="1"/>
        <v>5.5292230873277293E-7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8">C18</f>
        <v>2034695613.8264501</v>
      </c>
      <c r="BY4" s="5">
        <f t="shared" si="12"/>
        <v>199437425.71562901</v>
      </c>
      <c r="BZ4" s="5">
        <f t="shared" si="12"/>
        <v>0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D4" s="5">
        <f t="shared" si="12"/>
        <v>0</v>
      </c>
      <c r="CE4" s="5">
        <f t="shared" si="12"/>
        <v>0</v>
      </c>
      <c r="CF4" s="5">
        <f t="shared" si="12"/>
        <v>0</v>
      </c>
      <c r="CG4" s="5">
        <f t="shared" si="12"/>
        <v>0</v>
      </c>
      <c r="CH4" s="5">
        <f t="shared" si="12"/>
        <v>0</v>
      </c>
      <c r="CJ4" s="5" t="str">
        <f t="shared" si="13"/>
        <v>Standard2_00765_MH_MD_20221118_LCQE</v>
      </c>
      <c r="CK4" s="5">
        <f t="shared" ref="CK4:CV17" si="19">IFERROR(IF(BX4=ISBLANK(TRUE),"",BX4/$BX4*"100"),"")</f>
        <v>100</v>
      </c>
      <c r="CL4" s="5">
        <f t="shared" si="14"/>
        <v>9.8018310139552938</v>
      </c>
      <c r="CM4" s="5">
        <f t="shared" si="14"/>
        <v>0</v>
      </c>
      <c r="CN4" s="5">
        <f t="shared" si="14"/>
        <v>0</v>
      </c>
      <c r="CO4" s="5">
        <f t="shared" si="14"/>
        <v>0</v>
      </c>
      <c r="CP4" s="5">
        <f t="shared" si="14"/>
        <v>0</v>
      </c>
      <c r="CQ4" s="5">
        <f t="shared" si="14"/>
        <v>0</v>
      </c>
      <c r="CR4" s="5">
        <f t="shared" si="14"/>
        <v>0</v>
      </c>
      <c r="CS4" s="5">
        <f t="shared" si="14"/>
        <v>0</v>
      </c>
      <c r="CT4" s="5">
        <f t="shared" si="14"/>
        <v>0</v>
      </c>
      <c r="CU4" s="5">
        <f t="shared" si="14"/>
        <v>0</v>
      </c>
      <c r="CV4" s="5" t="str">
        <f t="shared" si="14"/>
        <v/>
      </c>
    </row>
    <row r="5" spans="1:116" ht="14.25" customHeight="1" x14ac:dyDescent="0.2">
      <c r="A5" t="s">
        <v>27</v>
      </c>
      <c r="B5" t="s">
        <v>28</v>
      </c>
      <c r="C5">
        <v>1640885991.82794</v>
      </c>
      <c r="D5">
        <v>159936734.250469</v>
      </c>
      <c r="E5">
        <v>0</v>
      </c>
      <c r="F5">
        <v>0</v>
      </c>
      <c r="G5">
        <v>0</v>
      </c>
      <c r="H5">
        <v>3705.6755997317</v>
      </c>
      <c r="I5">
        <v>2379.73360530835</v>
      </c>
      <c r="J5">
        <v>0</v>
      </c>
      <c r="K5">
        <v>0</v>
      </c>
      <c r="L5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6"/>
        <v>99.76045454477898</v>
      </c>
      <c r="S5" s="5">
        <f t="shared" ca="1" si="8"/>
        <v>0.26400119443647385</v>
      </c>
      <c r="T5" s="6">
        <f t="shared" ca="1" si="8"/>
        <v>-2.6952477704994392E-2</v>
      </c>
      <c r="U5" s="6">
        <f t="shared" ca="1" si="8"/>
        <v>2.7516392718936163E-3</v>
      </c>
      <c r="V5" s="6">
        <f t="shared" ca="1" si="8"/>
        <v>-2.809210628239998E-4</v>
      </c>
      <c r="W5" s="6">
        <f t="shared" ca="1" si="8"/>
        <v>2.8679865251326067E-5</v>
      </c>
      <c r="X5" s="6">
        <f t="shared" ca="1" si="8"/>
        <v>-2.9279921646514239E-6</v>
      </c>
      <c r="Y5" s="5">
        <f t="shared" ca="1" si="8"/>
        <v>2.9892532761686157E-7</v>
      </c>
      <c r="Z5" s="5">
        <f t="shared" ca="1" si="8"/>
        <v>-3.0517961273808959E-8</v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1123474243.94117</v>
      </c>
      <c r="AG5" s="5">
        <f t="shared" si="1"/>
        <v>117671128.247298</v>
      </c>
      <c r="AH5" s="5">
        <f t="shared" si="1"/>
        <v>0</v>
      </c>
      <c r="AI5" s="5">
        <f t="shared" si="1"/>
        <v>0</v>
      </c>
      <c r="AJ5" s="5">
        <f t="shared" si="1"/>
        <v>0</v>
      </c>
      <c r="AK5" s="5">
        <f t="shared" si="1"/>
        <v>0</v>
      </c>
      <c r="AL5" s="5">
        <f t="shared" si="1"/>
        <v>0</v>
      </c>
      <c r="AM5" s="5">
        <f t="shared" si="1"/>
        <v>0</v>
      </c>
      <c r="AN5" s="5">
        <f t="shared" si="1"/>
        <v>0</v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7"/>
        <v>100</v>
      </c>
      <c r="AU5" s="5">
        <f t="shared" si="10"/>
        <v>10.473860783359425</v>
      </c>
      <c r="AV5" s="5">
        <f t="shared" si="10"/>
        <v>0</v>
      </c>
      <c r="AW5" s="5">
        <f t="shared" si="10"/>
        <v>0</v>
      </c>
      <c r="AX5" s="5">
        <f t="shared" si="10"/>
        <v>0</v>
      </c>
      <c r="AY5" s="5">
        <f t="shared" si="10"/>
        <v>0</v>
      </c>
      <c r="AZ5" s="5">
        <f t="shared" si="10"/>
        <v>0</v>
      </c>
      <c r="BA5" s="5">
        <f t="shared" si="10"/>
        <v>0</v>
      </c>
      <c r="BB5" s="5">
        <f t="shared" si="10"/>
        <v>0</v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2.6463511582936194E-3</v>
      </c>
      <c r="BJ5" s="5">
        <f ca="1"/>
        <v>-2.7017196170549089E-4</v>
      </c>
      <c r="BK5" s="5">
        <f ca="1"/>
        <v>2.7582465260906578E-5</v>
      </c>
      <c r="BL5" s="5">
        <f ca="1"/>
        <v>-2.8159561231540312E-6</v>
      </c>
      <c r="BM5" s="5">
        <f ca="1"/>
        <v>2.8748731531142611E-7</v>
      </c>
      <c r="BN5" s="5">
        <f ca="1"/>
        <v>-2.9350228785667278E-8</v>
      </c>
      <c r="BO5" s="5">
        <f ca="1"/>
        <v>2.9964310906651337E-9</v>
      </c>
      <c r="BP5" s="5">
        <f ca="1"/>
        <v>-3.0591241201803575E-10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8"/>
        <v>2066333769.2372701</v>
      </c>
      <c r="BY5" s="5">
        <f t="shared" si="12"/>
        <v>225567316.248198</v>
      </c>
      <c r="BZ5" s="5">
        <f t="shared" si="12"/>
        <v>0</v>
      </c>
      <c r="CA5" s="5">
        <f t="shared" si="12"/>
        <v>0</v>
      </c>
      <c r="CB5" s="5">
        <f t="shared" si="12"/>
        <v>0</v>
      </c>
      <c r="CC5" s="5">
        <f t="shared" si="12"/>
        <v>0</v>
      </c>
      <c r="CD5" s="5">
        <f t="shared" si="12"/>
        <v>0</v>
      </c>
      <c r="CE5" s="5">
        <f t="shared" si="12"/>
        <v>0</v>
      </c>
      <c r="CF5" s="5">
        <f t="shared" si="12"/>
        <v>0</v>
      </c>
      <c r="CG5" s="5">
        <f t="shared" si="12"/>
        <v>0</v>
      </c>
      <c r="CH5" s="5">
        <f t="shared" si="12"/>
        <v>0</v>
      </c>
      <c r="CJ5" s="5" t="str">
        <f t="shared" si="13"/>
        <v>Standard3_00765_MH_MD_20221118_LCQE</v>
      </c>
      <c r="CK5" s="5">
        <f t="shared" si="19"/>
        <v>100</v>
      </c>
      <c r="CL5" s="5">
        <f t="shared" si="14"/>
        <v>10.91630595242413</v>
      </c>
      <c r="CM5" s="5">
        <f t="shared" si="14"/>
        <v>0</v>
      </c>
      <c r="CN5" s="5">
        <f t="shared" si="14"/>
        <v>0</v>
      </c>
      <c r="CO5" s="5">
        <f t="shared" si="14"/>
        <v>0</v>
      </c>
      <c r="CP5" s="5">
        <f t="shared" si="14"/>
        <v>0</v>
      </c>
      <c r="CQ5" s="5">
        <f t="shared" si="14"/>
        <v>0</v>
      </c>
      <c r="CR5" s="5">
        <f t="shared" si="14"/>
        <v>0</v>
      </c>
      <c r="CS5" s="5">
        <f t="shared" si="14"/>
        <v>0</v>
      </c>
      <c r="CT5" s="5">
        <f t="shared" si="14"/>
        <v>0</v>
      </c>
      <c r="CU5" s="5">
        <f t="shared" si="14"/>
        <v>0</v>
      </c>
      <c r="CV5" s="5" t="str">
        <f t="shared" si="14"/>
        <v/>
      </c>
      <c r="CX5" s="26" t="s">
        <v>9</v>
      </c>
      <c r="CY5" s="5">
        <f t="shared" ref="CY5:DE5" si="20">CY3</f>
        <v>100</v>
      </c>
      <c r="CZ5" s="5">
        <f t="shared" si="20"/>
        <v>10.209225667530063</v>
      </c>
      <c r="DA5" s="5">
        <f t="shared" si="20"/>
        <v>0</v>
      </c>
      <c r="DB5" s="5">
        <f t="shared" si="20"/>
        <v>0</v>
      </c>
      <c r="DC5" s="5">
        <f t="shared" si="20"/>
        <v>0</v>
      </c>
      <c r="DD5" s="5">
        <f t="shared" si="20"/>
        <v>0</v>
      </c>
      <c r="DE5" s="5">
        <f t="shared" si="20"/>
        <v>0</v>
      </c>
      <c r="DF5" s="5">
        <f>DF3</f>
        <v>0</v>
      </c>
      <c r="DG5" s="5">
        <f>DG3</f>
        <v>0</v>
      </c>
      <c r="DH5" s="5">
        <f>DH3</f>
        <v>0</v>
      </c>
      <c r="DI5" s="5">
        <f>DI3</f>
        <v>0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513041759.60981899</v>
      </c>
      <c r="D6">
        <v>54207375.781717703</v>
      </c>
      <c r="E6">
        <v>0</v>
      </c>
      <c r="F6">
        <v>0</v>
      </c>
      <c r="G6">
        <v>0</v>
      </c>
      <c r="H6">
        <v>239316.023181923</v>
      </c>
      <c r="I6">
        <v>0</v>
      </c>
      <c r="J6">
        <v>0</v>
      </c>
      <c r="K6">
        <v>0</v>
      </c>
      <c r="L6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6"/>
        <v>100.42085799138951</v>
      </c>
      <c r="S6" s="5">
        <f t="shared" ca="1" si="8"/>
        <v>-0.46419689126562236</v>
      </c>
      <c r="T6" s="6">
        <f t="shared" ca="1" si="8"/>
        <v>4.7390908170966521E-2</v>
      </c>
      <c r="U6" s="6">
        <f t="shared" ca="1" si="8"/>
        <v>-4.8382447610659214E-3</v>
      </c>
      <c r="V6" s="6">
        <f t="shared" ca="1" si="8"/>
        <v>4.9394732600466955E-4</v>
      </c>
      <c r="W6" s="6">
        <f t="shared" ca="1" si="8"/>
        <v>1.7635606753967108E-4</v>
      </c>
      <c r="X6" s="6">
        <f t="shared" ca="1" si="8"/>
        <v>1.2763312853070774E-4</v>
      </c>
      <c r="Y6" s="5">
        <f t="shared" ca="1" si="8"/>
        <v>-1.3030354118228654E-5</v>
      </c>
      <c r="Z6" s="5">
        <f t="shared" ca="1" si="8"/>
        <v>1.3302982572082603E-6</v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1640885991.82794</v>
      </c>
      <c r="AG6" s="5">
        <f t="shared" si="1"/>
        <v>159936734.250469</v>
      </c>
      <c r="AH6" s="5">
        <f t="shared" si="1"/>
        <v>0</v>
      </c>
      <c r="AI6" s="5">
        <f t="shared" si="1"/>
        <v>0</v>
      </c>
      <c r="AJ6" s="5">
        <f t="shared" si="1"/>
        <v>0</v>
      </c>
      <c r="AK6" s="5">
        <f t="shared" si="1"/>
        <v>3705.6755997317</v>
      </c>
      <c r="AL6" s="5">
        <f t="shared" si="1"/>
        <v>2379.73360530835</v>
      </c>
      <c r="AM6" s="5">
        <f t="shared" si="1"/>
        <v>0</v>
      </c>
      <c r="AN6" s="5">
        <f t="shared" si="1"/>
        <v>0</v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7"/>
        <v>100</v>
      </c>
      <c r="AU6" s="5">
        <f t="shared" si="10"/>
        <v>9.7469741985121185</v>
      </c>
      <c r="AV6" s="5">
        <f t="shared" si="10"/>
        <v>0</v>
      </c>
      <c r="AW6" s="5">
        <f t="shared" si="10"/>
        <v>0</v>
      </c>
      <c r="AX6" s="5">
        <f t="shared" si="10"/>
        <v>0</v>
      </c>
      <c r="AY6" s="5">
        <f t="shared" si="10"/>
        <v>2.2583382503031752E-4</v>
      </c>
      <c r="AZ6" s="5">
        <f t="shared" si="10"/>
        <v>1.4502735821745526E-4</v>
      </c>
      <c r="BA6" s="5">
        <f t="shared" si="10"/>
        <v>0</v>
      </c>
      <c r="BB6" s="5">
        <f t="shared" si="10"/>
        <v>0</v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-4.6225146901794495E-3</v>
      </c>
      <c r="BJ6" s="5">
        <f ca="1"/>
        <v>4.7192295623514798E-4</v>
      </c>
      <c r="BK6" s="5">
        <f ca="1"/>
        <v>-4.8179679578925442E-5</v>
      </c>
      <c r="BL6" s="5">
        <f ca="1"/>
        <v>4.9187722141053866E-6</v>
      </c>
      <c r="BM6" s="5">
        <f ca="1"/>
        <v>1.7561696948933913E-6</v>
      </c>
      <c r="BN6" s="5">
        <f ca="1"/>
        <v>1.2709822549181119E-6</v>
      </c>
      <c r="BO6" s="5">
        <f ca="1"/>
        <v>-1.2975744659885229E-7</v>
      </c>
      <c r="BP6" s="5">
        <f ca="1"/>
        <v>1.3247230543701643E-8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8"/>
        <v>2010177073.37605</v>
      </c>
      <c r="BY6" s="5">
        <f t="shared" si="12"/>
        <v>200550338.77661401</v>
      </c>
      <c r="BZ6" s="5">
        <f t="shared" si="12"/>
        <v>0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D6" s="5">
        <f t="shared" si="12"/>
        <v>0</v>
      </c>
      <c r="CE6" s="5">
        <f t="shared" si="12"/>
        <v>0</v>
      </c>
      <c r="CF6" s="5">
        <f t="shared" si="12"/>
        <v>0</v>
      </c>
      <c r="CG6" s="5">
        <f t="shared" si="12"/>
        <v>0</v>
      </c>
      <c r="CH6" s="5">
        <f t="shared" si="12"/>
        <v>0</v>
      </c>
      <c r="CJ6" s="5" t="str">
        <f t="shared" si="13"/>
        <v>Standard4_00765_MH_MD_20221118_LCQE</v>
      </c>
      <c r="CK6" s="5">
        <f t="shared" si="19"/>
        <v>100</v>
      </c>
      <c r="CL6" s="5">
        <f t="shared" si="14"/>
        <v>9.9767498810338111</v>
      </c>
      <c r="CM6" s="5">
        <f t="shared" si="14"/>
        <v>0</v>
      </c>
      <c r="CN6" s="5">
        <f t="shared" si="14"/>
        <v>0</v>
      </c>
      <c r="CO6" s="5">
        <f t="shared" si="14"/>
        <v>0</v>
      </c>
      <c r="CP6" s="5">
        <f t="shared" si="14"/>
        <v>0</v>
      </c>
      <c r="CQ6" s="5">
        <f t="shared" si="14"/>
        <v>0</v>
      </c>
      <c r="CR6" s="5">
        <f t="shared" si="14"/>
        <v>0</v>
      </c>
      <c r="CS6" s="5">
        <f t="shared" si="14"/>
        <v>0</v>
      </c>
      <c r="CT6" s="5">
        <f t="shared" si="14"/>
        <v>0</v>
      </c>
      <c r="CU6" s="5">
        <f t="shared" si="14"/>
        <v>0</v>
      </c>
      <c r="CV6" s="5" t="str">
        <f t="shared" si="14"/>
        <v/>
      </c>
      <c r="CX6" s="27"/>
      <c r="CY6" s="5">
        <v>0</v>
      </c>
      <c r="CZ6" s="5">
        <f t="shared" ref="CZ6:DJ6" si="21">CY3</f>
        <v>100</v>
      </c>
      <c r="DA6" s="5">
        <f t="shared" si="21"/>
        <v>10.209225667530063</v>
      </c>
      <c r="DB6" s="5">
        <f t="shared" si="21"/>
        <v>0</v>
      </c>
      <c r="DC6" s="5">
        <f t="shared" si="21"/>
        <v>0</v>
      </c>
      <c r="DD6" s="5">
        <f t="shared" si="21"/>
        <v>0</v>
      </c>
      <c r="DE6" s="5">
        <f t="shared" si="21"/>
        <v>0</v>
      </c>
      <c r="DF6" s="5">
        <f t="shared" si="21"/>
        <v>0</v>
      </c>
      <c r="DG6" s="5">
        <f t="shared" si="21"/>
        <v>0</v>
      </c>
      <c r="DH6" s="5">
        <f t="shared" si="21"/>
        <v>0</v>
      </c>
      <c r="DI6" s="5">
        <f t="shared" si="21"/>
        <v>0</v>
      </c>
      <c r="DJ6" s="5">
        <f t="shared" si="21"/>
        <v>0</v>
      </c>
    </row>
    <row r="7" spans="1:116" ht="14.25" customHeight="1" x14ac:dyDescent="0.2">
      <c r="A7" t="s">
        <v>30</v>
      </c>
      <c r="B7" t="s">
        <v>28</v>
      </c>
      <c r="C7">
        <v>876987232.879529</v>
      </c>
      <c r="D7">
        <v>87270970.821631894</v>
      </c>
      <c r="E7">
        <v>0</v>
      </c>
      <c r="F7">
        <v>0</v>
      </c>
      <c r="G7">
        <v>0</v>
      </c>
      <c r="H7">
        <v>59182.663165842401</v>
      </c>
      <c r="I7">
        <v>6213.8433703558403</v>
      </c>
      <c r="J7">
        <v>0</v>
      </c>
      <c r="K7">
        <v>0</v>
      </c>
      <c r="L7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6"/>
        <v>99.635397889137778</v>
      </c>
      <c r="S7" s="5">
        <f t="shared" ca="1" si="8"/>
        <v>0.35535379068532114</v>
      </c>
      <c r="T7" s="6">
        <f t="shared" ca="1" si="8"/>
        <v>-3.6278870409186967E-2</v>
      </c>
      <c r="U7" s="6">
        <f t="shared" ca="1" si="8"/>
        <v>3.7037917497046739E-3</v>
      </c>
      <c r="V7" s="6">
        <f t="shared" ca="1" si="8"/>
        <v>-3.7812845798271082E-4</v>
      </c>
      <c r="W7" s="6">
        <f t="shared" ca="1" si="8"/>
        <v>4.6515029628088587E-2</v>
      </c>
      <c r="X7" s="6">
        <f t="shared" ca="1" si="8"/>
        <v>-4.7488243440500337E-3</v>
      </c>
      <c r="Y7" s="5">
        <f t="shared" ca="1" si="8"/>
        <v>4.848181938386722E-4</v>
      </c>
      <c r="Z7" s="5">
        <f t="shared" ca="1" si="8"/>
        <v>-4.9496183486233384E-5</v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513041759.60981899</v>
      </c>
      <c r="AG7" s="5">
        <f t="shared" si="1"/>
        <v>54207375.781717703</v>
      </c>
      <c r="AH7" s="5">
        <f t="shared" si="1"/>
        <v>0</v>
      </c>
      <c r="AI7" s="5">
        <f t="shared" si="1"/>
        <v>0</v>
      </c>
      <c r="AJ7" s="5">
        <f t="shared" si="1"/>
        <v>0</v>
      </c>
      <c r="AK7" s="5">
        <f t="shared" si="1"/>
        <v>239316.023181923</v>
      </c>
      <c r="AL7" s="5">
        <f t="shared" si="1"/>
        <v>0</v>
      </c>
      <c r="AM7" s="5">
        <f t="shared" si="1"/>
        <v>0</v>
      </c>
      <c r="AN7" s="5">
        <f t="shared" si="1"/>
        <v>0</v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7"/>
        <v>100</v>
      </c>
      <c r="AU7" s="5">
        <f t="shared" si="10"/>
        <v>10.565879826808592</v>
      </c>
      <c r="AV7" s="5">
        <f t="shared" si="10"/>
        <v>0</v>
      </c>
      <c r="AW7" s="5">
        <f t="shared" si="10"/>
        <v>0</v>
      </c>
      <c r="AX7" s="5">
        <f t="shared" si="10"/>
        <v>0</v>
      </c>
      <c r="AY7" s="5">
        <f t="shared" si="10"/>
        <v>4.6646499763280239E-2</v>
      </c>
      <c r="AZ7" s="5">
        <f t="shared" si="10"/>
        <v>0</v>
      </c>
      <c r="BA7" s="5">
        <f t="shared" si="10"/>
        <v>0</v>
      </c>
      <c r="BB7" s="5">
        <f t="shared" si="10"/>
        <v>0</v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3.5665415927852856E-3</v>
      </c>
      <c r="BJ7" s="5">
        <f ca="1"/>
        <v>-3.64116279733772E-4</v>
      </c>
      <c r="BK7" s="5">
        <f ca="1"/>
        <v>3.7173452690235712E-5</v>
      </c>
      <c r="BL7" s="5">
        <f ca="1"/>
        <v>-3.7951216735586932E-6</v>
      </c>
      <c r="BM7" s="5">
        <f ca="1"/>
        <v>4.6685245016881338E-4</v>
      </c>
      <c r="BN7" s="5">
        <f ca="1"/>
        <v>-4.766202017212749E-5</v>
      </c>
      <c r="BO7" s="5">
        <f ca="1"/>
        <v>4.8659231970761962E-6</v>
      </c>
      <c r="BP7" s="5">
        <f ca="1"/>
        <v>-4.9677307999820251E-7</v>
      </c>
      <c r="BQ7" s="5" t="e">
        <f ca="1"/>
        <v>#N/A</v>
      </c>
      <c r="BR7" s="5" t="e">
        <f ca="1"/>
        <v>#N/A</v>
      </c>
      <c r="CJ7" s="5" t="str">
        <f t="shared" si="13"/>
        <v/>
      </c>
      <c r="CK7" s="5" t="str">
        <f t="shared" si="19"/>
        <v/>
      </c>
      <c r="CL7" s="5" t="str">
        <f t="shared" si="14"/>
        <v/>
      </c>
      <c r="CM7" s="5" t="str">
        <f t="shared" si="14"/>
        <v/>
      </c>
      <c r="CN7" s="5" t="str">
        <f t="shared" si="14"/>
        <v/>
      </c>
      <c r="CO7" s="5" t="str">
        <f t="shared" si="14"/>
        <v/>
      </c>
      <c r="CP7" s="5" t="str">
        <f t="shared" si="14"/>
        <v/>
      </c>
      <c r="CQ7" s="5" t="str">
        <f t="shared" si="14"/>
        <v/>
      </c>
      <c r="CR7" s="5" t="str">
        <f t="shared" si="14"/>
        <v/>
      </c>
      <c r="CS7" s="5" t="str">
        <f t="shared" si="14"/>
        <v/>
      </c>
      <c r="CT7" s="5" t="str">
        <f t="shared" si="14"/>
        <v/>
      </c>
      <c r="CU7" s="5" t="str">
        <f t="shared" si="14"/>
        <v/>
      </c>
      <c r="CV7" s="5" t="str">
        <f t="shared" si="14"/>
        <v/>
      </c>
      <c r="CX7" s="27"/>
      <c r="CY7" s="5">
        <v>0</v>
      </c>
      <c r="CZ7" s="5">
        <v>0</v>
      </c>
      <c r="DA7" s="5">
        <f t="shared" ref="DA7:DJ7" si="22">CY3</f>
        <v>100</v>
      </c>
      <c r="DB7" s="5">
        <f t="shared" si="22"/>
        <v>10.209225667530063</v>
      </c>
      <c r="DC7" s="5">
        <f t="shared" si="22"/>
        <v>0</v>
      </c>
      <c r="DD7" s="5">
        <f t="shared" si="22"/>
        <v>0</v>
      </c>
      <c r="DE7" s="5">
        <f t="shared" si="22"/>
        <v>0</v>
      </c>
      <c r="DF7" s="5">
        <f t="shared" si="22"/>
        <v>0</v>
      </c>
      <c r="DG7" s="5">
        <f t="shared" si="22"/>
        <v>0</v>
      </c>
      <c r="DH7" s="5">
        <f t="shared" si="22"/>
        <v>0</v>
      </c>
      <c r="DI7" s="5">
        <f t="shared" si="22"/>
        <v>0</v>
      </c>
      <c r="DJ7" s="5">
        <f t="shared" si="22"/>
        <v>0</v>
      </c>
    </row>
    <row r="8" spans="1:116" ht="14.25" customHeight="1" x14ac:dyDescent="0.2">
      <c r="A8" t="s">
        <v>31</v>
      </c>
      <c r="B8" t="s">
        <v>28</v>
      </c>
      <c r="C8">
        <v>822027026.53047204</v>
      </c>
      <c r="D8">
        <v>84873506.719066307</v>
      </c>
      <c r="E8">
        <v>0</v>
      </c>
      <c r="F8">
        <v>0</v>
      </c>
      <c r="G8">
        <v>0</v>
      </c>
      <c r="H8">
        <v>370718.84246853599</v>
      </c>
      <c r="I8">
        <v>0</v>
      </c>
      <c r="J8">
        <v>0</v>
      </c>
      <c r="K8">
        <v>0</v>
      </c>
      <c r="L8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100.22785278111186</v>
      </c>
      <c r="S8" s="5">
        <f t="shared" ca="1" si="8"/>
        <v>-0.25858875134041887</v>
      </c>
      <c r="T8" s="6">
        <f t="shared" ca="1" si="8"/>
        <v>2.6399909175191527E-2</v>
      </c>
      <c r="U8" s="6">
        <f t="shared" ca="1" si="8"/>
        <v>-2.6952263037182764E-3</v>
      </c>
      <c r="V8" s="6">
        <f t="shared" ca="1" si="8"/>
        <v>2.7516173559722848E-4</v>
      </c>
      <c r="W8" s="6">
        <f t="shared" ca="1" si="8"/>
        <v>6.7356910194135353E-3</v>
      </c>
      <c r="X8" s="6">
        <f t="shared" ca="1" si="8"/>
        <v>2.2496878032055712E-5</v>
      </c>
      <c r="Y8" s="5">
        <f t="shared" ca="1" si="8"/>
        <v>-2.2967570464415706E-6</v>
      </c>
      <c r="Z8" s="5">
        <f t="shared" ca="1" si="8"/>
        <v>2.3448110990611746E-7</v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876987232.879529</v>
      </c>
      <c r="AG8" s="5">
        <f t="shared" si="1"/>
        <v>87270970.821631894</v>
      </c>
      <c r="AH8" s="5">
        <f t="shared" si="1"/>
        <v>0</v>
      </c>
      <c r="AI8" s="5">
        <f t="shared" si="1"/>
        <v>0</v>
      </c>
      <c r="AJ8" s="5">
        <f t="shared" si="1"/>
        <v>0</v>
      </c>
      <c r="AK8" s="5">
        <f t="shared" si="1"/>
        <v>59182.663165842401</v>
      </c>
      <c r="AL8" s="5">
        <f t="shared" si="1"/>
        <v>6213.8433703558403</v>
      </c>
      <c r="AM8" s="5">
        <f t="shared" si="1"/>
        <v>0</v>
      </c>
      <c r="AN8" s="5">
        <f t="shared" si="1"/>
        <v>0</v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7"/>
        <v>100</v>
      </c>
      <c r="AU8" s="5">
        <f t="shared" si="10"/>
        <v>9.9512247783908414</v>
      </c>
      <c r="AV8" s="5">
        <f t="shared" si="10"/>
        <v>0</v>
      </c>
      <c r="AW8" s="5">
        <f t="shared" si="10"/>
        <v>0</v>
      </c>
      <c r="AX8" s="5">
        <f t="shared" si="10"/>
        <v>0</v>
      </c>
      <c r="AY8" s="5">
        <f t="shared" si="10"/>
        <v>6.7484064701284277E-3</v>
      </c>
      <c r="AZ8" s="5">
        <f t="shared" si="10"/>
        <v>7.0854433649542427E-4</v>
      </c>
      <c r="BA8" s="5">
        <f t="shared" si="10"/>
        <v>0</v>
      </c>
      <c r="BB8" s="5">
        <f t="shared" si="10"/>
        <v>0</v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-2.5800088913922187E-3</v>
      </c>
      <c r="BJ8" s="5">
        <f ca="1"/>
        <v>2.6339892996457212E-4</v>
      </c>
      <c r="BK8" s="5">
        <f ca="1"/>
        <v>-2.6890991165942624E-5</v>
      </c>
      <c r="BL8" s="5">
        <f ca="1"/>
        <v>2.7453619723666599E-6</v>
      </c>
      <c r="BM8" s="5">
        <f ca="1"/>
        <v>6.7203784502134817E-5</v>
      </c>
      <c r="BN8" s="5">
        <f ca="1"/>
        <v>2.244573480107048E-7</v>
      </c>
      <c r="BO8" s="5">
        <f ca="1"/>
        <v>-2.2915357185766225E-8</v>
      </c>
      <c r="BP8" s="5">
        <f ca="1"/>
        <v>2.3394805276154326E-9</v>
      </c>
      <c r="BQ8" s="5" t="e">
        <f ca="1"/>
        <v>#N/A</v>
      </c>
      <c r="BR8" s="5" t="e">
        <f ca="1"/>
        <v>#N/A</v>
      </c>
      <c r="CJ8" s="5" t="str">
        <f t="shared" si="13"/>
        <v/>
      </c>
      <c r="CK8" s="5" t="str">
        <f t="shared" si="19"/>
        <v/>
      </c>
      <c r="CL8" s="5" t="str">
        <f t="shared" si="14"/>
        <v/>
      </c>
      <c r="CM8" s="5" t="str">
        <f t="shared" si="14"/>
        <v/>
      </c>
      <c r="CN8" s="5" t="str">
        <f t="shared" si="14"/>
        <v/>
      </c>
      <c r="CO8" s="5" t="str">
        <f t="shared" si="14"/>
        <v/>
      </c>
      <c r="CP8" s="5" t="str">
        <f t="shared" si="14"/>
        <v/>
      </c>
      <c r="CQ8" s="5" t="str">
        <f t="shared" si="14"/>
        <v/>
      </c>
      <c r="CR8" s="5" t="str">
        <f t="shared" si="14"/>
        <v/>
      </c>
      <c r="CS8" s="5" t="str">
        <f t="shared" si="14"/>
        <v/>
      </c>
      <c r="CT8" s="5" t="str">
        <f t="shared" si="14"/>
        <v/>
      </c>
      <c r="CU8" s="5" t="str">
        <f t="shared" si="14"/>
        <v/>
      </c>
      <c r="CV8" s="5" t="str">
        <f t="shared" si="14"/>
        <v/>
      </c>
      <c r="CX8" s="27"/>
      <c r="CY8" s="5">
        <v>0</v>
      </c>
      <c r="CZ8" s="5">
        <v>0</v>
      </c>
      <c r="DA8" s="5">
        <v>0</v>
      </c>
      <c r="DB8" s="5">
        <f t="shared" ref="DB8:DJ8" si="23">CY3</f>
        <v>100</v>
      </c>
      <c r="DC8" s="5">
        <f t="shared" si="23"/>
        <v>10.209225667530063</v>
      </c>
      <c r="DD8" s="5">
        <f t="shared" si="23"/>
        <v>0</v>
      </c>
      <c r="DE8" s="5">
        <f t="shared" si="23"/>
        <v>0</v>
      </c>
      <c r="DF8" s="5">
        <f t="shared" si="23"/>
        <v>0</v>
      </c>
      <c r="DG8" s="5">
        <f t="shared" si="23"/>
        <v>0</v>
      </c>
      <c r="DH8" s="5">
        <f t="shared" si="23"/>
        <v>0</v>
      </c>
      <c r="DI8" s="5">
        <f t="shared" si="23"/>
        <v>0</v>
      </c>
      <c r="DJ8" s="5">
        <f t="shared" si="23"/>
        <v>0</v>
      </c>
    </row>
    <row r="9" spans="1:116" ht="14.25" customHeight="1" x14ac:dyDescent="0.2">
      <c r="A9" t="s">
        <v>32</v>
      </c>
      <c r="B9" t="s">
        <v>33</v>
      </c>
      <c r="C9">
        <v>1360959068.0643201</v>
      </c>
      <c r="D9">
        <v>148626867.110008</v>
      </c>
      <c r="E9">
        <v>0</v>
      </c>
      <c r="F9">
        <v>0</v>
      </c>
      <c r="G9">
        <v>0</v>
      </c>
      <c r="H9">
        <v>2338265.0660923398</v>
      </c>
      <c r="I9">
        <v>0</v>
      </c>
      <c r="J9">
        <v>0</v>
      </c>
      <c r="K9">
        <v>0</v>
      </c>
      <c r="L9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4">IFERROR(BH9/SUMIF($BH9:$BR9,"&lt;&gt;#N/A")*100,"")</f>
        <v>99.854333404019187</v>
      </c>
      <c r="S9" s="5">
        <f t="shared" ca="1" si="8"/>
        <v>0.11551048078966825</v>
      </c>
      <c r="T9" s="6">
        <f t="shared" ca="1" si="8"/>
        <v>-1.1792725653466292E-2</v>
      </c>
      <c r="U9" s="6">
        <f t="shared" ca="1" si="8"/>
        <v>1.2039459743150725E-3</v>
      </c>
      <c r="V9" s="6">
        <f t="shared" ca="1" si="8"/>
        <v>-1.2291356143297047E-4</v>
      </c>
      <c r="W9" s="6">
        <f t="shared" ca="1" si="8"/>
        <v>4.5044988698517946E-2</v>
      </c>
      <c r="X9" s="6">
        <f t="shared" ca="1" si="8"/>
        <v>-4.5987445481451101E-3</v>
      </c>
      <c r="Y9" s="5">
        <f t="shared" ca="1" si="8"/>
        <v>4.6949620879337009E-4</v>
      </c>
      <c r="Z9" s="5">
        <f t="shared" ca="1" si="8"/>
        <v>-4.7931927456213282E-5</v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822027026.53047204</v>
      </c>
      <c r="AG9" s="5">
        <f t="shared" si="1"/>
        <v>84873506.719066307</v>
      </c>
      <c r="AH9" s="5">
        <f t="shared" si="1"/>
        <v>0</v>
      </c>
      <c r="AI9" s="5">
        <f t="shared" si="1"/>
        <v>0</v>
      </c>
      <c r="AJ9" s="5">
        <f t="shared" si="1"/>
        <v>0</v>
      </c>
      <c r="AK9" s="5">
        <f t="shared" si="1"/>
        <v>370718.84246853599</v>
      </c>
      <c r="AL9" s="5">
        <f t="shared" si="1"/>
        <v>0</v>
      </c>
      <c r="AM9" s="5">
        <f t="shared" si="1"/>
        <v>0</v>
      </c>
      <c r="AN9" s="5">
        <f t="shared" si="1"/>
        <v>0</v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7"/>
        <v>100</v>
      </c>
      <c r="AU9" s="5">
        <f t="shared" si="10"/>
        <v>10.324904653961532</v>
      </c>
      <c r="AV9" s="5">
        <f t="shared" si="10"/>
        <v>0</v>
      </c>
      <c r="AW9" s="5">
        <f t="shared" si="10"/>
        <v>0</v>
      </c>
      <c r="AX9" s="5">
        <f t="shared" si="10"/>
        <v>0</v>
      </c>
      <c r="AY9" s="5">
        <f t="shared" si="10"/>
        <v>4.5098133090979785E-2</v>
      </c>
      <c r="AZ9" s="5">
        <f t="shared" si="10"/>
        <v>0</v>
      </c>
      <c r="BA9" s="5">
        <f t="shared" si="10"/>
        <v>0</v>
      </c>
      <c r="BB9" s="5">
        <f t="shared" si="10"/>
        <v>0</v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1.1567898643146807E-3</v>
      </c>
      <c r="BJ9" s="5">
        <f ca="1"/>
        <v>-1.1809928774700156E-4</v>
      </c>
      <c r="BK9" s="5">
        <f ca="1"/>
        <v>1.2057022797836965E-5</v>
      </c>
      <c r="BL9" s="5">
        <f ca="1"/>
        <v>-1.2309286662167345E-6</v>
      </c>
      <c r="BM9" s="5">
        <f ca="1"/>
        <v>4.5110699919513825E-4</v>
      </c>
      <c r="BN9" s="5">
        <f ca="1"/>
        <v>-4.6054531549854686E-5</v>
      </c>
      <c r="BO9" s="5">
        <f ca="1"/>
        <v>4.7018110560484959E-6</v>
      </c>
      <c r="BP9" s="5">
        <f ca="1"/>
        <v>-4.8001850117286941E-7</v>
      </c>
      <c r="BQ9" s="5" t="e">
        <f ca="1"/>
        <v>#N/A</v>
      </c>
      <c r="BR9" s="5" t="e">
        <f ca="1"/>
        <v>#N/A</v>
      </c>
      <c r="CJ9" s="5" t="str">
        <f t="shared" si="13"/>
        <v/>
      </c>
      <c r="CK9" s="5" t="str">
        <f t="shared" si="19"/>
        <v/>
      </c>
      <c r="CL9" s="5" t="str">
        <f t="shared" si="14"/>
        <v/>
      </c>
      <c r="CM9" s="5" t="str">
        <f t="shared" si="14"/>
        <v/>
      </c>
      <c r="CN9" s="5" t="str">
        <f t="shared" si="14"/>
        <v/>
      </c>
      <c r="CO9" s="5" t="str">
        <f t="shared" si="14"/>
        <v/>
      </c>
      <c r="CP9" s="5" t="str">
        <f t="shared" si="14"/>
        <v/>
      </c>
      <c r="CQ9" s="5" t="str">
        <f t="shared" si="14"/>
        <v/>
      </c>
      <c r="CR9" s="5" t="str">
        <f t="shared" si="14"/>
        <v/>
      </c>
      <c r="CS9" s="5" t="str">
        <f t="shared" si="14"/>
        <v/>
      </c>
      <c r="CT9" s="5" t="str">
        <f t="shared" si="14"/>
        <v/>
      </c>
      <c r="CU9" s="5" t="str">
        <f t="shared" si="14"/>
        <v/>
      </c>
      <c r="CV9" s="5" t="str">
        <f t="shared" si="14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5">CY3</f>
        <v>100</v>
      </c>
      <c r="DD9" s="5">
        <f t="shared" si="25"/>
        <v>10.209225667530063</v>
      </c>
      <c r="DE9" s="5">
        <f t="shared" si="25"/>
        <v>0</v>
      </c>
      <c r="DF9" s="5">
        <f t="shared" si="25"/>
        <v>0</v>
      </c>
      <c r="DG9" s="5">
        <f t="shared" si="25"/>
        <v>0</v>
      </c>
      <c r="DH9" s="5">
        <f t="shared" si="25"/>
        <v>0</v>
      </c>
      <c r="DI9" s="5">
        <f t="shared" si="25"/>
        <v>0</v>
      </c>
      <c r="DJ9" s="5">
        <f t="shared" si="25"/>
        <v>0</v>
      </c>
    </row>
    <row r="10" spans="1:116" ht="14.25" customHeight="1" x14ac:dyDescent="0.2">
      <c r="A10" t="s">
        <v>34</v>
      </c>
      <c r="B10" t="s">
        <v>33</v>
      </c>
      <c r="C10">
        <v>367626978.65131199</v>
      </c>
      <c r="D10">
        <v>38487721.163963497</v>
      </c>
      <c r="E10">
        <v>0</v>
      </c>
      <c r="F10">
        <v>0</v>
      </c>
      <c r="G10">
        <v>0</v>
      </c>
      <c r="H10">
        <v>2133303.6680715699</v>
      </c>
      <c r="I10">
        <v>114350.90640609201</v>
      </c>
      <c r="J10">
        <v>0</v>
      </c>
      <c r="K10">
        <v>0</v>
      </c>
      <c r="L10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4"/>
        <v>99.204887549198844</v>
      </c>
      <c r="S10" s="5">
        <f t="shared" ca="1" si="8"/>
        <v>0.70586178836930413</v>
      </c>
      <c r="T10" s="6">
        <f t="shared" ca="1" si="8"/>
        <v>-7.2063022875485841E-2</v>
      </c>
      <c r="U10" s="6">
        <f t="shared" ca="1" si="8"/>
        <v>7.3570766282021628E-3</v>
      </c>
      <c r="V10" s="6">
        <f t="shared" ca="1" si="8"/>
        <v>-7.5110055550627085E-4</v>
      </c>
      <c r="W10" s="6">
        <f t="shared" ca="1" si="8"/>
        <v>0.17052069297261438</v>
      </c>
      <c r="X10" s="6">
        <f t="shared" ca="1" si="8"/>
        <v>-1.7408842355410278E-2</v>
      </c>
      <c r="Y10" s="5">
        <f t="shared" ca="1" si="8"/>
        <v>1.7773080021683911E-3</v>
      </c>
      <c r="Z10" s="5">
        <f t="shared" ca="1" si="8"/>
        <v>-1.8144938474844117E-4</v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1360959068.0643201</v>
      </c>
      <c r="AG10" s="5">
        <f t="shared" si="1"/>
        <v>148626867.110008</v>
      </c>
      <c r="AH10" s="5">
        <f t="shared" si="1"/>
        <v>0</v>
      </c>
      <c r="AI10" s="5">
        <f t="shared" si="1"/>
        <v>0</v>
      </c>
      <c r="AJ10" s="5">
        <f t="shared" si="1"/>
        <v>0</v>
      </c>
      <c r="AK10" s="5">
        <f t="shared" si="1"/>
        <v>2338265.0660923398</v>
      </c>
      <c r="AL10" s="5">
        <f t="shared" si="1"/>
        <v>0</v>
      </c>
      <c r="AM10" s="5">
        <f t="shared" si="1"/>
        <v>0</v>
      </c>
      <c r="AN10" s="5">
        <f t="shared" si="1"/>
        <v>0</v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7"/>
        <v>100</v>
      </c>
      <c r="AU10" s="5">
        <f t="shared" si="10"/>
        <v>10.920744833376853</v>
      </c>
      <c r="AV10" s="5">
        <f t="shared" si="10"/>
        <v>0</v>
      </c>
      <c r="AW10" s="5">
        <f t="shared" si="10"/>
        <v>0</v>
      </c>
      <c r="AX10" s="5">
        <f t="shared" si="10"/>
        <v>0</v>
      </c>
      <c r="AY10" s="5">
        <f t="shared" si="10"/>
        <v>0.17181009487802107</v>
      </c>
      <c r="AZ10" s="5">
        <f t="shared" si="10"/>
        <v>0</v>
      </c>
      <c r="BA10" s="5">
        <f t="shared" si="10"/>
        <v>0</v>
      </c>
      <c r="BB10" s="5">
        <f t="shared" si="10"/>
        <v>0</v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7.1151916584678843E-3</v>
      </c>
      <c r="BJ10" s="5">
        <f ca="1"/>
        <v>-7.2640597309026229E-4</v>
      </c>
      <c r="BK10" s="5">
        <f ca="1"/>
        <v>7.4160425055202605E-5</v>
      </c>
      <c r="BL10" s="5">
        <f ca="1"/>
        <v>-7.571205149885143E-6</v>
      </c>
      <c r="BM10" s="5">
        <f ca="1"/>
        <v>1.7188739101997143E-3</v>
      </c>
      <c r="BN10" s="5">
        <f ca="1"/>
        <v>-1.7548371643258688E-4</v>
      </c>
      <c r="BO10" s="5">
        <f ca="1"/>
        <v>1.7915528620371326E-5</v>
      </c>
      <c r="BP10" s="5">
        <f ca="1"/>
        <v>-1.8290367463846443E-6</v>
      </c>
      <c r="BQ10" s="5" t="e">
        <f ca="1"/>
        <v>#N/A</v>
      </c>
      <c r="BR10" s="5" t="e">
        <f ca="1"/>
        <v>#N/A</v>
      </c>
      <c r="CJ10" s="5" t="str">
        <f t="shared" si="13"/>
        <v/>
      </c>
      <c r="CK10" s="5" t="str">
        <f t="shared" si="19"/>
        <v/>
      </c>
      <c r="CL10" s="5" t="str">
        <f t="shared" si="14"/>
        <v/>
      </c>
      <c r="CM10" s="5" t="str">
        <f t="shared" si="14"/>
        <v/>
      </c>
      <c r="CN10" s="5" t="str">
        <f t="shared" si="14"/>
        <v/>
      </c>
      <c r="CO10" s="5" t="str">
        <f t="shared" si="14"/>
        <v/>
      </c>
      <c r="CP10" s="5" t="str">
        <f t="shared" si="14"/>
        <v/>
      </c>
      <c r="CQ10" s="5" t="str">
        <f t="shared" si="14"/>
        <v/>
      </c>
      <c r="CR10" s="5" t="str">
        <f t="shared" si="14"/>
        <v/>
      </c>
      <c r="CS10" s="5" t="str">
        <f t="shared" si="14"/>
        <v/>
      </c>
      <c r="CT10" s="5" t="str">
        <f t="shared" si="14"/>
        <v/>
      </c>
      <c r="CU10" s="5" t="str">
        <f t="shared" si="14"/>
        <v/>
      </c>
      <c r="CV10" s="5" t="str">
        <f t="shared" si="14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6">CY3</f>
        <v>100</v>
      </c>
      <c r="DE10" s="5">
        <f t="shared" si="26"/>
        <v>10.209225667530063</v>
      </c>
      <c r="DF10" s="5">
        <f t="shared" si="26"/>
        <v>0</v>
      </c>
      <c r="DG10" s="5">
        <f t="shared" si="26"/>
        <v>0</v>
      </c>
      <c r="DH10" s="5">
        <f t="shared" si="26"/>
        <v>0</v>
      </c>
      <c r="DI10" s="5">
        <f t="shared" si="26"/>
        <v>0</v>
      </c>
      <c r="DJ10" s="5">
        <f t="shared" si="26"/>
        <v>0</v>
      </c>
    </row>
    <row r="11" spans="1:116" ht="14.25" customHeight="1" x14ac:dyDescent="0.2">
      <c r="A11" t="s">
        <v>35</v>
      </c>
      <c r="B11" t="s">
        <v>33</v>
      </c>
      <c r="C11">
        <v>862360956.90832806</v>
      </c>
      <c r="D11">
        <v>86269272.004863396</v>
      </c>
      <c r="E11">
        <v>0</v>
      </c>
      <c r="F11">
        <v>0</v>
      </c>
      <c r="G11">
        <v>0</v>
      </c>
      <c r="H11">
        <v>6552540.7548587201</v>
      </c>
      <c r="I11">
        <v>256581.941849294</v>
      </c>
      <c r="J11">
        <v>309080.12398278702</v>
      </c>
      <c r="K11">
        <v>0</v>
      </c>
      <c r="L11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4"/>
        <v>99.215549959858706</v>
      </c>
      <c r="S11" s="5">
        <f t="shared" ca="1" si="8"/>
        <v>0.25796667878458845</v>
      </c>
      <c r="T11" s="6">
        <f t="shared" ca="1" si="8"/>
        <v>-2.6336400384151141E-2</v>
      </c>
      <c r="U11" s="6">
        <f t="shared" ca="1" si="8"/>
        <v>2.6887425479222367E-3</v>
      </c>
      <c r="V11" s="6">
        <f t="shared" ca="1" si="8"/>
        <v>-2.7449979433627876E-4</v>
      </c>
      <c r="W11" s="6">
        <f t="shared" ca="1" si="8"/>
        <v>0.57576622892488416</v>
      </c>
      <c r="X11" s="6">
        <f t="shared" ca="1" si="8"/>
        <v>-2.7920132508882235E-2</v>
      </c>
      <c r="Y11" s="5">
        <f t="shared" ca="1" si="8"/>
        <v>2.8504293345052102E-3</v>
      </c>
      <c r="Z11" s="5">
        <f t="shared" ca="1" si="8"/>
        <v>-2.9100676325311225E-4</v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367626978.65131199</v>
      </c>
      <c r="AG11" s="5">
        <f t="shared" si="1"/>
        <v>38487721.163963497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2133303.6680715699</v>
      </c>
      <c r="AL11" s="5">
        <f t="shared" si="1"/>
        <v>114350.90640609201</v>
      </c>
      <c r="AM11" s="5">
        <f t="shared" si="1"/>
        <v>0</v>
      </c>
      <c r="AN11" s="5">
        <f t="shared" si="1"/>
        <v>0</v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7"/>
        <v>100</v>
      </c>
      <c r="AU11" s="5">
        <f t="shared" si="10"/>
        <v>10.469231965826005</v>
      </c>
      <c r="AV11" s="5">
        <f t="shared" si="10"/>
        <v>0</v>
      </c>
      <c r="AW11" s="5">
        <f t="shared" si="10"/>
        <v>0</v>
      </c>
      <c r="AX11" s="5">
        <f t="shared" si="10"/>
        <v>0</v>
      </c>
      <c r="AY11" s="5">
        <f t="shared" si="10"/>
        <v>0.58029029205034832</v>
      </c>
      <c r="AZ11" s="5">
        <f t="shared" si="10"/>
        <v>3.1105145445419532E-2</v>
      </c>
      <c r="BA11" s="5">
        <f t="shared" si="10"/>
        <v>0</v>
      </c>
      <c r="BB11" s="5">
        <f t="shared" si="10"/>
        <v>0</v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2.6000629829594085E-3</v>
      </c>
      <c r="BJ11" s="5">
        <f ca="1"/>
        <v>-2.654462974282408E-4</v>
      </c>
      <c r="BK11" s="5">
        <f ca="1"/>
        <v>2.7100011530552075E-5</v>
      </c>
      <c r="BL11" s="5">
        <f ca="1"/>
        <v>-2.7667013330807288E-6</v>
      </c>
      <c r="BM11" s="5">
        <f ca="1"/>
        <v>5.8031853792861248E-3</v>
      </c>
      <c r="BN11" s="5">
        <f ca="1"/>
        <v>-2.8140883682223556E-4</v>
      </c>
      <c r="BO11" s="5">
        <f ca="1"/>
        <v>2.8729663199553457E-5</v>
      </c>
      <c r="BP11" s="5">
        <f ca="1"/>
        <v>-2.9330761495637501E-6</v>
      </c>
      <c r="BQ11" s="5" t="e">
        <f ca="1"/>
        <v>#N/A</v>
      </c>
      <c r="BR11" s="5" t="e">
        <f ca="1"/>
        <v>#N/A</v>
      </c>
      <c r="CJ11" s="5" t="str">
        <f t="shared" si="13"/>
        <v/>
      </c>
      <c r="CK11" s="5" t="str">
        <f t="shared" si="19"/>
        <v/>
      </c>
      <c r="CL11" s="5" t="str">
        <f t="shared" si="14"/>
        <v/>
      </c>
      <c r="CM11" s="5" t="str">
        <f t="shared" si="14"/>
        <v/>
      </c>
      <c r="CN11" s="5" t="str">
        <f t="shared" si="14"/>
        <v/>
      </c>
      <c r="CO11" s="5" t="str">
        <f t="shared" si="14"/>
        <v/>
      </c>
      <c r="CP11" s="5" t="str">
        <f t="shared" si="14"/>
        <v/>
      </c>
      <c r="CQ11" s="5" t="str">
        <f t="shared" si="14"/>
        <v/>
      </c>
      <c r="CR11" s="5" t="str">
        <f t="shared" si="14"/>
        <v/>
      </c>
      <c r="CS11" s="5" t="str">
        <f t="shared" si="14"/>
        <v/>
      </c>
      <c r="CT11" s="5" t="str">
        <f t="shared" si="14"/>
        <v/>
      </c>
      <c r="CU11" s="5" t="str">
        <f t="shared" si="14"/>
        <v/>
      </c>
      <c r="CV11" s="5" t="str">
        <f t="shared" si="14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7">CY3</f>
        <v>100</v>
      </c>
      <c r="DF11" s="5">
        <f t="shared" si="27"/>
        <v>10.209225667530063</v>
      </c>
      <c r="DG11" s="5">
        <f t="shared" si="27"/>
        <v>0</v>
      </c>
      <c r="DH11" s="5">
        <f t="shared" si="27"/>
        <v>0</v>
      </c>
      <c r="DI11" s="5">
        <f t="shared" si="27"/>
        <v>0</v>
      </c>
      <c r="DJ11" s="5">
        <f t="shared" si="27"/>
        <v>0</v>
      </c>
    </row>
    <row r="12" spans="1:116" ht="14.25" customHeight="1" x14ac:dyDescent="0.2">
      <c r="A12" t="s">
        <v>36</v>
      </c>
      <c r="B12" t="s">
        <v>33</v>
      </c>
      <c r="C12">
        <v>1365988926.1765299</v>
      </c>
      <c r="D12">
        <v>137602797.089362</v>
      </c>
      <c r="E12">
        <v>0</v>
      </c>
      <c r="F12">
        <v>0</v>
      </c>
      <c r="G12">
        <v>0</v>
      </c>
      <c r="H12">
        <v>3544274.4072785801</v>
      </c>
      <c r="I12">
        <v>95082.510098695304</v>
      </c>
      <c r="J12">
        <v>190745.52074913299</v>
      </c>
      <c r="K12">
        <v>0</v>
      </c>
      <c r="L12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4"/>
        <v>99.44091366795378</v>
      </c>
      <c r="S12" s="5">
        <f t="shared" ca="1" si="8"/>
        <v>-0.20423027494647733</v>
      </c>
      <c r="T12" s="6">
        <f t="shared" ca="1" si="8"/>
        <v>2.0850329650702933E-2</v>
      </c>
      <c r="U12" s="6">
        <f t="shared" ca="1" si="8"/>
        <v>-2.1286572064641998E-3</v>
      </c>
      <c r="V12" s="6">
        <f t="shared" ca="1" si="8"/>
        <v>2.1731941789606985E-4</v>
      </c>
      <c r="W12" s="6">
        <f t="shared" ca="1" si="8"/>
        <v>0.75556702956766697</v>
      </c>
      <c r="X12" s="6">
        <f t="shared" ca="1" si="8"/>
        <v>-4.7550462993627592E-2</v>
      </c>
      <c r="Y12" s="5">
        <f t="shared" ca="1" si="8"/>
        <v>4.0495305700255273E-2</v>
      </c>
      <c r="Z12" s="5">
        <f t="shared" ca="1" si="8"/>
        <v>-4.1342571436952255E-3</v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862360956.90832806</v>
      </c>
      <c r="AG12" s="5">
        <f t="shared" si="1"/>
        <v>86269272.004863396</v>
      </c>
      <c r="AH12" s="5">
        <f t="shared" si="1"/>
        <v>0</v>
      </c>
      <c r="AI12" s="5">
        <f t="shared" si="1"/>
        <v>0</v>
      </c>
      <c r="AJ12" s="5">
        <f t="shared" si="1"/>
        <v>0</v>
      </c>
      <c r="AK12" s="5">
        <f t="shared" si="1"/>
        <v>6552540.7548587201</v>
      </c>
      <c r="AL12" s="5">
        <f t="shared" si="1"/>
        <v>256581.941849294</v>
      </c>
      <c r="AM12" s="5">
        <f t="shared" si="1"/>
        <v>309080.12398278702</v>
      </c>
      <c r="AN12" s="5">
        <f t="shared" si="1"/>
        <v>0</v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7"/>
        <v>100</v>
      </c>
      <c r="AU12" s="5">
        <f t="shared" si="10"/>
        <v>10.003847149359537</v>
      </c>
      <c r="AV12" s="5">
        <f t="shared" si="10"/>
        <v>0</v>
      </c>
      <c r="AW12" s="5">
        <f t="shared" si="10"/>
        <v>0</v>
      </c>
      <c r="AX12" s="5">
        <f t="shared" si="10"/>
        <v>0</v>
      </c>
      <c r="AY12" s="5">
        <f t="shared" si="10"/>
        <v>0.75983736303999638</v>
      </c>
      <c r="AZ12" s="5">
        <f t="shared" si="10"/>
        <v>2.9753427470693056E-2</v>
      </c>
      <c r="BA12" s="5">
        <f t="shared" si="10"/>
        <v>3.5841154624030973E-2</v>
      </c>
      <c r="BB12" s="5">
        <f t="shared" si="10"/>
        <v>0</v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-2.0537851817052782E-3</v>
      </c>
      <c r="BJ12" s="5">
        <f ca="1"/>
        <v>2.0967556392658369E-4</v>
      </c>
      <c r="BK12" s="5">
        <f ca="1"/>
        <v>-2.1406251490931234E-5</v>
      </c>
      <c r="BL12" s="5">
        <f ca="1"/>
        <v>2.1854125216681721E-6</v>
      </c>
      <c r="BM12" s="5">
        <f ca="1"/>
        <v>7.5981505167038608E-3</v>
      </c>
      <c r="BN12" s="5">
        <f ca="1"/>
        <v>-4.7817805810196806E-4</v>
      </c>
      <c r="BO12" s="5">
        <f ca="1"/>
        <v>4.0722982328455267E-4</v>
      </c>
      <c r="BP12" s="5">
        <f ca="1"/>
        <v>-4.1575011644603868E-5</v>
      </c>
      <c r="BQ12" s="5" t="e">
        <f ca="1"/>
        <v>#N/A</v>
      </c>
      <c r="BR12" s="5" t="e">
        <f ca="1"/>
        <v>#N/A</v>
      </c>
      <c r="CJ12" s="5" t="str">
        <f t="shared" si="13"/>
        <v/>
      </c>
      <c r="CK12" s="5" t="str">
        <f t="shared" si="19"/>
        <v/>
      </c>
      <c r="CL12" s="5" t="str">
        <f t="shared" si="14"/>
        <v/>
      </c>
      <c r="CM12" s="5" t="str">
        <f t="shared" si="14"/>
        <v/>
      </c>
      <c r="CN12" s="5" t="str">
        <f t="shared" si="14"/>
        <v/>
      </c>
      <c r="CO12" s="5" t="str">
        <f t="shared" si="14"/>
        <v/>
      </c>
      <c r="CP12" s="5" t="str">
        <f t="shared" si="14"/>
        <v/>
      </c>
      <c r="CQ12" s="5" t="str">
        <f t="shared" si="14"/>
        <v/>
      </c>
      <c r="CR12" s="5" t="str">
        <f t="shared" si="14"/>
        <v/>
      </c>
      <c r="CS12" s="5" t="str">
        <f t="shared" si="14"/>
        <v/>
      </c>
      <c r="CT12" s="5" t="str">
        <f t="shared" si="14"/>
        <v/>
      </c>
      <c r="CU12" s="5" t="str">
        <f t="shared" si="14"/>
        <v/>
      </c>
      <c r="CV12" s="5" t="str">
        <f t="shared" si="14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8">CY3</f>
        <v>100</v>
      </c>
      <c r="DG12" s="5">
        <f t="shared" si="28"/>
        <v>10.209225667530063</v>
      </c>
      <c r="DH12" s="5">
        <f t="shared" si="28"/>
        <v>0</v>
      </c>
      <c r="DI12" s="5">
        <f t="shared" si="28"/>
        <v>0</v>
      </c>
      <c r="DJ12" s="5">
        <f t="shared" si="28"/>
        <v>0</v>
      </c>
    </row>
    <row r="13" spans="1:116" ht="14.25" customHeight="1" x14ac:dyDescent="0.2">
      <c r="A13" t="s">
        <v>37</v>
      </c>
      <c r="B13" t="s">
        <v>38</v>
      </c>
      <c r="C13">
        <v>1128985208.1855099</v>
      </c>
      <c r="D13">
        <v>123631068.10750601</v>
      </c>
      <c r="E13">
        <v>0</v>
      </c>
      <c r="F13">
        <v>0</v>
      </c>
      <c r="G13">
        <v>56131.993356998202</v>
      </c>
      <c r="H13">
        <v>8937232.1281589903</v>
      </c>
      <c r="I13">
        <v>610246.97650333401</v>
      </c>
      <c r="J13">
        <v>0</v>
      </c>
      <c r="K13">
        <v>0</v>
      </c>
      <c r="L13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4"/>
        <v>99.869065283615356</v>
      </c>
      <c r="S13" s="5">
        <f t="shared" ca="1" si="8"/>
        <v>-0.13555507573939457</v>
      </c>
      <c r="T13" s="6">
        <f t="shared" ca="1" si="8"/>
        <v>1.3839123586025941E-2</v>
      </c>
      <c r="U13" s="6">
        <f t="shared" ca="1" si="8"/>
        <v>-1.4128673573057871E-3</v>
      </c>
      <c r="V13" s="6">
        <f t="shared" ca="1" si="8"/>
        <v>1.4424281689021516E-4</v>
      </c>
      <c r="W13" s="6">
        <f t="shared" ca="1" si="8"/>
        <v>0.25911136593128159</v>
      </c>
      <c r="X13" s="6">
        <f t="shared" ca="1" si="8"/>
        <v>-1.9501669356980608E-2</v>
      </c>
      <c r="Y13" s="5">
        <f t="shared" ca="1" si="8"/>
        <v>1.5936599957530391E-2</v>
      </c>
      <c r="Z13" s="5">
        <f t="shared" ca="1" si="8"/>
        <v>-1.6270034533957781E-3</v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1365988926.1765299</v>
      </c>
      <c r="AG13" s="5">
        <f t="shared" si="1"/>
        <v>137602797.089362</v>
      </c>
      <c r="AH13" s="5">
        <f t="shared" si="1"/>
        <v>0</v>
      </c>
      <c r="AI13" s="5">
        <f t="shared" si="1"/>
        <v>0</v>
      </c>
      <c r="AJ13" s="5">
        <f t="shared" si="1"/>
        <v>0</v>
      </c>
      <c r="AK13" s="5">
        <f t="shared" si="1"/>
        <v>3544274.4072785801</v>
      </c>
      <c r="AL13" s="5">
        <f t="shared" si="1"/>
        <v>95082.510098695304</v>
      </c>
      <c r="AM13" s="5">
        <f t="shared" si="1"/>
        <v>190745.52074913299</v>
      </c>
      <c r="AN13" s="5">
        <f t="shared" si="1"/>
        <v>0</v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7"/>
        <v>100</v>
      </c>
      <c r="AU13" s="5">
        <f t="shared" si="10"/>
        <v>10.073492870437756</v>
      </c>
      <c r="AV13" s="5">
        <f t="shared" si="10"/>
        <v>0</v>
      </c>
      <c r="AW13" s="5">
        <f t="shared" si="10"/>
        <v>0</v>
      </c>
      <c r="AX13" s="5">
        <f t="shared" si="10"/>
        <v>0</v>
      </c>
      <c r="AY13" s="5">
        <f t="shared" si="10"/>
        <v>0.25946582284522457</v>
      </c>
      <c r="AZ13" s="5">
        <f t="shared" si="10"/>
        <v>6.9607087053652709E-3</v>
      </c>
      <c r="BA13" s="5">
        <f t="shared" si="10"/>
        <v>1.3963914135309946E-2</v>
      </c>
      <c r="BB13" s="5">
        <f t="shared" si="10"/>
        <v>0</v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-1.3573279709230834E-3</v>
      </c>
      <c r="BJ13" s="5">
        <f ca="1"/>
        <v>1.3857267560004292E-4</v>
      </c>
      <c r="BK13" s="5">
        <f ca="1"/>
        <v>-1.4147197165542951E-5</v>
      </c>
      <c r="BL13" s="5">
        <f ca="1"/>
        <v>1.444319284260687E-6</v>
      </c>
      <c r="BM13" s="5">
        <f ca="1"/>
        <v>2.594510774637156E-3</v>
      </c>
      <c r="BN13" s="5">
        <f ca="1"/>
        <v>-1.9527237289743691E-4</v>
      </c>
      <c r="BO13" s="5">
        <f ca="1"/>
        <v>1.5957493856853962E-4</v>
      </c>
      <c r="BP13" s="5">
        <f ca="1"/>
        <v>-1.6291365587284679E-5</v>
      </c>
      <c r="BQ13" s="5" t="e">
        <f ca="1"/>
        <v>#N/A</v>
      </c>
      <c r="BR13" s="5" t="e">
        <f ca="1"/>
        <v>#N/A</v>
      </c>
      <c r="CJ13" s="5" t="str">
        <f t="shared" si="13"/>
        <v/>
      </c>
      <c r="CK13" s="5" t="str">
        <f t="shared" si="19"/>
        <v/>
      </c>
      <c r="CL13" s="5" t="str">
        <f t="shared" si="14"/>
        <v/>
      </c>
      <c r="CM13" s="5" t="str">
        <f t="shared" si="14"/>
        <v/>
      </c>
      <c r="CN13" s="5" t="str">
        <f t="shared" si="14"/>
        <v/>
      </c>
      <c r="CO13" s="5" t="str">
        <f t="shared" si="14"/>
        <v/>
      </c>
      <c r="CP13" s="5" t="str">
        <f t="shared" si="14"/>
        <v/>
      </c>
      <c r="CQ13" s="5" t="str">
        <f t="shared" si="14"/>
        <v/>
      </c>
      <c r="CR13" s="5" t="str">
        <f t="shared" si="14"/>
        <v/>
      </c>
      <c r="CS13" s="5" t="str">
        <f t="shared" si="14"/>
        <v/>
      </c>
      <c r="CT13" s="5" t="str">
        <f t="shared" si="14"/>
        <v/>
      </c>
      <c r="CU13" s="5" t="str">
        <f t="shared" si="14"/>
        <v/>
      </c>
      <c r="CV13" s="5" t="str">
        <f t="shared" si="14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29">CY3</f>
        <v>100</v>
      </c>
      <c r="DH13" s="5">
        <f t="shared" si="29"/>
        <v>10.209225667530063</v>
      </c>
      <c r="DI13" s="5">
        <f t="shared" si="29"/>
        <v>0</v>
      </c>
      <c r="DJ13" s="5">
        <f t="shared" si="29"/>
        <v>0</v>
      </c>
    </row>
    <row r="14" spans="1:116" ht="14.25" customHeight="1" x14ac:dyDescent="0.2">
      <c r="A14" t="s">
        <v>39</v>
      </c>
      <c r="B14" t="s">
        <v>38</v>
      </c>
      <c r="C14">
        <v>450043051.837089</v>
      </c>
      <c r="D14">
        <v>46005887.648290999</v>
      </c>
      <c r="E14">
        <v>0</v>
      </c>
      <c r="F14">
        <v>0</v>
      </c>
      <c r="G14">
        <v>0</v>
      </c>
      <c r="H14">
        <v>478847.197752051</v>
      </c>
      <c r="I14">
        <v>7255.4280414958703</v>
      </c>
      <c r="J14">
        <v>0</v>
      </c>
      <c r="K14">
        <v>0</v>
      </c>
      <c r="L1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4"/>
        <v>98.576023458218316</v>
      </c>
      <c r="S14" s="5">
        <f t="shared" ca="1" si="8"/>
        <v>0.73085347507841847</v>
      </c>
      <c r="T14" s="6">
        <f t="shared" ca="1" si="8"/>
        <v>-7.4614480569741543E-2</v>
      </c>
      <c r="U14" s="6">
        <f t="shared" ca="1" si="8"/>
        <v>7.6175607020202724E-3</v>
      </c>
      <c r="V14" s="6">
        <f t="shared" ca="1" si="8"/>
        <v>4.1234054087554081E-3</v>
      </c>
      <c r="W14" s="6">
        <f t="shared" ca="1" si="8"/>
        <v>0.7799230062138206</v>
      </c>
      <c r="X14" s="6">
        <f t="shared" ca="1" si="8"/>
        <v>-2.6341098476618658E-2</v>
      </c>
      <c r="Y14" s="5">
        <f t="shared" ca="1" si="8"/>
        <v>2.6892221867843213E-3</v>
      </c>
      <c r="Z14" s="5">
        <f t="shared" ca="1" si="8"/>
        <v>-2.7454876175009833E-4</v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1128985208.1855099</v>
      </c>
      <c r="AG14" s="5">
        <f t="shared" si="1"/>
        <v>123631068.10750601</v>
      </c>
      <c r="AH14" s="5">
        <f t="shared" si="1"/>
        <v>0</v>
      </c>
      <c r="AI14" s="5">
        <f t="shared" si="1"/>
        <v>0</v>
      </c>
      <c r="AJ14" s="5">
        <f t="shared" si="1"/>
        <v>56131.993356998202</v>
      </c>
      <c r="AK14" s="5">
        <f t="shared" si="1"/>
        <v>8937232.1281589903</v>
      </c>
      <c r="AL14" s="5">
        <f t="shared" si="1"/>
        <v>610246.97650333401</v>
      </c>
      <c r="AM14" s="5">
        <f t="shared" si="1"/>
        <v>0</v>
      </c>
      <c r="AN14" s="5">
        <f t="shared" si="1"/>
        <v>0</v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7"/>
        <v>100</v>
      </c>
      <c r="AU14" s="5">
        <f t="shared" si="10"/>
        <v>10.950636661237061</v>
      </c>
      <c r="AV14" s="5">
        <f t="shared" si="10"/>
        <v>0</v>
      </c>
      <c r="AW14" s="5">
        <f t="shared" si="10"/>
        <v>0</v>
      </c>
      <c r="AX14" s="5">
        <f t="shared" si="10"/>
        <v>4.9718980328549035E-3</v>
      </c>
      <c r="AY14" s="5">
        <f t="shared" si="10"/>
        <v>0.79161640589807125</v>
      </c>
      <c r="AZ14" s="5">
        <f t="shared" si="10"/>
        <v>5.4052699014906926E-2</v>
      </c>
      <c r="BA14" s="5">
        <f t="shared" si="10"/>
        <v>0</v>
      </c>
      <c r="BB14" s="5">
        <f t="shared" si="10"/>
        <v>0</v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7.4141099370699654E-3</v>
      </c>
      <c r="BJ14" s="5">
        <f ca="1"/>
        <v>-7.5692321471424601E-4</v>
      </c>
      <c r="BK14" s="5">
        <f ca="1"/>
        <v>7.7275999120100369E-5</v>
      </c>
      <c r="BL14" s="5">
        <f ca="1"/>
        <v>4.1829699191539446E-5</v>
      </c>
      <c r="BM14" s="5">
        <f ca="1"/>
        <v>7.9118935705942001E-3</v>
      </c>
      <c r="BN14" s="5">
        <f ca="1"/>
        <v>-2.6721607904769452E-4</v>
      </c>
      <c r="BO14" s="5">
        <f ca="1"/>
        <v>2.7280692529904641E-5</v>
      </c>
      <c r="BP14" s="5">
        <f ca="1"/>
        <v>-2.7851474640429827E-6</v>
      </c>
      <c r="BQ14" s="5" t="e">
        <f ca="1"/>
        <v>#N/A</v>
      </c>
      <c r="BR14" s="5" t="e">
        <f ca="1"/>
        <v>#N/A</v>
      </c>
      <c r="CJ14" s="5" t="str">
        <f t="shared" si="13"/>
        <v/>
      </c>
      <c r="CK14" s="5" t="str">
        <f t="shared" si="19"/>
        <v/>
      </c>
      <c r="CL14" s="7"/>
      <c r="CM14" s="7"/>
      <c r="CN14" s="7"/>
      <c r="CO14" s="7"/>
      <c r="CP14" s="7"/>
      <c r="CQ14" s="7"/>
      <c r="CR14" s="5" t="str">
        <f t="shared" si="14"/>
        <v/>
      </c>
      <c r="CS14" s="5" t="str">
        <f t="shared" si="14"/>
        <v/>
      </c>
      <c r="CT14" s="5" t="str">
        <f t="shared" si="14"/>
        <v/>
      </c>
      <c r="CU14" s="5" t="str">
        <f t="shared" si="14"/>
        <v/>
      </c>
      <c r="CV14" s="5" t="str">
        <f t="shared" si="14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0">CY3</f>
        <v>100</v>
      </c>
      <c r="DI14" s="5">
        <f t="shared" si="30"/>
        <v>10.209225667530063</v>
      </c>
      <c r="DJ14" s="5">
        <f t="shared" si="30"/>
        <v>0</v>
      </c>
    </row>
    <row r="15" spans="1:116" ht="15" customHeight="1" x14ac:dyDescent="0.2">
      <c r="A15" t="s">
        <v>40</v>
      </c>
      <c r="B15" t="s">
        <v>38</v>
      </c>
      <c r="C15">
        <v>1322641571.5447299</v>
      </c>
      <c r="D15">
        <v>133466522.061845</v>
      </c>
      <c r="E15">
        <v>0</v>
      </c>
      <c r="F15">
        <v>0</v>
      </c>
      <c r="G15">
        <v>0</v>
      </c>
      <c r="H15">
        <v>4250517.9055796899</v>
      </c>
      <c r="I15">
        <v>743146.43149188999</v>
      </c>
      <c r="J15">
        <v>0</v>
      </c>
      <c r="K15">
        <v>0</v>
      </c>
      <c r="L15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4"/>
        <v>99.890030871260493</v>
      </c>
      <c r="S15" s="5">
        <f t="shared" ca="1" si="8"/>
        <v>1.3312266215559834E-2</v>
      </c>
      <c r="T15" s="6">
        <f t="shared" ca="1" si="8"/>
        <v>-1.3590792994088827E-3</v>
      </c>
      <c r="U15" s="6">
        <f t="shared" ca="1" si="8"/>
        <v>1.3875147267734144E-4</v>
      </c>
      <c r="V15" s="6">
        <f t="shared" ca="1" si="8"/>
        <v>-1.4165450962650293E-5</v>
      </c>
      <c r="W15" s="6">
        <f t="shared" ca="1" si="8"/>
        <v>0.10628474768216122</v>
      </c>
      <c r="X15" s="6">
        <f t="shared" ca="1" si="8"/>
        <v>-9.2404595170553043E-3</v>
      </c>
      <c r="Y15" s="5">
        <f t="shared" ca="1" si="8"/>
        <v>9.4337936481293436E-4</v>
      </c>
      <c r="Z15" s="5">
        <f t="shared" ca="1" si="8"/>
        <v>-9.6311728254664181E-5</v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450043051.837089</v>
      </c>
      <c r="AG15" s="5">
        <f t="shared" si="1"/>
        <v>46005887.648290999</v>
      </c>
      <c r="AH15" s="5">
        <f t="shared" si="1"/>
        <v>0</v>
      </c>
      <c r="AI15" s="5">
        <f t="shared" si="1"/>
        <v>0</v>
      </c>
      <c r="AJ15" s="5">
        <f t="shared" si="1"/>
        <v>0</v>
      </c>
      <c r="AK15" s="5">
        <f t="shared" si="1"/>
        <v>478847.197752051</v>
      </c>
      <c r="AL15" s="5">
        <f t="shared" si="1"/>
        <v>7255.4280414958703</v>
      </c>
      <c r="AM15" s="5">
        <f t="shared" si="1"/>
        <v>0</v>
      </c>
      <c r="AN15" s="5">
        <f t="shared" si="1"/>
        <v>0</v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7"/>
        <v>100</v>
      </c>
      <c r="AU15" s="5">
        <f t="shared" si="10"/>
        <v>10.222552589245321</v>
      </c>
      <c r="AV15" s="5">
        <f t="shared" si="10"/>
        <v>0</v>
      </c>
      <c r="AW15" s="5">
        <f t="shared" si="10"/>
        <v>0</v>
      </c>
      <c r="AX15" s="5">
        <f t="shared" si="10"/>
        <v>0</v>
      </c>
      <c r="AY15" s="5">
        <f t="shared" si="10"/>
        <v>0.10640030899208035</v>
      </c>
      <c r="AZ15" s="5">
        <f t="shared" si="10"/>
        <v>1.6121631057026652E-3</v>
      </c>
      <c r="BA15" s="5">
        <f t="shared" si="10"/>
        <v>0</v>
      </c>
      <c r="BB15" s="5">
        <f t="shared" si="10"/>
        <v>0</v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1.33269217152579E-4</v>
      </c>
      <c r="BJ15" s="5">
        <f ca="1"/>
        <v>-1.3605755124457622E-5</v>
      </c>
      <c r="BK15" s="5">
        <f ca="1"/>
        <v>1.3890422444274349E-6</v>
      </c>
      <c r="BL15" s="5">
        <f ca="1"/>
        <v>-1.4181045735091324E-7</v>
      </c>
      <c r="BM15" s="5">
        <f ca="1"/>
        <v>1.0640175676704146E-3</v>
      </c>
      <c r="BN15" s="5">
        <f ca="1"/>
        <v>-9.250632356861038E-5</v>
      </c>
      <c r="BO15" s="5">
        <f ca="1"/>
        <v>9.4441793298549815E-6</v>
      </c>
      <c r="BP15" s="5">
        <f ca="1"/>
        <v>-9.6417758023112353E-7</v>
      </c>
      <c r="BQ15" s="5" t="e">
        <f ca="1"/>
        <v>#N/A</v>
      </c>
      <c r="BR15" s="5" t="e">
        <f ca="1"/>
        <v>#N/A</v>
      </c>
      <c r="CJ15" s="5" t="str">
        <f t="shared" si="13"/>
        <v/>
      </c>
      <c r="CK15" s="5" t="str">
        <f t="shared" si="19"/>
        <v/>
      </c>
      <c r="CL15" s="7"/>
      <c r="CM15" s="7"/>
      <c r="CN15" s="7"/>
      <c r="CO15" s="7"/>
      <c r="CP15" s="7"/>
      <c r="CQ15" s="7"/>
      <c r="CR15" s="5" t="str">
        <f t="shared" si="14"/>
        <v/>
      </c>
      <c r="CS15" s="5" t="str">
        <f t="shared" si="14"/>
        <v/>
      </c>
      <c r="CT15" s="5" t="str">
        <f t="shared" si="14"/>
        <v/>
      </c>
      <c r="CU15" s="5" t="str">
        <f t="shared" si="14"/>
        <v/>
      </c>
      <c r="CV15" s="5" t="str">
        <f t="shared" si="14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1">CY3</f>
        <v>100</v>
      </c>
      <c r="DJ15" s="5">
        <f t="shared" si="31"/>
        <v>10.209225667530063</v>
      </c>
    </row>
    <row r="16" spans="1:116" ht="15" customHeight="1" thickBot="1" x14ac:dyDescent="0.25">
      <c r="A16" t="s">
        <v>41</v>
      </c>
      <c r="B16" t="s">
        <v>38</v>
      </c>
      <c r="C16">
        <v>1198001024.2592599</v>
      </c>
      <c r="D16">
        <v>124837209.661771</v>
      </c>
      <c r="E16">
        <v>73.078038266458094</v>
      </c>
      <c r="F16">
        <v>0</v>
      </c>
      <c r="G16">
        <v>0</v>
      </c>
      <c r="H16">
        <v>2125184.6018955</v>
      </c>
      <c r="I16">
        <v>29584.744481274502</v>
      </c>
      <c r="J16">
        <v>0</v>
      </c>
      <c r="K16">
        <v>0</v>
      </c>
      <c r="L16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4"/>
        <v>99.765310538216369</v>
      </c>
      <c r="S16" s="5">
        <f t="shared" ca="1" si="8"/>
        <v>-0.11804165484352534</v>
      </c>
      <c r="T16" s="6">
        <f t="shared" ca="1" si="8"/>
        <v>1.2051138924662388E-2</v>
      </c>
      <c r="U16" s="6">
        <f t="shared" ca="1" si="8"/>
        <v>-1.2303279683263501E-3</v>
      </c>
      <c r="V16" s="6">
        <f t="shared" ca="1" si="8"/>
        <v>1.2560695873717375E-4</v>
      </c>
      <c r="W16" s="6">
        <f t="shared" ca="1" si="8"/>
        <v>0.32059878279176618</v>
      </c>
      <c r="X16" s="6">
        <f t="shared" ca="1" si="8"/>
        <v>2.3324015032391749E-2</v>
      </c>
      <c r="Y16" s="5">
        <f t="shared" ca="1" si="8"/>
        <v>-2.3812013293855092E-3</v>
      </c>
      <c r="Z16" s="5">
        <f t="shared" ca="1" si="8"/>
        <v>2.4310221731519243E-4</v>
      </c>
      <c r="AA16" s="5" t="str">
        <f t="shared" ca="1" si="8"/>
        <v/>
      </c>
      <c r="AB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1322641571.5447299</v>
      </c>
      <c r="AG16" s="5">
        <f t="shared" si="1"/>
        <v>133466522.061845</v>
      </c>
      <c r="AH16" s="5">
        <f t="shared" si="1"/>
        <v>0</v>
      </c>
      <c r="AI16" s="5">
        <f t="shared" si="1"/>
        <v>0</v>
      </c>
      <c r="AJ16" s="5">
        <f t="shared" si="1"/>
        <v>0</v>
      </c>
      <c r="AK16" s="5">
        <f t="shared" si="1"/>
        <v>4250517.9055796899</v>
      </c>
      <c r="AL16" s="5">
        <f t="shared" si="1"/>
        <v>743146.43149188999</v>
      </c>
      <c r="AM16" s="5">
        <f t="shared" si="1"/>
        <v>0</v>
      </c>
      <c r="AN16" s="5">
        <f t="shared" si="1"/>
        <v>0</v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7"/>
        <v>100</v>
      </c>
      <c r="AU16" s="5">
        <f t="shared" si="10"/>
        <v>10.090906329669327</v>
      </c>
      <c r="AV16" s="5">
        <f t="shared" si="10"/>
        <v>0</v>
      </c>
      <c r="AW16" s="5">
        <f t="shared" si="10"/>
        <v>0</v>
      </c>
      <c r="AX16" s="5">
        <f t="shared" si="10"/>
        <v>0</v>
      </c>
      <c r="AY16" s="5">
        <f t="shared" si="10"/>
        <v>0.32136581799825448</v>
      </c>
      <c r="AZ16" s="5">
        <f t="shared" si="10"/>
        <v>5.6186532124796275E-2</v>
      </c>
      <c r="BA16" s="5">
        <f t="shared" si="10"/>
        <v>0</v>
      </c>
      <c r="BB16" s="5">
        <f t="shared" si="10"/>
        <v>0</v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-1.1831933786073667E-3</v>
      </c>
      <c r="BJ16" s="5">
        <f ca="1"/>
        <v>1.2079488210529898E-4</v>
      </c>
      <c r="BK16" s="5">
        <f ca="1"/>
        <v>-1.2332222108956976E-5</v>
      </c>
      <c r="BL16" s="5">
        <f ca="1"/>
        <v>1.2590243849244413E-6</v>
      </c>
      <c r="BM16" s="5">
        <f ca="1"/>
        <v>3.2135296433418786E-3</v>
      </c>
      <c r="BN16" s="5">
        <f ca="1"/>
        <v>2.3378882806621636E-4</v>
      </c>
      <c r="BO16" s="5">
        <f ca="1"/>
        <v>-2.3868029042753895E-5</v>
      </c>
      <c r="BP16" s="5">
        <f ca="1"/>
        <v>2.4367409473663598E-6</v>
      </c>
      <c r="BQ16" s="5" t="e">
        <f ca="1"/>
        <v>#N/A</v>
      </c>
      <c r="BR16" s="5" t="e">
        <f ca="1"/>
        <v>#N/A</v>
      </c>
      <c r="CJ16" s="5" t="str">
        <f t="shared" si="13"/>
        <v/>
      </c>
      <c r="CK16" s="5" t="str">
        <f t="shared" si="19"/>
        <v/>
      </c>
      <c r="CL16" s="5" t="str">
        <f t="shared" si="19"/>
        <v/>
      </c>
      <c r="CM16" s="5" t="str">
        <f t="shared" si="19"/>
        <v/>
      </c>
      <c r="CN16" s="5" t="str">
        <f t="shared" si="19"/>
        <v/>
      </c>
      <c r="CO16" s="5" t="str">
        <f t="shared" si="19"/>
        <v/>
      </c>
      <c r="CP16" s="5" t="str">
        <f t="shared" si="19"/>
        <v/>
      </c>
      <c r="CQ16" s="5" t="str">
        <f t="shared" si="19"/>
        <v/>
      </c>
      <c r="CR16" s="5" t="str">
        <f t="shared" si="19"/>
        <v/>
      </c>
      <c r="CS16" s="5" t="str">
        <f t="shared" si="19"/>
        <v/>
      </c>
      <c r="CT16" s="5" t="str">
        <f t="shared" si="19"/>
        <v/>
      </c>
      <c r="CU16" s="5" t="str">
        <f t="shared" si="19"/>
        <v/>
      </c>
      <c r="CV16" s="5" t="str">
        <f t="shared" si="19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2007070200.4377201</v>
      </c>
      <c r="D17">
        <v>203557377.301231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4"/>
        <v>99.64639624237941</v>
      </c>
      <c r="S17" s="5">
        <f t="shared" ca="1" si="8"/>
        <v>0.21048674526536748</v>
      </c>
      <c r="T17" s="6">
        <f t="shared" ca="1" si="8"/>
        <v>-2.1482988396223743E-2</v>
      </c>
      <c r="U17" s="6">
        <f t="shared" ca="1" si="8"/>
        <v>2.1932467654997676E-3</v>
      </c>
      <c r="V17" s="6">
        <f t="shared" ca="1" si="8"/>
        <v>-2.2391351173567687E-4</v>
      </c>
      <c r="W17" s="6">
        <f t="shared" ca="1" si="8"/>
        <v>0.1767898096466457</v>
      </c>
      <c r="X17" s="6">
        <f t="shared" ca="1" si="8"/>
        <v>-1.55880937869301E-2</v>
      </c>
      <c r="Y17" s="5">
        <f t="shared" ca="1" si="8"/>
        <v>1.591423671973927E-3</v>
      </c>
      <c r="Z17" s="5">
        <f t="shared" ca="1" si="8"/>
        <v>-1.6247203399831156E-4</v>
      </c>
      <c r="AA17" s="5" t="str">
        <f t="shared" ca="1" si="8"/>
        <v/>
      </c>
      <c r="AB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1198001024.2592599</v>
      </c>
      <c r="AG17" s="5">
        <f t="shared" si="1"/>
        <v>124837209.661771</v>
      </c>
      <c r="AH17" s="5">
        <f t="shared" si="1"/>
        <v>73.078038266458094</v>
      </c>
      <c r="AI17" s="5">
        <f t="shared" si="1"/>
        <v>0</v>
      </c>
      <c r="AJ17" s="5">
        <f t="shared" si="1"/>
        <v>0</v>
      </c>
      <c r="AK17" s="5">
        <f t="shared" si="1"/>
        <v>2125184.6018955</v>
      </c>
      <c r="AL17" s="5">
        <f t="shared" si="1"/>
        <v>29584.744481274502</v>
      </c>
      <c r="AM17" s="5">
        <f t="shared" si="1"/>
        <v>0</v>
      </c>
      <c r="AN17" s="5">
        <f t="shared" si="1"/>
        <v>0</v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7"/>
        <v>100</v>
      </c>
      <c r="AU17" s="5">
        <f t="shared" si="10"/>
        <v>10.420459343009286</v>
      </c>
      <c r="AV17" s="5">
        <f t="shared" si="10"/>
        <v>6.0999979788534172E-6</v>
      </c>
      <c r="AW17" s="5">
        <f t="shared" si="10"/>
        <v>0</v>
      </c>
      <c r="AX17" s="5">
        <f t="shared" si="10"/>
        <v>0</v>
      </c>
      <c r="AY17" s="5">
        <f t="shared" si="10"/>
        <v>0.17739422244730801</v>
      </c>
      <c r="AZ17" s="5">
        <f t="shared" si="10"/>
        <v>2.4695091141150858E-3</v>
      </c>
      <c r="BA17" s="5">
        <f t="shared" si="10"/>
        <v>0</v>
      </c>
      <c r="BB17" s="5">
        <f t="shared" si="10"/>
        <v>0</v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2.1123367547922212E-3</v>
      </c>
      <c r="BJ17" s="5">
        <f ca="1"/>
        <v>-2.1559222617513059E-4</v>
      </c>
      <c r="BK17" s="5">
        <f ca="1"/>
        <v>2.2010296891870779E-5</v>
      </c>
      <c r="BL17" s="5">
        <f ca="1"/>
        <v>-2.2470808797844603E-6</v>
      </c>
      <c r="BM17" s="5">
        <f ca="1"/>
        <v>1.7741716340310295E-3</v>
      </c>
      <c r="BN17" s="5">
        <f ca="1"/>
        <v>-1.5643409470638252E-4</v>
      </c>
      <c r="BO17" s="5">
        <f ca="1"/>
        <v>1.5970709749532293E-5</v>
      </c>
      <c r="BP17" s="5">
        <f ca="1"/>
        <v>-1.630485799035977E-6</v>
      </c>
      <c r="BQ17" s="5" t="e">
        <f ca="1"/>
        <v>#N/A</v>
      </c>
      <c r="BR17" s="5" t="e">
        <f ca="1"/>
        <v>#N/A</v>
      </c>
      <c r="CJ17" s="5" t="str">
        <f t="shared" si="13"/>
        <v/>
      </c>
      <c r="CK17" s="5" t="str">
        <f t="shared" si="19"/>
        <v/>
      </c>
      <c r="CL17" s="5" t="str">
        <f t="shared" si="19"/>
        <v/>
      </c>
      <c r="CM17" s="5" t="str">
        <f t="shared" si="19"/>
        <v/>
      </c>
      <c r="CN17" s="5" t="str">
        <f t="shared" si="19"/>
        <v/>
      </c>
      <c r="CO17" s="5" t="str">
        <f t="shared" si="19"/>
        <v/>
      </c>
      <c r="CP17" s="5" t="str">
        <f t="shared" si="19"/>
        <v/>
      </c>
      <c r="CQ17" s="5" t="str">
        <f t="shared" si="19"/>
        <v/>
      </c>
      <c r="CR17" s="5" t="str">
        <f t="shared" ref="CR17:CT17" si="32">IF(CE17=ISBLANK(TRUE),"",CE17/$BM17*"100")</f>
        <v/>
      </c>
      <c r="CS17" s="5" t="str">
        <f t="shared" si="32"/>
        <v/>
      </c>
      <c r="CT17" s="5" t="str">
        <f t="shared" si="3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2034695613.8264501</v>
      </c>
      <c r="D18">
        <v>199437425.71562901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/>
      <c r="M18"/>
      <c r="T18" s="6"/>
      <c r="U18" s="6"/>
      <c r="V18" s="6"/>
      <c r="W18" s="6"/>
      <c r="X18" s="6"/>
      <c r="AR18" s="5" t="str">
        <f t="shared" si="9"/>
        <v/>
      </c>
      <c r="AS18" s="5" t="str">
        <f t="shared" si="9"/>
        <v/>
      </c>
      <c r="AT18" s="5" t="str">
        <f t="shared" si="17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3"/>
        <v/>
      </c>
      <c r="CK18" s="5" t="str">
        <f t="shared" ref="CK18:CT21" si="33">IF(BX18=ISBLANK(TRUE),"",BX18/$BM18*"100")</f>
        <v/>
      </c>
      <c r="CL18" s="5" t="str">
        <f t="shared" si="33"/>
        <v/>
      </c>
      <c r="CM18" s="5" t="str">
        <f t="shared" si="33"/>
        <v/>
      </c>
      <c r="CN18" s="5" t="str">
        <f t="shared" si="33"/>
        <v/>
      </c>
      <c r="CO18" s="5" t="str">
        <f t="shared" si="33"/>
        <v/>
      </c>
      <c r="CP18" s="5" t="str">
        <f t="shared" si="33"/>
        <v/>
      </c>
      <c r="CQ18" s="5" t="str">
        <f t="shared" si="33"/>
        <v/>
      </c>
      <c r="CR18" s="5" t="str">
        <f t="shared" si="33"/>
        <v/>
      </c>
      <c r="CS18" s="5" t="str">
        <f t="shared" si="33"/>
        <v/>
      </c>
      <c r="CT18" s="5" t="str">
        <f t="shared" si="3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-1.0209225667530064E-3</v>
      </c>
      <c r="DA18" s="5">
        <v>1.0422828873055466E-4</v>
      </c>
    </row>
    <row r="19" spans="1:107" ht="15" customHeight="1" x14ac:dyDescent="0.2">
      <c r="A19" t="s">
        <v>45</v>
      </c>
      <c r="B19" t="s">
        <v>43</v>
      </c>
      <c r="C19">
        <v>2066333769.2372701</v>
      </c>
      <c r="D19">
        <v>225567316.248198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/>
      <c r="M19"/>
      <c r="T19" s="6"/>
      <c r="U19" s="6"/>
      <c r="V19" s="6"/>
      <c r="W19" s="6"/>
      <c r="X19" s="6"/>
      <c r="AR19" s="5" t="str">
        <f t="shared" ref="AR19:AS22" si="34">IF(AD19=ISBLANK(TRUE),"",AD19)</f>
        <v/>
      </c>
      <c r="AS19" s="5" t="str">
        <f t="shared" si="34"/>
        <v/>
      </c>
      <c r="AT19" s="5" t="str">
        <f t="shared" si="17"/>
        <v/>
      </c>
      <c r="AU19" s="5" t="str">
        <f t="shared" si="17"/>
        <v/>
      </c>
      <c r="AV19" s="5" t="str">
        <f t="shared" si="17"/>
        <v/>
      </c>
      <c r="AW19" s="5" t="str">
        <f t="shared" si="17"/>
        <v/>
      </c>
      <c r="AX19" s="5" t="str">
        <f t="shared" si="17"/>
        <v/>
      </c>
      <c r="AY19" s="5" t="str">
        <f t="shared" si="17"/>
        <v/>
      </c>
      <c r="AZ19" s="5" t="str">
        <f t="shared" si="17"/>
        <v/>
      </c>
      <c r="BA19" s="5" t="str">
        <f t="shared" si="17"/>
        <v/>
      </c>
      <c r="BB19" s="5" t="str">
        <f t="shared" si="17"/>
        <v/>
      </c>
      <c r="BC19" s="5" t="str">
        <f t="shared" si="17"/>
        <v/>
      </c>
      <c r="BD19" s="5" t="str">
        <f t="shared" si="17"/>
        <v/>
      </c>
      <c r="BF19" s="5" t="str">
        <f t="shared" ref="BF19:BG22" si="35">IF(AD19=ISBLANK(TRUE),"",AD19)</f>
        <v/>
      </c>
      <c r="BG19" s="5" t="str">
        <f t="shared" si="3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3"/>
        <v/>
      </c>
      <c r="CK19" s="5" t="str">
        <f t="shared" si="33"/>
        <v/>
      </c>
      <c r="CL19" s="5" t="str">
        <f t="shared" si="33"/>
        <v/>
      </c>
      <c r="CM19" s="5" t="str">
        <f t="shared" si="33"/>
        <v/>
      </c>
      <c r="CN19" s="5" t="str">
        <f t="shared" si="33"/>
        <v/>
      </c>
      <c r="CO19" s="5" t="str">
        <f t="shared" si="33"/>
        <v/>
      </c>
      <c r="CP19" s="5" t="str">
        <f t="shared" si="33"/>
        <v/>
      </c>
      <c r="CQ19" s="5" t="str">
        <f t="shared" si="33"/>
        <v/>
      </c>
      <c r="CR19" s="5" t="str">
        <f t="shared" si="33"/>
        <v/>
      </c>
      <c r="CS19" s="5" t="str">
        <f t="shared" si="33"/>
        <v/>
      </c>
      <c r="CT19" s="5" t="str">
        <f t="shared" si="33"/>
        <v/>
      </c>
      <c r="CW19" s="27"/>
      <c r="CX19" s="24"/>
      <c r="CY19" s="5">
        <v>0</v>
      </c>
      <c r="CZ19" s="5">
        <v>0.01</v>
      </c>
      <c r="DA19" s="5">
        <v>-1.0209225667530064E-3</v>
      </c>
    </row>
    <row r="20" spans="1:107" ht="15" customHeight="1" thickBot="1" x14ac:dyDescent="0.25">
      <c r="A20" t="s">
        <v>46</v>
      </c>
      <c r="B20" t="s">
        <v>43</v>
      </c>
      <c r="C20">
        <v>2010177073.37605</v>
      </c>
      <c r="D20">
        <v>200550338.77661401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/>
      <c r="M20"/>
      <c r="T20" s="6"/>
      <c r="U20" s="6"/>
      <c r="V20" s="6"/>
      <c r="W20" s="6"/>
      <c r="X20" s="6"/>
      <c r="AR20" s="5" t="str">
        <f t="shared" si="34"/>
        <v/>
      </c>
      <c r="AS20" s="5" t="str">
        <f t="shared" si="34"/>
        <v/>
      </c>
      <c r="AT20" s="5" t="str">
        <f t="shared" ref="AT20:BD22" si="36">IFERROR(IF(AF20=ISBLANK(TRUE),"",AF20/$AF20*100),"")</f>
        <v/>
      </c>
      <c r="AU20" s="5" t="str">
        <f t="shared" si="36"/>
        <v/>
      </c>
      <c r="AV20" s="5" t="str">
        <f t="shared" si="36"/>
        <v/>
      </c>
      <c r="AW20" s="5" t="str">
        <f t="shared" si="36"/>
        <v/>
      </c>
      <c r="AX20" s="5" t="str">
        <f t="shared" si="36"/>
        <v/>
      </c>
      <c r="AY20" s="5" t="str">
        <f t="shared" si="36"/>
        <v/>
      </c>
      <c r="AZ20" s="5" t="str">
        <f t="shared" si="36"/>
        <v/>
      </c>
      <c r="BA20" s="5" t="str">
        <f t="shared" si="36"/>
        <v/>
      </c>
      <c r="BB20" s="5" t="str">
        <f t="shared" si="36"/>
        <v/>
      </c>
      <c r="BC20" s="5" t="str">
        <f t="shared" si="36"/>
        <v/>
      </c>
      <c r="BD20" s="5" t="str">
        <f t="shared" si="36"/>
        <v/>
      </c>
      <c r="BF20" s="5" t="str">
        <f t="shared" si="35"/>
        <v/>
      </c>
      <c r="BG20" s="5" t="str">
        <f t="shared" si="3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3"/>
        <v/>
      </c>
      <c r="CK20" s="5" t="str">
        <f t="shared" si="33"/>
        <v/>
      </c>
      <c r="CL20" s="5" t="str">
        <f t="shared" si="33"/>
        <v/>
      </c>
      <c r="CM20" s="5" t="str">
        <f t="shared" si="33"/>
        <v/>
      </c>
      <c r="CN20" s="5" t="str">
        <f t="shared" si="33"/>
        <v/>
      </c>
      <c r="CO20" s="5" t="str">
        <f t="shared" si="33"/>
        <v/>
      </c>
      <c r="CP20" s="5" t="str">
        <f t="shared" si="33"/>
        <v/>
      </c>
      <c r="CQ20" s="5" t="str">
        <f t="shared" si="33"/>
        <v/>
      </c>
      <c r="CR20" s="5" t="str">
        <f t="shared" si="33"/>
        <v/>
      </c>
      <c r="CS20" s="5" t="str">
        <f t="shared" si="33"/>
        <v/>
      </c>
      <c r="CT20" s="5" t="str">
        <f t="shared" si="3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34"/>
        <v/>
      </c>
      <c r="AS21" s="5" t="str">
        <f t="shared" si="34"/>
        <v/>
      </c>
      <c r="AT21" s="5" t="str">
        <f t="shared" si="36"/>
        <v/>
      </c>
      <c r="AU21" s="5" t="str">
        <f t="shared" si="36"/>
        <v/>
      </c>
      <c r="AV21" s="5" t="str">
        <f t="shared" si="36"/>
        <v/>
      </c>
      <c r="AW21" s="5" t="str">
        <f t="shared" si="36"/>
        <v/>
      </c>
      <c r="AX21" s="5" t="str">
        <f t="shared" si="36"/>
        <v/>
      </c>
      <c r="AY21" s="5" t="str">
        <f t="shared" si="36"/>
        <v/>
      </c>
      <c r="AZ21" s="5" t="str">
        <f t="shared" si="36"/>
        <v/>
      </c>
      <c r="BA21" s="5" t="str">
        <f t="shared" si="36"/>
        <v/>
      </c>
      <c r="BB21" s="5" t="str">
        <f t="shared" si="36"/>
        <v/>
      </c>
      <c r="BC21" s="5" t="str">
        <f t="shared" si="36"/>
        <v/>
      </c>
      <c r="BD21" s="5" t="str">
        <f t="shared" si="36"/>
        <v/>
      </c>
      <c r="BF21" s="5" t="str">
        <f t="shared" si="35"/>
        <v/>
      </c>
      <c r="BG21" s="5" t="str">
        <f t="shared" si="3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3"/>
        <v/>
      </c>
      <c r="CK21" s="5" t="str">
        <f t="shared" si="33"/>
        <v/>
      </c>
      <c r="CL21" s="5" t="str">
        <f t="shared" si="33"/>
        <v/>
      </c>
      <c r="CM21" s="5" t="str">
        <f t="shared" si="33"/>
        <v/>
      </c>
      <c r="CN21" s="5" t="str">
        <f t="shared" si="33"/>
        <v/>
      </c>
      <c r="CO21" s="5" t="str">
        <f t="shared" si="33"/>
        <v/>
      </c>
      <c r="CP21" s="5" t="str">
        <f t="shared" si="33"/>
        <v/>
      </c>
      <c r="CQ21" s="5" t="str">
        <f t="shared" si="33"/>
        <v/>
      </c>
      <c r="CR21" s="5" t="str">
        <f t="shared" si="33"/>
        <v/>
      </c>
      <c r="CS21" s="5" t="str">
        <f t="shared" si="33"/>
        <v/>
      </c>
      <c r="CT21" s="5" t="str">
        <f t="shared" si="3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7">IF(AD22=ISBLANK(TRUE),"",AD22)</f>
        <v/>
      </c>
      <c r="Q22" s="5" t="str">
        <f t="shared" si="37"/>
        <v/>
      </c>
      <c r="R22" s="5" t="str">
        <f t="shared" ref="R22:T22" ca="1" si="38">IFERROR(BH22/SUMIF($BH22:$BR22,"&lt;&gt;#N/A")*100,"")</f>
        <v/>
      </c>
      <c r="S22" s="5" t="str">
        <f t="shared" ca="1" si="38"/>
        <v/>
      </c>
      <c r="T22" s="6" t="str">
        <f t="shared" ca="1" si="38"/>
        <v/>
      </c>
      <c r="U22" s="6"/>
      <c r="V22" s="6"/>
      <c r="W22" s="6"/>
      <c r="X22" s="6"/>
      <c r="AD22" s="5" t="str">
        <f t="shared" ref="AD22:AP22" si="39">IF(A21=ISBLANK(TRUE),"",A21)</f>
        <v/>
      </c>
      <c r="AE22" s="5" t="str">
        <f t="shared" si="39"/>
        <v/>
      </c>
      <c r="AF22" s="5" t="str">
        <f t="shared" si="39"/>
        <v/>
      </c>
      <c r="AG22" s="5" t="str">
        <f t="shared" si="39"/>
        <v/>
      </c>
      <c r="AH22" s="5" t="str">
        <f t="shared" si="39"/>
        <v/>
      </c>
      <c r="AI22" s="5" t="str">
        <f t="shared" si="39"/>
        <v/>
      </c>
      <c r="AJ22" s="5" t="str">
        <f t="shared" si="39"/>
        <v/>
      </c>
      <c r="AK22" s="5" t="str">
        <f t="shared" si="39"/>
        <v/>
      </c>
      <c r="AL22" s="5" t="str">
        <f t="shared" si="39"/>
        <v/>
      </c>
      <c r="AM22" s="5" t="str">
        <f t="shared" si="39"/>
        <v/>
      </c>
      <c r="AN22" s="5" t="str">
        <f t="shared" si="39"/>
        <v/>
      </c>
      <c r="AO22" s="5" t="str">
        <f t="shared" si="39"/>
        <v/>
      </c>
      <c r="AP22" s="5" t="str">
        <f t="shared" si="39"/>
        <v/>
      </c>
      <c r="AR22" s="5" t="str">
        <f t="shared" si="34"/>
        <v/>
      </c>
      <c r="AS22" s="5" t="str">
        <f t="shared" si="34"/>
        <v/>
      </c>
      <c r="AT22" s="5" t="str">
        <f t="shared" si="36"/>
        <v/>
      </c>
      <c r="AU22" s="5" t="str">
        <f t="shared" si="36"/>
        <v/>
      </c>
      <c r="AV22" s="5" t="str">
        <f t="shared" si="36"/>
        <v/>
      </c>
      <c r="AW22" s="5" t="str">
        <f t="shared" si="36"/>
        <v/>
      </c>
      <c r="AX22" s="5" t="str">
        <f t="shared" si="36"/>
        <v/>
      </c>
      <c r="AY22" s="5" t="str">
        <f t="shared" si="36"/>
        <v/>
      </c>
      <c r="AZ22" s="5" t="str">
        <f t="shared" si="36"/>
        <v/>
      </c>
      <c r="BA22" s="5" t="str">
        <f t="shared" si="36"/>
        <v/>
      </c>
      <c r="BB22" s="5" t="str">
        <f t="shared" si="36"/>
        <v/>
      </c>
      <c r="BC22" s="5" t="str">
        <f t="shared" si="36"/>
        <v/>
      </c>
      <c r="BD22" s="5" t="str">
        <f t="shared" si="36"/>
        <v/>
      </c>
      <c r="BF22" s="5" t="str">
        <f t="shared" si="35"/>
        <v/>
      </c>
      <c r="BG22" s="5" t="str">
        <f t="shared" si="3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-1.0209225667530064E-3</v>
      </c>
      <c r="DA22" s="5">
        <v>1.0422828873055466E-4</v>
      </c>
      <c r="DB22" s="5">
        <v>-1.0640901205907131E-5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-1.0209225667530064E-3</v>
      </c>
      <c r="DB23" s="5">
        <v>1.0422828873055466E-4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-1.0209225667530064E-3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99.846892354516697</v>
      </c>
      <c r="S25" s="5">
        <f t="shared" ref="S25:Z25" ca="1" si="40">AVERAGE(S3:S5)</f>
        <v>0.15472886857743062</v>
      </c>
      <c r="T25" s="5">
        <f t="shared" ca="1" si="40"/>
        <v>-1.5796619365885927E-2</v>
      </c>
      <c r="U25" s="5">
        <f t="shared" ca="1" si="40"/>
        <v>1.6127125189040563E-3</v>
      </c>
      <c r="V25" s="5">
        <f t="shared" ca="1" si="40"/>
        <v>-1.6464546042342328E-4</v>
      </c>
      <c r="W25" s="5">
        <f t="shared" ca="1" si="40"/>
        <v>1.3993901668354276E-2</v>
      </c>
      <c r="X25" s="5">
        <f t="shared" ca="1" si="40"/>
        <v>-1.4286690010145429E-3</v>
      </c>
      <c r="Y25" s="5">
        <f t="shared" ca="1" si="40"/>
        <v>1.45856042355622E-4</v>
      </c>
      <c r="Z25" s="5">
        <f t="shared" ca="1" si="40"/>
        <v>1.6240503579365724E-5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100.03461051641459</v>
      </c>
      <c r="S26" s="5">
        <f t="shared" ref="S26:Z26" ca="1" si="41">AVERAGE(S6:S9)</f>
        <v>-6.298034278276296E-2</v>
      </c>
      <c r="T26" s="5">
        <f t="shared" ca="1" si="41"/>
        <v>6.4298053208761974E-3</v>
      </c>
      <c r="U26" s="5">
        <f t="shared" ca="1" si="41"/>
        <v>-6.5643333519111282E-4</v>
      </c>
      <c r="V26" s="5">
        <f t="shared" ca="1" si="41"/>
        <v>6.7016760546554185E-5</v>
      </c>
      <c r="W26" s="5">
        <f t="shared" ca="1" si="41"/>
        <v>2.4618016353389935E-2</v>
      </c>
      <c r="X26" s="5">
        <f t="shared" ca="1" si="41"/>
        <v>-2.2993597214080951E-3</v>
      </c>
      <c r="Y26" s="5">
        <f t="shared" ca="1" si="41"/>
        <v>2.34746822866843E-4</v>
      </c>
      <c r="Z26" s="5">
        <f t="shared" ca="1" si="41"/>
        <v>-2.396583289383307E-5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99.432604115156664</v>
      </c>
      <c r="S27" s="5">
        <f t="shared" ref="S27:Z27" ca="1" si="42">AVERAGE(S10:S13)</f>
        <v>0.15601077911700517</v>
      </c>
      <c r="T27" s="5">
        <f t="shared" ca="1" si="42"/>
        <v>-1.5927492505727024E-2</v>
      </c>
      <c r="U27" s="5">
        <f t="shared" ca="1" si="42"/>
        <v>1.6260736530886027E-3</v>
      </c>
      <c r="V27" s="5">
        <f t="shared" ca="1" si="42"/>
        <v>-1.6600952876406617E-4</v>
      </c>
      <c r="W27" s="5">
        <f t="shared" ca="1" si="42"/>
        <v>0.44024132934911175</v>
      </c>
      <c r="X27" s="5">
        <f t="shared" ca="1" si="42"/>
        <v>-2.8095276803725179E-2</v>
      </c>
      <c r="Y27" s="5">
        <f t="shared" ca="1" si="42"/>
        <v>1.5264910748614816E-2</v>
      </c>
      <c r="Z27" s="5">
        <f t="shared" ca="1" si="42"/>
        <v>-1.5584291862731393E-3</v>
      </c>
      <c r="CW27" s="27"/>
      <c r="CX27" s="23" t="s">
        <v>14</v>
      </c>
      <c r="CY27" s="5">
        <f t="array" ref="CY27:DC31">MINVERSE(CY5:DC9)</f>
        <v>0.01</v>
      </c>
      <c r="CZ27" s="5">
        <v>-1.0209225667530064E-3</v>
      </c>
      <c r="DA27" s="5">
        <v>1.0422828873055466E-4</v>
      </c>
      <c r="DB27" s="5">
        <v>-1.0640901205907131E-5</v>
      </c>
      <c r="DC27" s="5">
        <v>1.0863536171699869E-6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99.469440277518657</v>
      </c>
      <c r="S28" s="5">
        <f t="shared" ref="S28:Z28" ca="1" si="43">AVERAGE(S14:S17)</f>
        <v>0.2091527079289551</v>
      </c>
      <c r="T28" s="5">
        <f t="shared" ca="1" si="43"/>
        <v>-2.1351352335177945E-2</v>
      </c>
      <c r="U28" s="5">
        <f t="shared" ca="1" si="43"/>
        <v>2.1798077429677578E-3</v>
      </c>
      <c r="V28" s="5">
        <f t="shared" ca="1" si="43"/>
        <v>1.0027333511985639E-3</v>
      </c>
      <c r="W28" s="5">
        <f t="shared" ca="1" si="43"/>
        <v>0.34589908658359847</v>
      </c>
      <c r="X28" s="5">
        <f t="shared" ca="1" si="43"/>
        <v>-6.9614091870530779E-3</v>
      </c>
      <c r="Y28" s="5">
        <f t="shared" ca="1" si="43"/>
        <v>7.1070597354641846E-4</v>
      </c>
      <c r="Z28" s="5">
        <f t="shared" ca="1" si="43"/>
        <v>-7.2557576671970406E-5</v>
      </c>
      <c r="CW28" s="27"/>
      <c r="CX28" s="24"/>
      <c r="CY28" s="5">
        <v>0</v>
      </c>
      <c r="CZ28" s="5">
        <v>0.01</v>
      </c>
      <c r="DA28" s="5">
        <v>-1.0209225667530064E-3</v>
      </c>
      <c r="DB28" s="5">
        <v>1.0422828873055466E-4</v>
      </c>
      <c r="DC28" s="5">
        <v>-1.0640901205907131E-5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-1.0209225667530064E-3</v>
      </c>
      <c r="DC29" s="5">
        <v>1.0422828873055466E-4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-1.0209225667530064E-3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4">IFERROR(BH48/SUMIF($AV48:$BF48,"&lt;&gt;#N/A")*100,"")</f>
        <v/>
      </c>
      <c r="S33" s="5" t="str">
        <f t="shared" si="44"/>
        <v/>
      </c>
      <c r="T33" s="5" t="str">
        <f t="shared" si="44"/>
        <v/>
      </c>
      <c r="U33" s="5" t="str">
        <f t="shared" si="44"/>
        <v/>
      </c>
      <c r="V33" s="5" t="str">
        <f t="shared" si="44"/>
        <v/>
      </c>
      <c r="W33" s="5" t="str">
        <f t="shared" si="44"/>
        <v/>
      </c>
      <c r="X33" s="5" t="str">
        <f t="shared" si="44"/>
        <v/>
      </c>
      <c r="CW33" s="27"/>
      <c r="CX33" s="23" t="s">
        <v>15</v>
      </c>
      <c r="CY33" s="5">
        <f t="array" ref="CY33:DD38">MINVERSE(CY5:DD10)</f>
        <v>0.01</v>
      </c>
      <c r="CZ33" s="5">
        <v>-1.0209225667530064E-3</v>
      </c>
      <c r="DA33" s="5">
        <v>1.0422828873055466E-4</v>
      </c>
      <c r="DB33" s="5">
        <v>-1.0640901205907131E-5</v>
      </c>
      <c r="DC33" s="5">
        <v>1.0863536171699869E-6</v>
      </c>
      <c r="DD33" s="5">
        <v>-1.1090829232425958E-7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-1.0209225667530064E-3</v>
      </c>
      <c r="DB34" s="5">
        <v>1.0422828873055466E-4</v>
      </c>
      <c r="DC34" s="5">
        <v>-1.0640901205907131E-5</v>
      </c>
      <c r="DD34" s="5">
        <v>1.0863536171699869E-6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-1.0209225667530064E-3</v>
      </c>
      <c r="DC35" s="5">
        <v>1.0422828873055466E-4</v>
      </c>
      <c r="DD35" s="5">
        <v>-1.0640901205907131E-5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-1.0209225667530064E-3</v>
      </c>
      <c r="DD36" s="5">
        <v>1.0422828873055466E-4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-1.0209225667530064E-3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5">IF(B38=ISBLANK(TRUE),"",B38)</f>
        <v/>
      </c>
      <c r="AF39" s="5" t="str">
        <f t="shared" si="45"/>
        <v/>
      </c>
      <c r="AG39" s="5" t="str">
        <f t="shared" si="45"/>
        <v/>
      </c>
      <c r="AH39" s="5" t="str">
        <f t="shared" si="45"/>
        <v/>
      </c>
      <c r="AI39" s="5" t="str">
        <f t="shared" si="45"/>
        <v/>
      </c>
      <c r="AJ39" s="5" t="str">
        <f t="shared" si="45"/>
        <v/>
      </c>
      <c r="AK39" s="5" t="str">
        <f t="shared" si="45"/>
        <v/>
      </c>
      <c r="AL39" s="5" t="str">
        <f t="shared" si="45"/>
        <v/>
      </c>
      <c r="AM39" s="5" t="str">
        <f t="shared" si="45"/>
        <v/>
      </c>
      <c r="AN39" s="5" t="str">
        <f t="shared" si="45"/>
        <v/>
      </c>
      <c r="AO39" s="5" t="str">
        <f t="shared" si="45"/>
        <v/>
      </c>
      <c r="AP39" s="5" t="str">
        <f t="shared" si="45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5"/>
        <v/>
      </c>
      <c r="AF40" s="5" t="str">
        <f t="shared" si="45"/>
        <v/>
      </c>
      <c r="AG40" s="5" t="str">
        <f t="shared" si="45"/>
        <v/>
      </c>
      <c r="AH40" s="5" t="str">
        <f t="shared" si="45"/>
        <v/>
      </c>
      <c r="AI40" s="5" t="str">
        <f t="shared" si="45"/>
        <v/>
      </c>
      <c r="AJ40" s="5" t="str">
        <f t="shared" si="45"/>
        <v/>
      </c>
      <c r="AK40" s="5" t="str">
        <f t="shared" si="45"/>
        <v/>
      </c>
      <c r="AL40" s="5" t="str">
        <f t="shared" si="45"/>
        <v/>
      </c>
      <c r="AM40" s="5" t="str">
        <f t="shared" si="45"/>
        <v/>
      </c>
      <c r="AN40" s="5" t="str">
        <f t="shared" si="45"/>
        <v/>
      </c>
      <c r="AO40" s="5" t="str">
        <f t="shared" si="45"/>
        <v/>
      </c>
      <c r="AP40" s="5" t="str">
        <f t="shared" si="45"/>
        <v/>
      </c>
      <c r="CW40" s="27"/>
      <c r="CX40" s="23" t="s">
        <v>16</v>
      </c>
      <c r="CY40" s="5">
        <f t="array" ref="CY40:DE46">MINVERSE(CY5:DE11)</f>
        <v>0.01</v>
      </c>
      <c r="CZ40" s="5">
        <v>-1.0209225667530064E-3</v>
      </c>
      <c r="DA40" s="5">
        <v>1.0422828873055466E-4</v>
      </c>
      <c r="DB40" s="5">
        <v>-1.0640901205907131E-5</v>
      </c>
      <c r="DC40" s="5">
        <v>1.0863536171699869E-6</v>
      </c>
      <c r="DD40" s="5">
        <v>-1.1090829232425958E-7</v>
      </c>
      <c r="DE40" s="5">
        <v>1.1322877847387583E-8</v>
      </c>
    </row>
    <row r="41" spans="2:110" ht="14.25" customHeight="1" x14ac:dyDescent="0.15">
      <c r="AD41" s="5" t="str">
        <f>IF(A40=ISBLANK(TRUE),"",A40)</f>
        <v/>
      </c>
      <c r="AE41" s="5" t="str">
        <f t="shared" si="45"/>
        <v/>
      </c>
      <c r="AF41" s="5" t="str">
        <f t="shared" si="45"/>
        <v/>
      </c>
      <c r="AG41" s="5" t="str">
        <f t="shared" si="45"/>
        <v/>
      </c>
      <c r="AH41" s="5" t="str">
        <f t="shared" si="45"/>
        <v/>
      </c>
      <c r="AI41" s="5" t="str">
        <f t="shared" si="45"/>
        <v/>
      </c>
      <c r="AJ41" s="5" t="str">
        <f t="shared" si="45"/>
        <v/>
      </c>
      <c r="AK41" s="5" t="str">
        <f t="shared" si="45"/>
        <v/>
      </c>
      <c r="AL41" s="5" t="str">
        <f t="shared" si="45"/>
        <v/>
      </c>
      <c r="AM41" s="5" t="str">
        <f t="shared" si="45"/>
        <v/>
      </c>
      <c r="AN41" s="5" t="str">
        <f t="shared" si="45"/>
        <v/>
      </c>
      <c r="AO41" s="5" t="str">
        <f t="shared" si="45"/>
        <v/>
      </c>
      <c r="AP41" s="5" t="str">
        <f t="shared" si="45"/>
        <v/>
      </c>
      <c r="CW41" s="27"/>
      <c r="CX41" s="24"/>
      <c r="CY41" s="5">
        <v>0</v>
      </c>
      <c r="CZ41" s="5">
        <v>0.01</v>
      </c>
      <c r="DA41" s="5">
        <v>-1.0209225667530064E-3</v>
      </c>
      <c r="DB41" s="5">
        <v>1.0422828873055466E-4</v>
      </c>
      <c r="DC41" s="5">
        <v>-1.0640901205907131E-5</v>
      </c>
      <c r="DD41" s="5">
        <v>1.0863536171699869E-6</v>
      </c>
      <c r="DE41" s="5">
        <v>-1.1090829232425958E-7</v>
      </c>
    </row>
    <row r="42" spans="2:110" ht="14.25" customHeight="1" x14ac:dyDescent="0.15">
      <c r="AD42" s="5" t="str">
        <f>IF(A41=ISBLANK(TRUE),"",A41)</f>
        <v/>
      </c>
      <c r="AE42" s="5" t="str">
        <f t="shared" si="45"/>
        <v/>
      </c>
      <c r="AF42" s="5" t="str">
        <f t="shared" si="45"/>
        <v/>
      </c>
      <c r="AG42" s="5" t="str">
        <f t="shared" si="45"/>
        <v/>
      </c>
      <c r="AH42" s="5" t="str">
        <f t="shared" si="45"/>
        <v/>
      </c>
      <c r="AI42" s="5" t="str">
        <f t="shared" si="45"/>
        <v/>
      </c>
      <c r="AJ42" s="5" t="str">
        <f t="shared" si="45"/>
        <v/>
      </c>
      <c r="AK42" s="5" t="str">
        <f t="shared" si="45"/>
        <v/>
      </c>
      <c r="AL42" s="5" t="str">
        <f t="shared" si="45"/>
        <v/>
      </c>
      <c r="AM42" s="5" t="str">
        <f t="shared" si="45"/>
        <v/>
      </c>
      <c r="AN42" s="5" t="str">
        <f t="shared" si="45"/>
        <v/>
      </c>
      <c r="AO42" s="5" t="str">
        <f t="shared" si="45"/>
        <v/>
      </c>
      <c r="AP42" s="5" t="str">
        <f t="shared" si="45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-1.0209225667530064E-3</v>
      </c>
      <c r="DC42" s="5">
        <v>1.0422828873055466E-4</v>
      </c>
      <c r="DD42" s="5">
        <v>-1.0640901205907131E-5</v>
      </c>
      <c r="DE42" s="5">
        <v>1.0863536171699869E-6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-1.0209225667530064E-3</v>
      </c>
      <c r="DD43" s="5">
        <v>1.0422828873055466E-4</v>
      </c>
      <c r="DE43" s="5">
        <v>-1.0640901205907131E-5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-1.0209225667530064E-3</v>
      </c>
      <c r="DE44" s="5">
        <v>1.0422828873055466E-4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-1.0209225667530064E-3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-1.0209225667530064E-3</v>
      </c>
      <c r="DA48" s="5">
        <v>1.0422828873055466E-4</v>
      </c>
      <c r="DB48" s="5">
        <v>-1.0640901205907131E-5</v>
      </c>
      <c r="DC48" s="5">
        <v>1.0863536171699869E-6</v>
      </c>
      <c r="DD48" s="5">
        <v>-1.1090829232425958E-7</v>
      </c>
      <c r="DE48" s="5">
        <v>1.1322877847387583E-8</v>
      </c>
      <c r="DF48" s="5">
        <v>-1.1559781514985686E-9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-1.0209225667530064E-3</v>
      </c>
      <c r="DB49" s="5">
        <v>1.0422828873055466E-4</v>
      </c>
      <c r="DC49" s="5">
        <v>-1.0640901205907131E-5</v>
      </c>
      <c r="DD49" s="5">
        <v>1.0863536171699869E-6</v>
      </c>
      <c r="DE49" s="5">
        <v>-1.1090829232425958E-7</v>
      </c>
      <c r="DF49" s="5">
        <v>1.1322877847387583E-8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-1.0209225667530064E-3</v>
      </c>
      <c r="DC50" s="5">
        <v>1.0422828873055466E-4</v>
      </c>
      <c r="DD50" s="5">
        <v>-1.0640901205907131E-5</v>
      </c>
      <c r="DE50" s="5">
        <v>1.0863536171699869E-6</v>
      </c>
      <c r="DF50" s="5">
        <v>-1.1090829232425958E-7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-1.0209225667530064E-3</v>
      </c>
      <c r="DD51" s="5">
        <v>1.0422828873055466E-4</v>
      </c>
      <c r="DE51" s="5">
        <v>-1.0640901205907131E-5</v>
      </c>
      <c r="DF51" s="5">
        <v>1.0863536171699869E-6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-1.0209225667530064E-3</v>
      </c>
      <c r="DE52" s="5">
        <v>1.0422828873055466E-4</v>
      </c>
      <c r="DF52" s="5">
        <v>-1.0640901205907131E-5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-1.0209225667530064E-3</v>
      </c>
      <c r="DF53" s="5">
        <v>1.0422828873055466E-4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-1.0209225667530064E-3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-1.0209225667530064E-3</v>
      </c>
      <c r="DA57" s="5">
        <v>1.0422828873055466E-4</v>
      </c>
      <c r="DB57" s="5">
        <v>-1.0640901205907131E-5</v>
      </c>
      <c r="DC57" s="5">
        <v>1.0863536171699869E-6</v>
      </c>
      <c r="DD57" s="5">
        <v>-1.1090829232425958E-7</v>
      </c>
      <c r="DE57" s="5">
        <v>1.1322877847387583E-8</v>
      </c>
      <c r="DF57" s="5">
        <v>-1.1559781514985686E-9</v>
      </c>
      <c r="DG57" s="5">
        <v>1.1801641815383143E-10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-1.0209225667530064E-3</v>
      </c>
      <c r="DB58" s="5">
        <v>1.0422828873055466E-4</v>
      </c>
      <c r="DC58" s="5">
        <v>-1.0640901205907131E-5</v>
      </c>
      <c r="DD58" s="5">
        <v>1.0863536171699869E-6</v>
      </c>
      <c r="DE58" s="5">
        <v>-1.1090829232425958E-7</v>
      </c>
      <c r="DF58" s="5">
        <v>1.1322877847387583E-8</v>
      </c>
      <c r="DG58" s="5">
        <v>-1.1559781514985686E-9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-1.0209225667530064E-3</v>
      </c>
      <c r="DC59" s="5">
        <v>1.0422828873055466E-4</v>
      </c>
      <c r="DD59" s="5">
        <v>-1.0640901205907131E-5</v>
      </c>
      <c r="DE59" s="5">
        <v>1.0863536171699869E-6</v>
      </c>
      <c r="DF59" s="5">
        <v>-1.1090829232425958E-7</v>
      </c>
      <c r="DG59" s="5">
        <v>1.1322877847387583E-8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-1.0209225667530064E-3</v>
      </c>
      <c r="DD60" s="5">
        <v>1.0422828873055466E-4</v>
      </c>
      <c r="DE60" s="5">
        <v>-1.0640901205907131E-5</v>
      </c>
      <c r="DF60" s="5">
        <v>1.0863536171699869E-6</v>
      </c>
      <c r="DG60" s="5">
        <v>-1.1090829232425958E-7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-1.0209225667530064E-3</v>
      </c>
      <c r="DE61" s="5">
        <v>1.0422828873055466E-4</v>
      </c>
      <c r="DF61" s="5">
        <v>-1.0640901205907131E-5</v>
      </c>
      <c r="DG61" s="5">
        <v>1.0863536171699869E-6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-1.0209225667530064E-3</v>
      </c>
      <c r="DF62" s="5">
        <v>1.0422828873055466E-4</v>
      </c>
      <c r="DG62" s="5">
        <v>-1.0640901205907131E-5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-1.0209225667530064E-3</v>
      </c>
      <c r="DG63" s="5">
        <v>1.0422828873055466E-4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-1.0209225667530064E-3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-1.0209225667530064E-3</v>
      </c>
      <c r="DA67" s="5">
        <v>1.0422828873055466E-4</v>
      </c>
      <c r="DB67" s="5">
        <v>-1.0640901205907131E-5</v>
      </c>
      <c r="DC67" s="5">
        <v>1.0863536171699869E-6</v>
      </c>
      <c r="DD67" s="5">
        <v>-1.1090829232425958E-7</v>
      </c>
      <c r="DE67" s="5">
        <v>1.1322877847387583E-8</v>
      </c>
      <c r="DF67" s="5">
        <v>-1.1559781514985686E-9</v>
      </c>
      <c r="DG67" s="5">
        <v>1.1801641815383143E-10</v>
      </c>
      <c r="DH67" s="5">
        <v>-1.2048562454060569E-11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-1.0209225667530064E-3</v>
      </c>
      <c r="DB68" s="5">
        <v>1.0422828873055466E-4</v>
      </c>
      <c r="DC68" s="5">
        <v>-1.0640901205907131E-5</v>
      </c>
      <c r="DD68" s="5">
        <v>1.0863536171699869E-6</v>
      </c>
      <c r="DE68" s="5">
        <v>-1.1090829232425958E-7</v>
      </c>
      <c r="DF68" s="5">
        <v>1.1322877847387583E-8</v>
      </c>
      <c r="DG68" s="5">
        <v>-1.1559781514985686E-9</v>
      </c>
      <c r="DH68" s="5">
        <v>1.1801641815383143E-10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-1.0209225667530064E-3</v>
      </c>
      <c r="DC69" s="5">
        <v>1.0422828873055466E-4</v>
      </c>
      <c r="DD69" s="5">
        <v>-1.0640901205907131E-5</v>
      </c>
      <c r="DE69" s="5">
        <v>1.0863536171699869E-6</v>
      </c>
      <c r="DF69" s="5">
        <v>-1.1090829232425958E-7</v>
      </c>
      <c r="DG69" s="5">
        <v>1.1322877847387583E-8</v>
      </c>
      <c r="DH69" s="5">
        <v>-1.1559781514985686E-9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-1.0209225667530064E-3</v>
      </c>
      <c r="DD70" s="5">
        <v>1.0422828873055466E-4</v>
      </c>
      <c r="DE70" s="5">
        <v>-1.0640901205907131E-5</v>
      </c>
      <c r="DF70" s="5">
        <v>1.0863536171699869E-6</v>
      </c>
      <c r="DG70" s="5">
        <v>-1.1090829232425958E-7</v>
      </c>
      <c r="DH70" s="5">
        <v>1.1322877847387583E-8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-1.0209225667530064E-3</v>
      </c>
      <c r="DE71" s="5">
        <v>1.0422828873055466E-4</v>
      </c>
      <c r="DF71" s="5">
        <v>-1.0640901205907131E-5</v>
      </c>
      <c r="DG71" s="5">
        <v>1.0863536171699869E-6</v>
      </c>
      <c r="DH71" s="5">
        <v>-1.1090829232425958E-7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-1.0209225667530064E-3</v>
      </c>
      <c r="DF72" s="5">
        <v>1.0422828873055466E-4</v>
      </c>
      <c r="DG72" s="5">
        <v>-1.0640901205907131E-5</v>
      </c>
      <c r="DH72" s="5">
        <v>1.0863536171699869E-6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-1.0209225667530064E-3</v>
      </c>
      <c r="DG73" s="5">
        <v>1.0422828873055466E-4</v>
      </c>
      <c r="DH73" s="5">
        <v>-1.0640901205907131E-5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-1.0209225667530064E-3</v>
      </c>
      <c r="DH74" s="5">
        <v>1.0422828873055466E-4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-1.0209225667530064E-3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-1.0209225667530064E-3</v>
      </c>
      <c r="DA78" s="5">
        <v>1.0422828873055466E-4</v>
      </c>
      <c r="DB78" s="5">
        <v>-1.0640901205907131E-5</v>
      </c>
      <c r="DC78" s="5">
        <v>1.0863536171699869E-6</v>
      </c>
      <c r="DD78" s="5">
        <v>-1.1090829232425958E-7</v>
      </c>
      <c r="DE78" s="5">
        <v>1.1322877847387583E-8</v>
      </c>
      <c r="DF78" s="5">
        <v>-1.1559781514985686E-9</v>
      </c>
      <c r="DG78" s="5">
        <v>1.1801641815383143E-10</v>
      </c>
      <c r="DH78" s="5">
        <v>-1.2048562454060569E-11</v>
      </c>
      <c r="DI78" s="5">
        <v>1.2300649306283418E-12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-1.0209225667530064E-3</v>
      </c>
      <c r="DB79" s="5">
        <v>1.0422828873055466E-4</v>
      </c>
      <c r="DC79" s="5">
        <v>-1.0640901205907131E-5</v>
      </c>
      <c r="DD79" s="5">
        <v>1.0863536171699869E-6</v>
      </c>
      <c r="DE79" s="5">
        <v>-1.1090829232425958E-7</v>
      </c>
      <c r="DF79" s="5">
        <v>1.1322877847387583E-8</v>
      </c>
      <c r="DG79" s="5">
        <v>-1.1559781514985686E-9</v>
      </c>
      <c r="DH79" s="5">
        <v>1.1801641815383143E-10</v>
      </c>
      <c r="DI79" s="5">
        <v>-1.2048562454060569E-11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-1.0209225667530064E-3</v>
      </c>
      <c r="DC80" s="5">
        <v>1.0422828873055466E-4</v>
      </c>
      <c r="DD80" s="5">
        <v>-1.0640901205907131E-5</v>
      </c>
      <c r="DE80" s="5">
        <v>1.0863536171699869E-6</v>
      </c>
      <c r="DF80" s="5">
        <v>-1.1090829232425958E-7</v>
      </c>
      <c r="DG80" s="5">
        <v>1.1322877847387583E-8</v>
      </c>
      <c r="DH80" s="5">
        <v>-1.1559781514985686E-9</v>
      </c>
      <c r="DI80" s="5">
        <v>1.1801641815383143E-10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-1.0209225667530064E-3</v>
      </c>
      <c r="DD81" s="5">
        <v>1.0422828873055466E-4</v>
      </c>
      <c r="DE81" s="5">
        <v>-1.0640901205907131E-5</v>
      </c>
      <c r="DF81" s="5">
        <v>1.0863536171699869E-6</v>
      </c>
      <c r="DG81" s="5">
        <v>-1.1090829232425958E-7</v>
      </c>
      <c r="DH81" s="5">
        <v>1.1322877847387583E-8</v>
      </c>
      <c r="DI81" s="5">
        <v>-1.1559781514985686E-9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-1.0209225667530064E-3</v>
      </c>
      <c r="DE82" s="5">
        <v>1.0422828873055466E-4</v>
      </c>
      <c r="DF82" s="5">
        <v>-1.0640901205907131E-5</v>
      </c>
      <c r="DG82" s="5">
        <v>1.0863536171699869E-6</v>
      </c>
      <c r="DH82" s="5">
        <v>-1.1090829232425958E-7</v>
      </c>
      <c r="DI82" s="5">
        <v>1.1322877847387583E-8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-1.0209225667530064E-3</v>
      </c>
      <c r="DF83" s="5">
        <v>1.0422828873055466E-4</v>
      </c>
      <c r="DG83" s="5">
        <v>-1.0640901205907131E-5</v>
      </c>
      <c r="DH83" s="5">
        <v>1.0863536171699869E-6</v>
      </c>
      <c r="DI83" s="5">
        <v>-1.1090829232425958E-7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-1.0209225667530064E-3</v>
      </c>
      <c r="DG84" s="5">
        <v>1.0422828873055466E-4</v>
      </c>
      <c r="DH84" s="5">
        <v>-1.0640901205907131E-5</v>
      </c>
      <c r="DI84" s="5">
        <v>1.0863536171699869E-6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-1.0209225667530064E-3</v>
      </c>
      <c r="DH85" s="5">
        <v>1.0422828873055466E-4</v>
      </c>
      <c r="DI85" s="5">
        <v>-1.0640901205907131E-5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-1.0209225667530064E-3</v>
      </c>
      <c r="DI86" s="5">
        <v>1.0422828873055466E-4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-1.0209225667530064E-3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601F4-A284-4040-9D35-D6348FF80163}">
  <dimension ref="A1:DL101"/>
  <sheetViews>
    <sheetView zoomScaleNormal="100" workbookViewId="0">
      <selection activeCell="AD18" sqref="AD18:AI2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2" width="14.5" style="5" bestFit="1" customWidth="1"/>
    <col min="83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87.008799999999994</v>
      </c>
      <c r="D1" s="1">
        <v>88.012100000000004</v>
      </c>
      <c r="E1" s="1">
        <v>89.0154</v>
      </c>
      <c r="F1" s="1">
        <v>90.018699999999995</v>
      </c>
      <c r="G1"/>
      <c r="H1"/>
      <c r="I1" s="1"/>
      <c r="J1" s="1"/>
      <c r="K1" s="1"/>
      <c r="L1" s="1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4</v>
      </c>
    </row>
    <row r="2" spans="1:116" ht="15" x14ac:dyDescent="0.2">
      <c r="A2" t="s">
        <v>22</v>
      </c>
      <c r="B2" t="s">
        <v>23</v>
      </c>
      <c r="C2">
        <v>851993.91230736498</v>
      </c>
      <c r="D2">
        <v>64501.724305480602</v>
      </c>
      <c r="E2">
        <v>2844.8205146669002</v>
      </c>
      <c r="F2">
        <v>13750.5967764413</v>
      </c>
      <c r="G2"/>
      <c r="H2"/>
      <c r="I2"/>
      <c r="J2"/>
      <c r="K2"/>
      <c r="L2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Pyruvate</v>
      </c>
      <c r="S2" s="5" t="str">
        <f t="shared" ref="S2:AB2" ca="1" si="0">IF(AG2=ISBLANK(TRUE),"",AG2)</f>
        <v>Pyruvate m+1</v>
      </c>
      <c r="T2" s="5" t="str">
        <f t="shared" ca="1" si="0"/>
        <v>Pyruvate m+2</v>
      </c>
      <c r="U2" s="5" t="str">
        <f t="shared" ca="1" si="0"/>
        <v>Pyruvate m+3</v>
      </c>
      <c r="V2" s="5" t="str">
        <f t="shared" si="0"/>
        <v/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Pyruvate</v>
      </c>
      <c r="AG2" s="3" t="str">
        <f ca="1">IF(D1=ISBLANK(TRUE),"",$AF$2&amp;" m+1")</f>
        <v>Pyruvate m+1</v>
      </c>
      <c r="AH2" s="3" t="str">
        <f ca="1">IF(E1=ISBLANK(TRUE),"",$AF$2&amp;" m+2")</f>
        <v>Pyruvate m+2</v>
      </c>
      <c r="AI2" s="3" t="str">
        <f ca="1">IF(F1=ISBLANK(TRUE),"",$AF$2&amp;" m+3")</f>
        <v>Pyruvate m+3</v>
      </c>
      <c r="AJ2" s="3" t="str">
        <f>IF(G1=ISBLANK(TRUE),"",$AF$2&amp;" m+4")</f>
        <v/>
      </c>
      <c r="AK2" s="3" t="str">
        <f>IF(H1=ISBLANK(TRUE),"",$AF$2&amp;" m+5")</f>
        <v/>
      </c>
      <c r="AL2" s="3" t="str">
        <f>IF(I1=ISBLANK(TRUE),"",$AF$2&amp;" m+6")</f>
        <v/>
      </c>
      <c r="AM2" s="3"/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Pyruvate</v>
      </c>
      <c r="AU2" s="5" t="str">
        <f t="shared" ca="1" si="2"/>
        <v>Pyruvate m+1</v>
      </c>
      <c r="AV2" s="5" t="str">
        <f t="shared" ca="1" si="2"/>
        <v>Pyruvate m+2</v>
      </c>
      <c r="AW2" s="5" t="str">
        <f t="shared" ca="1" si="2"/>
        <v>Pyruvate m+3</v>
      </c>
      <c r="AX2" s="5" t="str">
        <f t="shared" si="2"/>
        <v/>
      </c>
      <c r="AY2" s="5" t="str">
        <f t="shared" si="2"/>
        <v/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Pyruvate</v>
      </c>
      <c r="BI2" s="5" t="str">
        <f t="shared" ca="1" si="3"/>
        <v>Pyruvate m+1</v>
      </c>
      <c r="BJ2" s="5" t="str">
        <f t="shared" ca="1" si="3"/>
        <v>Pyruvate m+2</v>
      </c>
      <c r="BK2" s="5" t="str">
        <f t="shared" ca="1" si="3"/>
        <v>Pyruvate m+3</v>
      </c>
      <c r="BL2" s="5" t="str">
        <f t="shared" si="3"/>
        <v/>
      </c>
      <c r="BM2" s="5" t="str">
        <f t="shared" si="3"/>
        <v/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Pyruvate</v>
      </c>
      <c r="BY2" s="3" t="str">
        <f t="shared" ca="1" si="4"/>
        <v>Pyruvate m+1</v>
      </c>
      <c r="BZ2" s="3" t="str">
        <f t="shared" ca="1" si="4"/>
        <v>Pyruvate m+2</v>
      </c>
      <c r="CA2" s="3" t="str">
        <f t="shared" ca="1" si="4"/>
        <v>Pyruvate m+3</v>
      </c>
      <c r="CB2" s="3" t="str">
        <f t="shared" si="4"/>
        <v/>
      </c>
      <c r="CC2" s="3" t="str">
        <f t="shared" si="4"/>
        <v/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Pyruvate</v>
      </c>
      <c r="CL2" s="5" t="str">
        <f t="shared" ca="1" si="5"/>
        <v>Pyruvate m+1</v>
      </c>
      <c r="CM2" s="5" t="str">
        <f t="shared" ca="1" si="5"/>
        <v>Pyruvate m+2</v>
      </c>
      <c r="CN2" s="5" t="str">
        <f t="shared" ca="1" si="5"/>
        <v>Pyruvate m+3</v>
      </c>
      <c r="CO2" s="5" t="str">
        <f t="shared" si="5"/>
        <v/>
      </c>
      <c r="CP2" s="5" t="str">
        <f t="shared" si="5"/>
        <v/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Pyruvate</v>
      </c>
      <c r="CZ2" s="5" t="str">
        <f t="shared" ca="1" si="6"/>
        <v>Pyruvate m+1</v>
      </c>
      <c r="DA2" s="5" t="str">
        <f t="shared" ca="1" si="6"/>
        <v>Pyruvate m+2</v>
      </c>
      <c r="DB2" s="5" t="str">
        <f t="shared" ca="1" si="6"/>
        <v>Pyruvate m+3</v>
      </c>
      <c r="DC2" s="5" t="str">
        <f t="shared" si="6"/>
        <v/>
      </c>
      <c r="DD2" s="5" t="str">
        <f t="shared" si="6"/>
        <v/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1506435.48466909</v>
      </c>
      <c r="D3">
        <v>99176.2585321113</v>
      </c>
      <c r="E3">
        <v>3244.90883482245</v>
      </c>
      <c r="F3">
        <v>19008.0771561275</v>
      </c>
      <c r="G3"/>
      <c r="H3"/>
      <c r="I3"/>
      <c r="J3"/>
      <c r="K3"/>
      <c r="L3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95.301316904907637</v>
      </c>
      <c r="S3" s="5">
        <f t="shared" ref="S3:AB18" ca="1" si="8">IFERROR(BI3/SUMIF($BH3:$BR3,"&lt;&gt;#N/A")*100,"")</f>
        <v>2.9889554495072668</v>
      </c>
      <c r="T3" s="6">
        <f t="shared" ca="1" si="8"/>
        <v>0.18406113921287459</v>
      </c>
      <c r="U3" s="6">
        <f t="shared" ca="1" si="8"/>
        <v>1.5256665063722201</v>
      </c>
      <c r="V3" s="6" t="str">
        <f t="shared" ca="1" si="8"/>
        <v/>
      </c>
      <c r="W3" s="6" t="str">
        <f t="shared" ca="1" si="8"/>
        <v/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851993.91230736498</v>
      </c>
      <c r="AG3" s="5">
        <f t="shared" si="1"/>
        <v>64501.724305480602</v>
      </c>
      <c r="AH3" s="5">
        <f t="shared" si="1"/>
        <v>2844.8205146669002</v>
      </c>
      <c r="AI3" s="5">
        <f t="shared" si="1"/>
        <v>13750.5967764413</v>
      </c>
      <c r="AJ3" s="5" t="str">
        <f t="shared" si="1"/>
        <v/>
      </c>
      <c r="AK3" s="5" t="str">
        <f t="shared" si="1"/>
        <v/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7.5706790123414622</v>
      </c>
      <c r="AV3" s="5">
        <f t="shared" si="10"/>
        <v>0.33390150722586431</v>
      </c>
      <c r="AW3" s="5">
        <f t="shared" si="10"/>
        <v>1.6139313412700349</v>
      </c>
      <c r="AX3" s="5" t="str">
        <f t="shared" si="10"/>
        <v/>
      </c>
      <c r="AY3" s="5" t="str">
        <f t="shared" si="10"/>
        <v/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3.1363212456861099E-2</v>
      </c>
      <c r="BJ3" s="5">
        <f ca="1"/>
        <v>1.9313598719368397E-3</v>
      </c>
      <c r="BK3" s="5">
        <f ca="1"/>
        <v>1.6008871187945299E-2</v>
      </c>
      <c r="BL3" s="5" t="e">
        <f ca="1"/>
        <v>#N/A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4322924.1030342998</v>
      </c>
      <c r="BY3" s="5">
        <f t="shared" ref="BY3:CC6" si="12">D17</f>
        <v>233106.84973755601</v>
      </c>
      <c r="BZ3" s="5">
        <f t="shared" si="12"/>
        <v>0</v>
      </c>
      <c r="CA3" s="5">
        <f t="shared" si="12"/>
        <v>559.14550992959698</v>
      </c>
      <c r="CB3" s="5">
        <f t="shared" si="12"/>
        <v>0</v>
      </c>
      <c r="CC3" s="5">
        <f t="shared" si="12"/>
        <v>0</v>
      </c>
      <c r="CE3" s="5" t="str">
        <f t="shared" ref="CE3:CH6" si="13">AM39</f>
        <v/>
      </c>
      <c r="CF3" s="5" t="str">
        <f t="shared" si="13"/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5.3923419468302995</v>
      </c>
      <c r="CM3" s="5">
        <f t="shared" si="15"/>
        <v>0</v>
      </c>
      <c r="CN3" s="5">
        <f t="shared" si="15"/>
        <v>1.2934428100116947E-2</v>
      </c>
      <c r="CO3" s="5">
        <f t="shared" si="15"/>
        <v>0</v>
      </c>
      <c r="CP3" s="5">
        <f t="shared" si="15"/>
        <v>0</v>
      </c>
      <c r="CQ3" s="5" t="str">
        <f t="shared" si="15"/>
        <v/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4.434357766655352</v>
      </c>
      <c r="DA3" s="5">
        <f t="shared" si="16"/>
        <v>1.6898152868364577E-3</v>
      </c>
      <c r="DB3" s="5">
        <f t="shared" si="16"/>
        <v>4.4268837913212936E-3</v>
      </c>
      <c r="DC3" s="5">
        <f t="shared" si="16"/>
        <v>0</v>
      </c>
      <c r="DD3" s="5">
        <f t="shared" si="16"/>
        <v>0</v>
      </c>
      <c r="DE3" s="5" t="str">
        <f t="shared" si="16"/>
        <v/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3719537.39633764</v>
      </c>
      <c r="D4">
        <v>219704.53808821901</v>
      </c>
      <c r="E4">
        <v>20064.126114270101</v>
      </c>
      <c r="F4">
        <v>79462.611665185002</v>
      </c>
      <c r="G4"/>
      <c r="H4"/>
      <c r="I4"/>
      <c r="J4"/>
      <c r="K4"/>
      <c r="L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96.600029184050371</v>
      </c>
      <c r="S4" s="5">
        <f t="shared" ca="1" si="8"/>
        <v>2.0760770519409264</v>
      </c>
      <c r="T4" s="6">
        <f t="shared" ca="1" si="8"/>
        <v>0.11438641790736817</v>
      </c>
      <c r="U4" s="6">
        <f t="shared" ca="1" si="8"/>
        <v>1.2095073461013253</v>
      </c>
      <c r="V4" s="6" t="str">
        <f t="shared" ca="1" si="8"/>
        <v/>
      </c>
      <c r="W4" s="6" t="str">
        <f t="shared" ca="1" si="8"/>
        <v/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1506435.48466909</v>
      </c>
      <c r="AG4" s="5">
        <f t="shared" si="1"/>
        <v>99176.2585321113</v>
      </c>
      <c r="AH4" s="5">
        <f t="shared" si="1"/>
        <v>3244.90883482245</v>
      </c>
      <c r="AI4" s="5">
        <f t="shared" si="1"/>
        <v>19008.0771561275</v>
      </c>
      <c r="AJ4" s="5" t="str">
        <f t="shared" si="1"/>
        <v/>
      </c>
      <c r="AK4" s="5" t="str">
        <f t="shared" si="1"/>
        <v/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6.583505204266797</v>
      </c>
      <c r="AV4" s="5">
        <f t="shared" si="10"/>
        <v>0.21540310672748397</v>
      </c>
      <c r="AW4" s="5">
        <f t="shared" si="10"/>
        <v>1.2617916498629806</v>
      </c>
      <c r="AX4" s="5" t="str">
        <f t="shared" si="10"/>
        <v/>
      </c>
      <c r="AY4" s="5" t="str">
        <f t="shared" si="10"/>
        <v/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2.1491474376114449E-2</v>
      </c>
      <c r="BJ4" s="5">
        <f ca="1"/>
        <v>1.1841240512404992E-3</v>
      </c>
      <c r="BK4" s="5">
        <f ca="1"/>
        <v>1.2520776197664204E-2</v>
      </c>
      <c r="BL4" s="5" t="e">
        <f ca="1"/>
        <v>#N/A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4468810.4199886201</v>
      </c>
      <c r="BY4" s="5">
        <f t="shared" si="12"/>
        <v>190171.70399881099</v>
      </c>
      <c r="BZ4" s="5">
        <f t="shared" si="12"/>
        <v>0</v>
      </c>
      <c r="CA4" s="5">
        <f t="shared" si="12"/>
        <v>0</v>
      </c>
      <c r="CB4" s="5">
        <f t="shared" si="12"/>
        <v>0</v>
      </c>
      <c r="CC4" s="5">
        <f t="shared" si="12"/>
        <v>0</v>
      </c>
      <c r="CE4" s="5" t="str">
        <f t="shared" si="13"/>
        <v/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4.255533041817765</v>
      </c>
      <c r="CM4" s="5">
        <f t="shared" si="15"/>
        <v>0</v>
      </c>
      <c r="CN4" s="5">
        <f t="shared" si="15"/>
        <v>0</v>
      </c>
      <c r="CO4" s="5">
        <f t="shared" si="15"/>
        <v>0</v>
      </c>
      <c r="CP4" s="5">
        <f t="shared" si="15"/>
        <v>0</v>
      </c>
      <c r="CQ4" s="5" t="str">
        <f t="shared" si="15"/>
        <v/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779317.33450293797</v>
      </c>
      <c r="D5">
        <v>69460.617784715898</v>
      </c>
      <c r="E5">
        <v>2416.4143017520601</v>
      </c>
      <c r="F5">
        <v>9685.1700362752308</v>
      </c>
      <c r="G5"/>
      <c r="H5"/>
      <c r="I5"/>
      <c r="J5"/>
      <c r="K5"/>
      <c r="L5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96.102272525006114</v>
      </c>
      <c r="S5" s="5">
        <f t="shared" ca="1" si="8"/>
        <v>1.4150221086694361</v>
      </c>
      <c r="T5" s="6">
        <f t="shared" ca="1" si="8"/>
        <v>0.45402888739120245</v>
      </c>
      <c r="U5" s="6">
        <f t="shared" ca="1" si="8"/>
        <v>2.0286764789332432</v>
      </c>
      <c r="V5" s="6" t="str">
        <f t="shared" ca="1" si="8"/>
        <v/>
      </c>
      <c r="W5" s="6" t="str">
        <f t="shared" ca="1" si="8"/>
        <v/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3719537.39633764</v>
      </c>
      <c r="AG5" s="5">
        <f t="shared" si="1"/>
        <v>219704.53808821901</v>
      </c>
      <c r="AH5" s="5">
        <f t="shared" si="1"/>
        <v>20064.126114270101</v>
      </c>
      <c r="AI5" s="5">
        <f t="shared" si="1"/>
        <v>79462.611665185002</v>
      </c>
      <c r="AJ5" s="5" t="str">
        <f t="shared" si="1"/>
        <v/>
      </c>
      <c r="AK5" s="5" t="str">
        <f t="shared" si="1"/>
        <v/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5.9067705114229048</v>
      </c>
      <c r="AV5" s="5">
        <f t="shared" si="10"/>
        <v>0.53942530955666146</v>
      </c>
      <c r="AW5" s="5">
        <f t="shared" si="10"/>
        <v>2.1363573799103648</v>
      </c>
      <c r="AX5" s="5" t="str">
        <f t="shared" si="10"/>
        <v/>
      </c>
      <c r="AY5" s="5" t="str">
        <f t="shared" si="10"/>
        <v/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1.4724127447675525E-2</v>
      </c>
      <c r="BJ5" s="5">
        <f ca="1"/>
        <v>4.7244344536500182E-3</v>
      </c>
      <c r="BK5" s="5">
        <f ca="1"/>
        <v>2.1109557824508001E-2</v>
      </c>
      <c r="BL5" s="5" t="e">
        <f ca="1"/>
        <v>#N/A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7151597.0551054897</v>
      </c>
      <c r="BY5" s="5">
        <f t="shared" si="12"/>
        <v>205685.157338841</v>
      </c>
      <c r="BZ5" s="5">
        <f t="shared" si="12"/>
        <v>483.39512116047399</v>
      </c>
      <c r="CA5" s="5">
        <f t="shared" si="12"/>
        <v>341.35338430960297</v>
      </c>
      <c r="CB5" s="5">
        <f t="shared" si="12"/>
        <v>0</v>
      </c>
      <c r="CC5" s="5">
        <f t="shared" si="12"/>
        <v>0</v>
      </c>
      <c r="CE5" s="5" t="str">
        <f t="shared" si="13"/>
        <v/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2.8760730750623513</v>
      </c>
      <c r="CM5" s="5">
        <f t="shared" si="15"/>
        <v>6.7592611473458308E-3</v>
      </c>
      <c r="CN5" s="5">
        <f t="shared" si="15"/>
        <v>4.7731070651682262E-3</v>
      </c>
      <c r="CO5" s="5">
        <f t="shared" si="15"/>
        <v>0</v>
      </c>
      <c r="CP5" s="5">
        <f t="shared" si="15"/>
        <v>0</v>
      </c>
      <c r="CQ5" s="5" t="str">
        <f t="shared" si="15"/>
        <v/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4.434357766655352</v>
      </c>
      <c r="DA5" s="5">
        <f t="shared" si="21"/>
        <v>1.6898152868364577E-3</v>
      </c>
      <c r="DB5" s="5">
        <f t="shared" si="21"/>
        <v>4.4268837913212936E-3</v>
      </c>
      <c r="DC5" s="5">
        <f t="shared" si="21"/>
        <v>0</v>
      </c>
      <c r="DD5" s="5">
        <f t="shared" si="21"/>
        <v>0</v>
      </c>
      <c r="DE5" s="5" t="str">
        <f t="shared" si="21"/>
        <v/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409550.05457298801</v>
      </c>
      <c r="D6">
        <v>19453.546406618301</v>
      </c>
      <c r="E6">
        <v>733.32336985469703</v>
      </c>
      <c r="F6">
        <v>714.08536911023396</v>
      </c>
      <c r="G6"/>
      <c r="H6"/>
      <c r="I6"/>
      <c r="J6"/>
      <c r="K6"/>
      <c r="L6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94.498455910337043</v>
      </c>
      <c r="S6" s="5">
        <f t="shared" ca="1" si="8"/>
        <v>4.2322554877254355</v>
      </c>
      <c r="T6" s="6">
        <f t="shared" ca="1" si="8"/>
        <v>0.10373934926555972</v>
      </c>
      <c r="U6" s="6">
        <f t="shared" ca="1" si="8"/>
        <v>1.1655492526719686</v>
      </c>
      <c r="V6" s="6" t="str">
        <f t="shared" ca="1" si="8"/>
        <v/>
      </c>
      <c r="W6" s="6" t="str">
        <f t="shared" ca="1" si="8"/>
        <v/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779317.33450293797</v>
      </c>
      <c r="AG6" s="5">
        <f t="shared" si="1"/>
        <v>69460.617784715898</v>
      </c>
      <c r="AH6" s="5">
        <f t="shared" si="1"/>
        <v>2416.4143017520601</v>
      </c>
      <c r="AI6" s="5">
        <f t="shared" si="1"/>
        <v>9685.1700362752308</v>
      </c>
      <c r="AJ6" s="5" t="str">
        <f t="shared" si="1"/>
        <v/>
      </c>
      <c r="AK6" s="5" t="str">
        <f t="shared" si="1"/>
        <v/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8.9130081815797251</v>
      </c>
      <c r="AV6" s="5">
        <f t="shared" si="10"/>
        <v>0.31006808071236996</v>
      </c>
      <c r="AW6" s="5">
        <f t="shared" si="10"/>
        <v>1.2427761590151976</v>
      </c>
      <c r="AX6" s="5" t="str">
        <f t="shared" si="10"/>
        <v/>
      </c>
      <c r="AY6" s="5" t="str">
        <f t="shared" si="10"/>
        <v/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4.4786504149243726E-2</v>
      </c>
      <c r="BJ6" s="5">
        <f ca="1"/>
        <v>1.0977888290999243E-3</v>
      </c>
      <c r="BK6" s="5">
        <f ca="1"/>
        <v>1.2334056058840543E-2</v>
      </c>
      <c r="BL6" s="5" t="e">
        <f ca="1"/>
        <v>#N/A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7161096.6721214801</v>
      </c>
      <c r="BY6" s="5">
        <f t="shared" si="12"/>
        <v>373342.55782307801</v>
      </c>
      <c r="BZ6" s="5">
        <f t="shared" si="12"/>
        <v>0</v>
      </c>
      <c r="CA6" s="5">
        <f t="shared" si="12"/>
        <v>0</v>
      </c>
      <c r="CB6" s="5">
        <f t="shared" si="12"/>
        <v>0</v>
      </c>
      <c r="CC6" s="5">
        <f t="shared" si="12"/>
        <v>0</v>
      </c>
      <c r="CE6" s="5" t="str">
        <f t="shared" si="13"/>
        <v/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5.2134830029109915</v>
      </c>
      <c r="CM6" s="5">
        <f t="shared" si="15"/>
        <v>0</v>
      </c>
      <c r="CN6" s="5">
        <f t="shared" si="15"/>
        <v>0</v>
      </c>
      <c r="CO6" s="5">
        <f t="shared" si="15"/>
        <v>0</v>
      </c>
      <c r="CP6" s="5">
        <f t="shared" si="15"/>
        <v>0</v>
      </c>
      <c r="CQ6" s="5" t="str">
        <f t="shared" si="15"/>
        <v/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4.434357766655352</v>
      </c>
      <c r="DB6" s="5">
        <f t="shared" si="22"/>
        <v>1.6898152868364577E-3</v>
      </c>
      <c r="DC6" s="5">
        <f t="shared" si="22"/>
        <v>4.4268837913212936E-3</v>
      </c>
      <c r="DD6" s="5">
        <f t="shared" si="22"/>
        <v>0</v>
      </c>
      <c r="DE6" s="5">
        <f t="shared" si="22"/>
        <v>0</v>
      </c>
      <c r="DF6" s="5" t="str">
        <f t="shared" si="22"/>
        <v/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964724.61037503101</v>
      </c>
      <c r="D7">
        <v>90147.955144590102</v>
      </c>
      <c r="E7">
        <v>1665.65015685813</v>
      </c>
      <c r="F7">
        <v>15730.7708276597</v>
      </c>
      <c r="G7"/>
      <c r="H7"/>
      <c r="I7"/>
      <c r="J7"/>
      <c r="K7"/>
      <c r="L7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99.362416709974966</v>
      </c>
      <c r="S7" s="5">
        <f t="shared" ca="1" si="8"/>
        <v>0.31361005447751739</v>
      </c>
      <c r="T7" s="6">
        <f t="shared" ca="1" si="8"/>
        <v>0.16232859603770194</v>
      </c>
      <c r="U7" s="6">
        <f t="shared" ca="1" si="8"/>
        <v>0.1616446395097885</v>
      </c>
      <c r="V7" s="6" t="str">
        <f t="shared" ca="1" si="8"/>
        <v/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409550.05457298801</v>
      </c>
      <c r="AG7" s="5">
        <f t="shared" si="1"/>
        <v>19453.546406618301</v>
      </c>
      <c r="AH7" s="5">
        <f t="shared" si="1"/>
        <v>733.32336985469703</v>
      </c>
      <c r="AI7" s="5">
        <f t="shared" si="1"/>
        <v>714.08536911023396</v>
      </c>
      <c r="AJ7" s="5" t="str">
        <f t="shared" si="1"/>
        <v/>
      </c>
      <c r="AK7" s="5" t="str">
        <f t="shared" si="1"/>
        <v/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4.7499801768800367</v>
      </c>
      <c r="AV7" s="5">
        <f t="shared" si="10"/>
        <v>0.1790558593916651</v>
      </c>
      <c r="AW7" s="5">
        <f t="shared" si="10"/>
        <v>0.17435850908499223</v>
      </c>
      <c r="AX7" s="5" t="str">
        <f t="shared" si="10"/>
        <v/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3.1562241022468421E-3</v>
      </c>
      <c r="BJ7" s="5">
        <f ca="1"/>
        <v>1.6337021724372551E-3</v>
      </c>
      <c r="BK7" s="5">
        <f ca="1"/>
        <v>1.6268187194118542E-3</v>
      </c>
      <c r="BL7" s="5" t="e">
        <f ca="1"/>
        <v>#N/A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4.434357766655352</v>
      </c>
      <c r="DC7" s="5">
        <f t="shared" si="23"/>
        <v>1.6898152868364577E-3</v>
      </c>
      <c r="DD7" s="5">
        <f t="shared" si="23"/>
        <v>4.4268837913212936E-3</v>
      </c>
      <c r="DE7" s="5">
        <f t="shared" si="23"/>
        <v>0</v>
      </c>
      <c r="DF7" s="5">
        <f t="shared" si="23"/>
        <v>0</v>
      </c>
      <c r="DG7" s="5" t="str">
        <f t="shared" si="23"/>
        <v/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2367347.6443463298</v>
      </c>
      <c r="D8">
        <v>148251.94413944401</v>
      </c>
      <c r="E8">
        <v>1002.20232187394</v>
      </c>
      <c r="F8">
        <v>16287.467145786801</v>
      </c>
      <c r="G8"/>
      <c r="H8"/>
      <c r="I8"/>
      <c r="J8"/>
      <c r="K8"/>
      <c r="L8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93.904241295949902</v>
      </c>
      <c r="S8" s="5">
        <f t="shared" ca="1" si="8"/>
        <v>4.6107601631009612</v>
      </c>
      <c r="T8" s="6">
        <f t="shared" ca="1" si="8"/>
        <v>-4.3913566721042234E-2</v>
      </c>
      <c r="U8" s="6">
        <f t="shared" ca="1" si="8"/>
        <v>1.5289121076701799</v>
      </c>
      <c r="V8" s="6" t="str">
        <f t="shared" ca="1" si="8"/>
        <v/>
      </c>
      <c r="W8" s="6" t="str">
        <f t="shared" ca="1" si="8"/>
        <v/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964724.61037503101</v>
      </c>
      <c r="AG8" s="5">
        <f t="shared" si="1"/>
        <v>90147.955144590102</v>
      </c>
      <c r="AH8" s="5">
        <f t="shared" si="1"/>
        <v>1665.65015685813</v>
      </c>
      <c r="AI8" s="5">
        <f t="shared" si="1"/>
        <v>15730.7708276597</v>
      </c>
      <c r="AJ8" s="5" t="str">
        <f t="shared" si="1"/>
        <v/>
      </c>
      <c r="AK8" s="5" t="str">
        <f t="shared" si="1"/>
        <v/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9.3444237013447413</v>
      </c>
      <c r="AV8" s="5">
        <f t="shared" si="10"/>
        <v>0.17265550592833101</v>
      </c>
      <c r="AW8" s="5">
        <f t="shared" si="10"/>
        <v>1.6305970282591273</v>
      </c>
      <c r="AX8" s="5" t="str">
        <f t="shared" si="10"/>
        <v/>
      </c>
      <c r="AY8" s="5" t="str">
        <f t="shared" si="10"/>
        <v/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4.9100659346893887E-2</v>
      </c>
      <c r="BJ8" s="5">
        <f ca="1"/>
        <v>-4.6764199481303119E-4</v>
      </c>
      <c r="BK8" s="5">
        <f ca="1"/>
        <v>1.6281608653347612E-2</v>
      </c>
      <c r="BL8" s="5" t="e">
        <f ca="1"/>
        <v>#N/A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4.434357766655352</v>
      </c>
      <c r="DD8" s="5">
        <f t="shared" si="24"/>
        <v>1.6898152868364577E-3</v>
      </c>
      <c r="DE8" s="5">
        <f t="shared" si="24"/>
        <v>4.4268837913212936E-3</v>
      </c>
      <c r="DF8" s="5">
        <f t="shared" si="24"/>
        <v>0</v>
      </c>
      <c r="DG8" s="5">
        <f t="shared" si="24"/>
        <v>0</v>
      </c>
      <c r="DH8" s="5" t="str">
        <f t="shared" si="24"/>
        <v/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986248.48276382801</v>
      </c>
      <c r="D9">
        <v>92519.740878705503</v>
      </c>
      <c r="E9">
        <v>633.04615318869503</v>
      </c>
      <c r="F9">
        <v>21663.254168417199</v>
      </c>
      <c r="G9"/>
      <c r="H9"/>
      <c r="I9"/>
      <c r="J9"/>
      <c r="K9"/>
      <c r="L9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X22" ca="1" si="25">IFERROR(BH9/SUMIF($BH9:$BR9,"&lt;&gt;#N/A")*100,"")</f>
        <v>97.586747590291438</v>
      </c>
      <c r="S9" s="5">
        <f t="shared" ca="1" si="8"/>
        <v>1.7838925504616423</v>
      </c>
      <c r="T9" s="6">
        <f t="shared" ca="1" si="8"/>
        <v>-3.9440453659304209E-2</v>
      </c>
      <c r="U9" s="6">
        <f t="shared" ca="1" si="8"/>
        <v>0.6688003129062442</v>
      </c>
      <c r="V9" s="6" t="str">
        <f t="shared" ca="1" si="8"/>
        <v/>
      </c>
      <c r="W9" s="6" t="str">
        <f t="shared" ca="1" si="8"/>
        <v/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2367347.6443463298</v>
      </c>
      <c r="AG9" s="5">
        <f t="shared" si="1"/>
        <v>148251.94413944401</v>
      </c>
      <c r="AH9" s="5">
        <f t="shared" si="1"/>
        <v>1002.20232187394</v>
      </c>
      <c r="AI9" s="5">
        <f t="shared" si="1"/>
        <v>16287.467145786801</v>
      </c>
      <c r="AJ9" s="5" t="str">
        <f t="shared" si="1"/>
        <v/>
      </c>
      <c r="AK9" s="5" t="str">
        <f t="shared" si="1"/>
        <v/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6.2623647394372952</v>
      </c>
      <c r="AV9" s="5">
        <f t="shared" si="10"/>
        <v>4.2334395806521576E-2</v>
      </c>
      <c r="AW9" s="5">
        <f t="shared" si="10"/>
        <v>0.68800487265502919</v>
      </c>
      <c r="AX9" s="5" t="str">
        <f t="shared" si="10"/>
        <v/>
      </c>
      <c r="AY9" s="5" t="str">
        <f t="shared" si="10"/>
        <v/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1.8280069727819433E-2</v>
      </c>
      <c r="BJ9" s="5">
        <f ca="1"/>
        <v>-4.0415788652872374E-4</v>
      </c>
      <c r="BK9" s="5">
        <f ca="1"/>
        <v>6.8533927958552105E-3</v>
      </c>
      <c r="BL9" s="5" t="e">
        <f ca="1"/>
        <v>#N/A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4.434357766655352</v>
      </c>
      <c r="DE9" s="5">
        <f t="shared" si="26"/>
        <v>1.6898152868364577E-3</v>
      </c>
      <c r="DF9" s="5">
        <f t="shared" si="26"/>
        <v>4.4268837913212936E-3</v>
      </c>
      <c r="DG9" s="5">
        <f t="shared" si="26"/>
        <v>0</v>
      </c>
      <c r="DH9" s="5">
        <f t="shared" si="26"/>
        <v>0</v>
      </c>
      <c r="DI9" s="5" t="str">
        <f t="shared" si="26"/>
        <v/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239567.86946714201</v>
      </c>
      <c r="D10">
        <v>5595.3872727176504</v>
      </c>
      <c r="E10">
        <v>0</v>
      </c>
      <c r="F10">
        <v>994.95489091999798</v>
      </c>
      <c r="G10"/>
      <c r="H10"/>
      <c r="I10"/>
      <c r="J10"/>
      <c r="K10"/>
      <c r="L10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93.467778403883216</v>
      </c>
      <c r="S10" s="5">
        <f t="shared" ca="1" si="8"/>
        <v>4.6234948711072166</v>
      </c>
      <c r="T10" s="6">
        <f t="shared" ca="1" si="8"/>
        <v>-0.14660730468375821</v>
      </c>
      <c r="U10" s="6">
        <f t="shared" ca="1" si="8"/>
        <v>2.0553340296933458</v>
      </c>
      <c r="V10" s="6" t="str">
        <f t="shared" ca="1" si="8"/>
        <v/>
      </c>
      <c r="W10" s="6" t="str">
        <f t="shared" ca="1" si="8"/>
        <v/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986248.48276382801</v>
      </c>
      <c r="AG10" s="5">
        <f t="shared" si="1"/>
        <v>92519.740878705503</v>
      </c>
      <c r="AH10" s="5">
        <f t="shared" si="1"/>
        <v>633.04615318869503</v>
      </c>
      <c r="AI10" s="5">
        <f t="shared" si="1"/>
        <v>21663.254168417199</v>
      </c>
      <c r="AJ10" s="5" t="str">
        <f t="shared" si="1"/>
        <v/>
      </c>
      <c r="AK10" s="5" t="str">
        <f t="shared" si="1"/>
        <v/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9.3809767513589915</v>
      </c>
      <c r="AV10" s="5">
        <f t="shared" si="10"/>
        <v>6.4187287914975424E-2</v>
      </c>
      <c r="AW10" s="5">
        <f t="shared" si="10"/>
        <v>2.1965310514555987</v>
      </c>
      <c r="AX10" s="5" t="str">
        <f t="shared" si="10"/>
        <v/>
      </c>
      <c r="AY10" s="5" t="str">
        <f t="shared" si="10"/>
        <v/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4.94661898470364E-2</v>
      </c>
      <c r="BJ10" s="5">
        <f ca="1"/>
        <v>-1.5685331050691504E-3</v>
      </c>
      <c r="BK10" s="5">
        <f ca="1"/>
        <v>2.1989760158972117E-2</v>
      </c>
      <c r="BL10" s="5" t="e">
        <f ca="1"/>
        <v>#N/A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4.434357766655352</v>
      </c>
      <c r="DF10" s="5">
        <f t="shared" si="27"/>
        <v>1.6898152868364577E-3</v>
      </c>
      <c r="DG10" s="5">
        <f t="shared" si="27"/>
        <v>4.4268837913212936E-3</v>
      </c>
      <c r="DH10" s="5">
        <f t="shared" si="27"/>
        <v>0</v>
      </c>
      <c r="DI10" s="5">
        <f t="shared" si="27"/>
        <v>0</v>
      </c>
      <c r="DJ10" s="5" t="str">
        <f t="shared" si="27"/>
        <v/>
      </c>
    </row>
    <row r="11" spans="1:116" ht="14.25" customHeight="1" x14ac:dyDescent="0.2">
      <c r="A11" t="s">
        <v>35</v>
      </c>
      <c r="B11" t="s">
        <v>33</v>
      </c>
      <c r="C11">
        <v>992782.94463084894</v>
      </c>
      <c r="D11">
        <v>59070.560522404201</v>
      </c>
      <c r="E11">
        <v>1733.1184175470801</v>
      </c>
      <c r="F11">
        <v>6789.4147774876901</v>
      </c>
      <c r="G11"/>
      <c r="H11"/>
      <c r="I11"/>
      <c r="J11"/>
      <c r="K11"/>
      <c r="L11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101.6265287081264</v>
      </c>
      <c r="S11" s="5">
        <f t="shared" ca="1" si="8"/>
        <v>-2.1328776478136424</v>
      </c>
      <c r="T11" s="6">
        <f t="shared" ca="1" si="8"/>
        <v>9.286212501148905E-2</v>
      </c>
      <c r="U11" s="6">
        <f t="shared" ca="1" si="8"/>
        <v>0.41348681467574916</v>
      </c>
      <c r="V11" s="6" t="str">
        <f t="shared" ca="1" si="8"/>
        <v/>
      </c>
      <c r="W11" s="6" t="str">
        <f t="shared" ca="1" si="8"/>
        <v/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239567.86946714201</v>
      </c>
      <c r="AG11" s="5">
        <f t="shared" si="1"/>
        <v>5595.3872727176504</v>
      </c>
      <c r="AH11" s="5">
        <f t="shared" si="1"/>
        <v>0</v>
      </c>
      <c r="AI11" s="5">
        <f t="shared" si="1"/>
        <v>994.95489091999798</v>
      </c>
      <c r="AJ11" s="5" t="str">
        <f t="shared" si="1"/>
        <v/>
      </c>
      <c r="AK11" s="5" t="str">
        <f t="shared" si="1"/>
        <v/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2.3356167440830737</v>
      </c>
      <c r="AV11" s="5">
        <f t="shared" si="10"/>
        <v>0</v>
      </c>
      <c r="AW11" s="5">
        <f t="shared" si="10"/>
        <v>0.41531232595298478</v>
      </c>
      <c r="AX11" s="5" t="str">
        <f t="shared" si="10"/>
        <v/>
      </c>
      <c r="AY11" s="5" t="str">
        <f t="shared" si="10"/>
        <v/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-2.0987410225722786E-2</v>
      </c>
      <c r="BJ11" s="5">
        <f ca="1"/>
        <v>9.1375870249579307E-4</v>
      </c>
      <c r="BK11" s="5">
        <f ca="1"/>
        <v>4.0686897400903288E-3</v>
      </c>
      <c r="BL11" s="5" t="e">
        <f ca="1"/>
        <v>#N/A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4.434357766655352</v>
      </c>
      <c r="DG11" s="5">
        <f t="shared" si="28"/>
        <v>1.6898152868364577E-3</v>
      </c>
      <c r="DH11" s="5">
        <f t="shared" si="28"/>
        <v>4.4268837913212936E-3</v>
      </c>
      <c r="DI11" s="5">
        <f t="shared" si="28"/>
        <v>0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1146288.8138763099</v>
      </c>
      <c r="D12">
        <v>21886.7947088375</v>
      </c>
      <c r="E12">
        <v>583.32051763991296</v>
      </c>
      <c r="F12">
        <v>3383.60735803849</v>
      </c>
      <c r="G12"/>
      <c r="H12"/>
      <c r="I12"/>
      <c r="J12"/>
      <c r="K12"/>
      <c r="L12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97.755483826122841</v>
      </c>
      <c r="S12" s="5">
        <f t="shared" ca="1" si="8"/>
        <v>1.4816209678269623</v>
      </c>
      <c r="T12" s="6">
        <f t="shared" ca="1" si="8"/>
        <v>0.10330118322665939</v>
      </c>
      <c r="U12" s="6">
        <f t="shared" ca="1" si="8"/>
        <v>0.65959402282354096</v>
      </c>
      <c r="V12" s="6" t="str">
        <f t="shared" ca="1" si="8"/>
        <v/>
      </c>
      <c r="W12" s="6" t="str">
        <f t="shared" ca="1" si="8"/>
        <v/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992782.94463084894</v>
      </c>
      <c r="AG12" s="5">
        <f t="shared" si="1"/>
        <v>59070.560522404201</v>
      </c>
      <c r="AH12" s="5">
        <f t="shared" si="1"/>
        <v>1733.1184175470801</v>
      </c>
      <c r="AI12" s="5">
        <f t="shared" si="1"/>
        <v>6789.4147774876901</v>
      </c>
      <c r="AJ12" s="5" t="str">
        <f t="shared" si="1"/>
        <v/>
      </c>
      <c r="AK12" s="5" t="str">
        <f t="shared" si="1"/>
        <v/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5.9499975137434173</v>
      </c>
      <c r="AV12" s="5">
        <f t="shared" si="10"/>
        <v>0.17457173563668679</v>
      </c>
      <c r="AW12" s="5">
        <f t="shared" si="10"/>
        <v>0.68387705632999463</v>
      </c>
      <c r="AX12" s="5" t="str">
        <f t="shared" si="10"/>
        <v/>
      </c>
      <c r="AY12" s="5" t="str">
        <f t="shared" si="10"/>
        <v/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1.5156397470880649E-2</v>
      </c>
      <c r="BJ12" s="5">
        <f ca="1"/>
        <v>1.0567303151033517E-3</v>
      </c>
      <c r="BK12" s="5">
        <f ca="1"/>
        <v>6.74738640746495E-3</v>
      </c>
      <c r="BL12" s="5" t="e">
        <f ca="1"/>
        <v>#N/A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4.434357766655352</v>
      </c>
      <c r="DH12" s="5">
        <f t="shared" si="29"/>
        <v>1.6898152868364577E-3</v>
      </c>
      <c r="DI12" s="5">
        <f t="shared" si="29"/>
        <v>4.4268837913212936E-3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597196.91133758402</v>
      </c>
      <c r="D13">
        <v>39664.091306398703</v>
      </c>
      <c r="E13">
        <v>475.57656547548601</v>
      </c>
      <c r="F13">
        <v>574.83951462272296</v>
      </c>
      <c r="G13"/>
      <c r="H13"/>
      <c r="I13"/>
      <c r="J13"/>
      <c r="K13"/>
      <c r="L13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102.12437359497797</v>
      </c>
      <c r="S13" s="5">
        <f t="shared" ca="1" si="8"/>
        <v>-2.5786368506631194</v>
      </c>
      <c r="T13" s="6">
        <f t="shared" ca="1" si="8"/>
        <v>0.16458906002880491</v>
      </c>
      <c r="U13" s="6">
        <f t="shared" ca="1" si="8"/>
        <v>0.28967419565636077</v>
      </c>
      <c r="V13" s="6" t="str">
        <f t="shared" ca="1" si="8"/>
        <v/>
      </c>
      <c r="W13" s="6" t="str">
        <f t="shared" ca="1" si="8"/>
        <v/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1146288.8138763099</v>
      </c>
      <c r="AG13" s="5">
        <f t="shared" si="1"/>
        <v>21886.7947088375</v>
      </c>
      <c r="AH13" s="5">
        <f t="shared" si="1"/>
        <v>583.32051763991296</v>
      </c>
      <c r="AI13" s="5">
        <f t="shared" si="1"/>
        <v>3383.60735803849</v>
      </c>
      <c r="AJ13" s="5" t="str">
        <f t="shared" si="1"/>
        <v/>
      </c>
      <c r="AK13" s="5" t="str">
        <f t="shared" si="1"/>
        <v/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1.9093612747405901</v>
      </c>
      <c r="AV13" s="5">
        <f t="shared" si="10"/>
        <v>5.088774404657638E-2</v>
      </c>
      <c r="AW13" s="5">
        <f t="shared" si="10"/>
        <v>0.29517930534421127</v>
      </c>
      <c r="AX13" s="5" t="str">
        <f t="shared" si="10"/>
        <v/>
      </c>
      <c r="AY13" s="5" t="str">
        <f t="shared" si="10"/>
        <v/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-2.5249964919147622E-2</v>
      </c>
      <c r="BJ13" s="5">
        <f ca="1"/>
        <v>1.6116530680673736E-3</v>
      </c>
      <c r="BK13" s="5">
        <f ca="1"/>
        <v>2.83648443030064E-3</v>
      </c>
      <c r="BL13" s="5" t="e">
        <f ca="1"/>
        <v>#N/A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4.434357766655352</v>
      </c>
      <c r="DI13" s="5">
        <f t="shared" si="30"/>
        <v>1.6898152868364577E-3</v>
      </c>
      <c r="DJ13" s="5">
        <f t="shared" si="30"/>
        <v>4.4268837913212936E-3</v>
      </c>
    </row>
    <row r="14" spans="1:116" ht="14.25" customHeight="1" x14ac:dyDescent="0.2">
      <c r="A14" t="s">
        <v>39</v>
      </c>
      <c r="B14" t="s">
        <v>38</v>
      </c>
      <c r="C14">
        <v>1172170.3885756901</v>
      </c>
      <c r="D14">
        <v>31680.963286467198</v>
      </c>
      <c r="E14">
        <v>0</v>
      </c>
      <c r="F14">
        <v>1310.2831917721401</v>
      </c>
      <c r="G14"/>
      <c r="H14"/>
      <c r="I14"/>
      <c r="J14"/>
      <c r="K14"/>
      <c r="L1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97.770737066177404</v>
      </c>
      <c r="S14" s="5">
        <f t="shared" ca="1" si="8"/>
        <v>2.1581452564889148</v>
      </c>
      <c r="T14" s="6">
        <f t="shared" ca="1" si="8"/>
        <v>-1.9492495814304019E-2</v>
      </c>
      <c r="U14" s="6">
        <f t="shared" ca="1" si="8"/>
        <v>9.0610173147991815E-2</v>
      </c>
      <c r="V14" s="6" t="str">
        <f t="shared" ca="1" si="8"/>
        <v/>
      </c>
      <c r="W14" s="6" t="str">
        <f t="shared" ca="1" si="8"/>
        <v/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597196.91133758402</v>
      </c>
      <c r="AG14" s="5">
        <f t="shared" si="1"/>
        <v>39664.091306398703</v>
      </c>
      <c r="AH14" s="5">
        <f t="shared" si="1"/>
        <v>475.57656547548601</v>
      </c>
      <c r="AI14" s="5">
        <f t="shared" si="1"/>
        <v>574.83951462272296</v>
      </c>
      <c r="AJ14" s="5" t="str">
        <f t="shared" si="1"/>
        <v/>
      </c>
      <c r="AK14" s="5" t="str">
        <f t="shared" si="1"/>
        <v/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6.6417107244510429</v>
      </c>
      <c r="AV14" s="5">
        <f t="shared" si="10"/>
        <v>7.9634799920566171E-2</v>
      </c>
      <c r="AW14" s="5">
        <f t="shared" si="10"/>
        <v>9.6256277236132115E-2</v>
      </c>
      <c r="AX14" s="5" t="str">
        <f t="shared" si="10"/>
        <v/>
      </c>
      <c r="AY14" s="5" t="str">
        <f t="shared" si="10"/>
        <v/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2.2073529577956906E-2</v>
      </c>
      <c r="BJ14" s="5">
        <f ca="1"/>
        <v>-1.9936942687780158E-4</v>
      </c>
      <c r="BK14" s="5">
        <f ca="1"/>
        <v>9.267616862360476E-4</v>
      </c>
      <c r="BL14" s="5" t="e">
        <f ca="1"/>
        <v>#N/A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4.434357766655352</v>
      </c>
      <c r="DJ14" s="5">
        <f t="shared" si="31"/>
        <v>1.6898152868364577E-3</v>
      </c>
    </row>
    <row r="15" spans="1:116" ht="15" customHeight="1" x14ac:dyDescent="0.2">
      <c r="A15" t="s">
        <v>40</v>
      </c>
      <c r="B15" t="s">
        <v>38</v>
      </c>
      <c r="C15">
        <v>1599475.60693572</v>
      </c>
      <c r="D15">
        <v>91107.680216741297</v>
      </c>
      <c r="E15">
        <v>1667.8160024455799</v>
      </c>
      <c r="F15">
        <v>1114.30404722242</v>
      </c>
      <c r="G15"/>
      <c r="H15"/>
      <c r="I15"/>
      <c r="J15"/>
      <c r="K15"/>
      <c r="L15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101.57692737146733</v>
      </c>
      <c r="S15" s="5">
        <f t="shared" ca="1" si="8"/>
        <v>-1.7589028619147111</v>
      </c>
      <c r="T15" s="6">
        <f t="shared" ca="1" si="8"/>
        <v>7.6279583218616415E-2</v>
      </c>
      <c r="U15" s="6">
        <f t="shared" ca="1" si="8"/>
        <v>0.10569590722876371</v>
      </c>
      <c r="V15" s="6" t="str">
        <f t="shared" ca="1" si="8"/>
        <v/>
      </c>
      <c r="W15" s="6" t="str">
        <f t="shared" ca="1" si="8"/>
        <v/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1172170.3885756901</v>
      </c>
      <c r="AG15" s="5">
        <f t="shared" si="1"/>
        <v>31680.963286467198</v>
      </c>
      <c r="AH15" s="5">
        <f t="shared" si="1"/>
        <v>0</v>
      </c>
      <c r="AI15" s="5">
        <f t="shared" si="1"/>
        <v>1310.2831917721401</v>
      </c>
      <c r="AJ15" s="5" t="str">
        <f t="shared" si="1"/>
        <v/>
      </c>
      <c r="AK15" s="5" t="str">
        <f t="shared" si="1"/>
        <v/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2.7027609292334103</v>
      </c>
      <c r="AV15" s="5">
        <f t="shared" si="10"/>
        <v>0</v>
      </c>
      <c r="AW15" s="5">
        <f t="shared" si="10"/>
        <v>0.1117826558785768</v>
      </c>
      <c r="AX15" s="5" t="str">
        <f t="shared" si="10"/>
        <v/>
      </c>
      <c r="AY15" s="5" t="str">
        <f t="shared" si="10"/>
        <v/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-1.731596837421942E-2</v>
      </c>
      <c r="BJ15" s="5">
        <f ca="1"/>
        <v>7.5095383560541858E-4</v>
      </c>
      <c r="BK15" s="5">
        <f ca="1"/>
        <v>1.0405503490200413E-3</v>
      </c>
      <c r="BL15" s="5" t="e">
        <f ca="1"/>
        <v>#N/A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4.434357766655352</v>
      </c>
    </row>
    <row r="16" spans="1:116" ht="15" customHeight="1" thickBot="1" x14ac:dyDescent="0.25">
      <c r="A16" t="s">
        <v>41</v>
      </c>
      <c r="B16" t="s">
        <v>38</v>
      </c>
      <c r="C16">
        <v>1294107.06503021</v>
      </c>
      <c r="D16">
        <v>95156.703811908999</v>
      </c>
      <c r="E16">
        <v>772.48739237823099</v>
      </c>
      <c r="F16">
        <v>3017.03051907285</v>
      </c>
      <c r="G16"/>
      <c r="H16"/>
      <c r="I16"/>
      <c r="J16"/>
      <c r="K16"/>
      <c r="L16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98.64703352690654</v>
      </c>
      <c r="S16" s="5">
        <f t="shared" ca="1" si="8"/>
        <v>1.2446682107095124</v>
      </c>
      <c r="T16" s="6">
        <f t="shared" ca="1" si="8"/>
        <v>4.6001906612567221E-2</v>
      </c>
      <c r="U16" s="6">
        <f t="shared" ca="1" si="8"/>
        <v>6.2296355771356414E-2</v>
      </c>
      <c r="V16" s="6" t="str">
        <f t="shared" ca="1" si="8"/>
        <v/>
      </c>
      <c r="W16" s="6" t="str">
        <f t="shared" ca="1" si="8"/>
        <v/>
      </c>
      <c r="X16" s="6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1599475.60693572</v>
      </c>
      <c r="AG16" s="5">
        <f t="shared" si="1"/>
        <v>91107.680216741297</v>
      </c>
      <c r="AH16" s="5">
        <f t="shared" si="1"/>
        <v>1667.8160024455799</v>
      </c>
      <c r="AI16" s="5">
        <f t="shared" si="1"/>
        <v>1114.30404722242</v>
      </c>
      <c r="AJ16" s="5" t="str">
        <f t="shared" si="1"/>
        <v/>
      </c>
      <c r="AK16" s="5" t="str">
        <f t="shared" si="1"/>
        <v/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5.6960968846086786</v>
      </c>
      <c r="AV16" s="5">
        <f t="shared" si="10"/>
        <v>0.10427267507009917</v>
      </c>
      <c r="AW16" s="5">
        <f t="shared" si="10"/>
        <v>6.9666835954891912E-2</v>
      </c>
      <c r="AX16" s="5" t="str">
        <f t="shared" si="10"/>
        <v/>
      </c>
      <c r="AY16" s="5" t="str">
        <f t="shared" si="10"/>
        <v/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1.2617391179533262E-2</v>
      </c>
      <c r="BJ16" s="5">
        <f ca="1"/>
        <v>4.6632833211370656E-4</v>
      </c>
      <c r="BK16" s="5">
        <f ca="1"/>
        <v>6.31507644417556E-4</v>
      </c>
      <c r="BL16" s="5" t="e">
        <f ca="1"/>
        <v>#N/A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4322924.1030342998</v>
      </c>
      <c r="D17">
        <v>233106.84973755601</v>
      </c>
      <c r="E17">
        <v>0</v>
      </c>
      <c r="F17">
        <v>559.14550992959698</v>
      </c>
      <c r="G17"/>
      <c r="H17"/>
      <c r="I17"/>
      <c r="J17"/>
      <c r="K17"/>
      <c r="L17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97.012854105619311</v>
      </c>
      <c r="S17" s="5">
        <f t="shared" ca="1" si="8"/>
        <v>2.8315339454134438</v>
      </c>
      <c r="T17" s="6">
        <f t="shared" ca="1" si="8"/>
        <v>-6.9290095670329246E-2</v>
      </c>
      <c r="U17" s="6">
        <f t="shared" ca="1" si="8"/>
        <v>0.22490204463757657</v>
      </c>
      <c r="V17" s="6" t="str">
        <f t="shared" ca="1" si="8"/>
        <v/>
      </c>
      <c r="W17" s="6" t="str">
        <f t="shared" ca="1" si="8"/>
        <v/>
      </c>
      <c r="X17" s="6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1294107.06503021</v>
      </c>
      <c r="AG17" s="5">
        <f t="shared" si="1"/>
        <v>95156.703811908999</v>
      </c>
      <c r="AH17" s="5">
        <f t="shared" si="1"/>
        <v>772.48739237823099</v>
      </c>
      <c r="AI17" s="5">
        <f t="shared" si="1"/>
        <v>3017.03051907285</v>
      </c>
      <c r="AJ17" s="5" t="str">
        <f t="shared" si="1"/>
        <v/>
      </c>
      <c r="AK17" s="5" t="str">
        <f t="shared" si="1"/>
        <v/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7.3530781481119289</v>
      </c>
      <c r="AV17" s="5">
        <f t="shared" si="10"/>
        <v>5.9692695701355894E-2</v>
      </c>
      <c r="AW17" s="5">
        <f t="shared" si="10"/>
        <v>0.23313608283271522</v>
      </c>
      <c r="AX17" s="5" t="str">
        <f t="shared" si="10"/>
        <v/>
      </c>
      <c r="AY17" s="5" t="str">
        <f t="shared" si="10"/>
        <v/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2.9187203814565764E-2</v>
      </c>
      <c r="BJ17" s="5">
        <f ca="1"/>
        <v>-7.1423623507553026E-4</v>
      </c>
      <c r="BK17" s="5">
        <f ca="1"/>
        <v>2.3182705705444193E-3</v>
      </c>
      <c r="BL17" s="5" t="e">
        <f ca="1"/>
        <v>#N/A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4468810.4199886201</v>
      </c>
      <c r="D18">
        <v>190171.70399881099</v>
      </c>
      <c r="E18">
        <v>0</v>
      </c>
      <c r="F18">
        <v>0</v>
      </c>
      <c r="G18"/>
      <c r="H18"/>
      <c r="I18"/>
      <c r="J18"/>
      <c r="K18"/>
      <c r="L18"/>
      <c r="M18"/>
      <c r="T18" s="6"/>
      <c r="U18" s="6"/>
      <c r="V18" s="6" t="str">
        <f t="shared" ca="1" si="8"/>
        <v/>
      </c>
      <c r="W18" s="6" t="str">
        <f t="shared" ca="1" si="8"/>
        <v/>
      </c>
      <c r="X18" s="6" t="str">
        <f t="shared" ca="1" si="8"/>
        <v/>
      </c>
      <c r="AJ18" s="5" t="str">
        <f t="shared" si="1"/>
        <v/>
      </c>
      <c r="AK18" s="5" t="str">
        <f t="shared" si="1"/>
        <v/>
      </c>
      <c r="AL18" s="5" t="str">
        <f t="shared" si="1"/>
        <v/>
      </c>
      <c r="AM18" s="5" t="str">
        <f t="shared" si="1"/>
        <v/>
      </c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-4.4343577666553521E-4</v>
      </c>
      <c r="DA18" s="5">
        <v>1.9494547274012996E-5</v>
      </c>
    </row>
    <row r="19" spans="1:107" ht="15" customHeight="1" x14ac:dyDescent="0.2">
      <c r="A19" t="s">
        <v>45</v>
      </c>
      <c r="B19" t="s">
        <v>43</v>
      </c>
      <c r="C19">
        <v>7151597.0551054897</v>
      </c>
      <c r="D19">
        <v>205685.157338841</v>
      </c>
      <c r="E19">
        <v>483.39512116047399</v>
      </c>
      <c r="F19">
        <v>341.35338430960297</v>
      </c>
      <c r="G19"/>
      <c r="H19"/>
      <c r="I19"/>
      <c r="J19"/>
      <c r="K19"/>
      <c r="L19"/>
      <c r="M19"/>
      <c r="T19" s="6"/>
      <c r="U19" s="6"/>
      <c r="V19" s="6" t="str">
        <f t="shared" ca="1" si="25"/>
        <v/>
      </c>
      <c r="W19" s="6" t="str">
        <f t="shared" ca="1" si="25"/>
        <v/>
      </c>
      <c r="X19" s="6" t="str">
        <f t="shared" ca="1" si="25"/>
        <v/>
      </c>
      <c r="AJ19" s="5" t="str">
        <f t="shared" ref="AD19:AP22" si="35">IF(G18=ISBLANK(TRUE),"",G18)</f>
        <v/>
      </c>
      <c r="AK19" s="5" t="str">
        <f t="shared" si="35"/>
        <v/>
      </c>
      <c r="AL19" s="5" t="str">
        <f t="shared" si="35"/>
        <v/>
      </c>
      <c r="AM19" s="5" t="str">
        <f t="shared" si="35"/>
        <v/>
      </c>
      <c r="AN19" s="5" t="str">
        <f t="shared" si="35"/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-4.4343577666553521E-4</v>
      </c>
    </row>
    <row r="20" spans="1:107" ht="15" customHeight="1" thickBot="1" x14ac:dyDescent="0.25">
      <c r="A20" t="s">
        <v>46</v>
      </c>
      <c r="B20" t="s">
        <v>43</v>
      </c>
      <c r="C20">
        <v>7161096.6721214801</v>
      </c>
      <c r="D20">
        <v>373342.55782307801</v>
      </c>
      <c r="E20">
        <v>0</v>
      </c>
      <c r="F20">
        <v>0</v>
      </c>
      <c r="G20"/>
      <c r="H20"/>
      <c r="I20"/>
      <c r="J20"/>
      <c r="K20"/>
      <c r="L20"/>
      <c r="M20"/>
      <c r="T20" s="6"/>
      <c r="U20" s="6"/>
      <c r="V20" s="6" t="str">
        <f t="shared" ca="1" si="25"/>
        <v/>
      </c>
      <c r="W20" s="6" t="str">
        <f t="shared" ca="1" si="25"/>
        <v/>
      </c>
      <c r="X20" s="6" t="str">
        <f t="shared" ca="1" si="25"/>
        <v/>
      </c>
      <c r="AJ20" s="5" t="str">
        <f t="shared" si="35"/>
        <v/>
      </c>
      <c r="AK20" s="5" t="str">
        <f t="shared" si="35"/>
        <v/>
      </c>
      <c r="AL20" s="5" t="str">
        <f t="shared" si="35"/>
        <v/>
      </c>
      <c r="AM20" s="5" t="str">
        <f t="shared" si="35"/>
        <v/>
      </c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/>
      <c r="J21"/>
      <c r="K21"/>
      <c r="L21"/>
      <c r="M21"/>
      <c r="T21" s="6"/>
      <c r="U21" s="6"/>
      <c r="V21" s="6" t="str">
        <f t="shared" ca="1" si="25"/>
        <v/>
      </c>
      <c r="W21" s="6" t="str">
        <f t="shared" ca="1" si="25"/>
        <v/>
      </c>
      <c r="X21" s="6" t="str">
        <f t="shared" ca="1" si="25"/>
        <v/>
      </c>
      <c r="AJ21" s="5" t="str">
        <f t="shared" si="35"/>
        <v/>
      </c>
      <c r="AK21" s="5" t="str">
        <f t="shared" si="35"/>
        <v/>
      </c>
      <c r="AL21" s="5" t="str">
        <f t="shared" si="35"/>
        <v/>
      </c>
      <c r="AM21" s="5" t="str">
        <f t="shared" si="35"/>
        <v/>
      </c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/>
      <c r="J22"/>
      <c r="K22"/>
      <c r="L22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ca="1" si="25"/>
        <v/>
      </c>
      <c r="S22" s="5" t="str">
        <f t="shared" ca="1" si="25"/>
        <v/>
      </c>
      <c r="T22" s="6" t="str">
        <f t="shared" ca="1" si="25"/>
        <v/>
      </c>
      <c r="U22" s="6" t="str">
        <f t="shared" ca="1" si="25"/>
        <v/>
      </c>
      <c r="V22" s="6" t="str">
        <f t="shared" ca="1" si="25"/>
        <v/>
      </c>
      <c r="W22" s="6" t="str">
        <f t="shared" ca="1" si="25"/>
        <v/>
      </c>
      <c r="X22" s="6" t="str">
        <f t="shared" ca="1" si="25"/>
        <v/>
      </c>
      <c r="AD22" s="5" t="str">
        <f t="shared" si="35"/>
        <v/>
      </c>
      <c r="AE22" s="5" t="str">
        <f t="shared" si="35"/>
        <v/>
      </c>
      <c r="AF22" s="5" t="str">
        <f t="shared" si="35"/>
        <v/>
      </c>
      <c r="AG22" s="5" t="str">
        <f t="shared" si="35"/>
        <v/>
      </c>
      <c r="AH22" s="5" t="str">
        <f t="shared" si="35"/>
        <v/>
      </c>
      <c r="AI22" s="5" t="str">
        <f t="shared" si="35"/>
        <v/>
      </c>
      <c r="AJ22" s="5" t="str">
        <f t="shared" si="35"/>
        <v/>
      </c>
      <c r="AK22" s="5" t="str">
        <f t="shared" si="35"/>
        <v/>
      </c>
      <c r="AL22" s="5" t="str">
        <f t="shared" si="35"/>
        <v/>
      </c>
      <c r="AM22" s="5" t="str">
        <f t="shared" si="35"/>
        <v/>
      </c>
      <c r="AN22" s="5" t="str">
        <f t="shared" si="35"/>
        <v/>
      </c>
      <c r="AO22" s="5" t="str">
        <f t="shared" si="35"/>
        <v/>
      </c>
      <c r="AP22" s="5" t="str">
        <f t="shared" si="35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-4.4343577666553521E-4</v>
      </c>
      <c r="DA22" s="5">
        <v>1.9494547274012996E-5</v>
      </c>
      <c r="DB22" s="5">
        <v>-1.2996531047102275E-6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/>
      <c r="J23"/>
      <c r="K23"/>
      <c r="L23"/>
      <c r="M23"/>
      <c r="CW23" s="27"/>
      <c r="CX23" s="24"/>
      <c r="CY23" s="5">
        <v>0</v>
      </c>
      <c r="CZ23" s="5">
        <v>0.01</v>
      </c>
      <c r="DA23" s="5">
        <v>-4.4343577666553521E-4</v>
      </c>
      <c r="DB23" s="5">
        <v>1.9494547274012996E-5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/>
      <c r="J24"/>
      <c r="K24"/>
      <c r="L24"/>
      <c r="M24"/>
      <c r="CW24" s="27"/>
      <c r="CX24" s="24"/>
      <c r="CY24" s="5">
        <v>0</v>
      </c>
      <c r="CZ24" s="5">
        <v>0</v>
      </c>
      <c r="DA24" s="5">
        <v>0.01</v>
      </c>
      <c r="DB24" s="5">
        <v>-4.4343577666553521E-4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/>
      <c r="J25"/>
      <c r="K25"/>
      <c r="L25"/>
      <c r="M25"/>
      <c r="P25" s="22" t="s">
        <v>13</v>
      </c>
      <c r="Q25" s="5" t="s">
        <v>23</v>
      </c>
      <c r="R25" s="5">
        <f ca="1">AVERAGE(R3:R5)</f>
        <v>96.001206204654707</v>
      </c>
      <c r="S25" s="5">
        <f t="shared" ref="S25:T25" ca="1" si="40">AVERAGE(S3:S5)</f>
        <v>2.1600182033725432</v>
      </c>
      <c r="T25" s="5">
        <f t="shared" ca="1" si="40"/>
        <v>0.25082548150381506</v>
      </c>
      <c r="U25" s="5">
        <f ca="1">AVERAGE(U3:U5)</f>
        <v>1.5879501104689295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/>
      <c r="J26"/>
      <c r="K26"/>
      <c r="L26"/>
      <c r="M26"/>
      <c r="P26" s="22"/>
      <c r="Q26" s="5" t="s">
        <v>28</v>
      </c>
      <c r="R26" s="5">
        <f ca="1">AVERAGE(R6:R9)</f>
        <v>96.337965376638351</v>
      </c>
      <c r="S26" s="5">
        <f t="shared" ref="S26:U26" ca="1" si="41">AVERAGE(S6:S9)</f>
        <v>2.7351295639413888</v>
      </c>
      <c r="T26" s="5">
        <f t="shared" ca="1" si="41"/>
        <v>4.5678481230728804E-2</v>
      </c>
      <c r="U26" s="5">
        <f t="shared" ca="1" si="41"/>
        <v>0.88122657818954531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/>
      <c r="J27"/>
      <c r="K27"/>
      <c r="L27"/>
      <c r="M27"/>
      <c r="P27" s="22"/>
      <c r="Q27" s="5" t="s">
        <v>33</v>
      </c>
      <c r="R27" s="5">
        <f ca="1">AVERAGE(R10:R13)</f>
        <v>98.743541133277603</v>
      </c>
      <c r="S27" s="5">
        <f t="shared" ref="S27:U27" ca="1" si="42">AVERAGE(S10:S13)</f>
        <v>0.3484003351143542</v>
      </c>
      <c r="T27" s="5">
        <f t="shared" ca="1" si="42"/>
        <v>5.3536265895798782E-2</v>
      </c>
      <c r="U27" s="5">
        <f t="shared" ca="1" si="42"/>
        <v>0.85452226571224921</v>
      </c>
      <c r="CW27" s="27"/>
      <c r="CX27" s="23" t="s">
        <v>14</v>
      </c>
      <c r="CY27" s="5">
        <f t="array" ref="CY27:DC31">MINVERSE(CY5:DC9)</f>
        <v>0.01</v>
      </c>
      <c r="CZ27" s="5">
        <v>-4.4343577666553521E-4</v>
      </c>
      <c r="DA27" s="5">
        <v>1.9494547274012996E-5</v>
      </c>
      <c r="DB27" s="5">
        <v>-1.2996531047102275E-6</v>
      </c>
      <c r="DC27" s="5">
        <v>7.6932233070485835E-8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/>
      <c r="J28"/>
      <c r="K28"/>
      <c r="L28"/>
      <c r="M28"/>
      <c r="P28" s="22"/>
      <c r="Q28" s="5" t="s">
        <v>38</v>
      </c>
      <c r="R28" s="5">
        <f ca="1">AVERAGE(R14:R17)</f>
        <v>98.751888017542655</v>
      </c>
      <c r="S28" s="5">
        <f t="shared" ref="S28:U28" ca="1" si="43">AVERAGE(S14:S17)</f>
        <v>1.1188611376742901</v>
      </c>
      <c r="T28" s="5">
        <f t="shared" ca="1" si="43"/>
        <v>8.3747245866375927E-3</v>
      </c>
      <c r="U28" s="5">
        <f t="shared" ca="1" si="43"/>
        <v>0.12087612019642212</v>
      </c>
      <c r="CW28" s="27"/>
      <c r="CX28" s="24"/>
      <c r="CY28" s="5">
        <v>0</v>
      </c>
      <c r="CZ28" s="5">
        <v>0.01</v>
      </c>
      <c r="DA28" s="5">
        <v>-4.4343577666553521E-4</v>
      </c>
      <c r="DB28" s="5">
        <v>1.9494547274012996E-5</v>
      </c>
      <c r="DC28" s="5">
        <v>-1.2996531047102275E-6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/>
      <c r="J29"/>
      <c r="K29"/>
      <c r="L29"/>
      <c r="M29"/>
      <c r="CW29" s="27"/>
      <c r="CX29" s="24"/>
      <c r="CY29" s="5">
        <v>0</v>
      </c>
      <c r="CZ29" s="5">
        <v>0</v>
      </c>
      <c r="DA29" s="5">
        <v>0.01</v>
      </c>
      <c r="DB29" s="5">
        <v>-4.4343577666553521E-4</v>
      </c>
      <c r="DC29" s="5">
        <v>1.9494547274012996E-5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/>
      <c r="J30"/>
      <c r="K30"/>
      <c r="L30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-4.4343577666553521E-4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/>
      <c r="J31"/>
      <c r="K31"/>
      <c r="L31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4">IFERROR(BH48/SUMIF($AV48:$BF48,"&lt;&gt;#N/A")*100,"")</f>
        <v/>
      </c>
      <c r="S33" s="5" t="str">
        <f t="shared" si="44"/>
        <v/>
      </c>
      <c r="T33" s="5" t="str">
        <f t="shared" si="44"/>
        <v/>
      </c>
      <c r="U33" s="5" t="str">
        <f t="shared" si="44"/>
        <v/>
      </c>
      <c r="V33" s="5" t="str">
        <f t="shared" si="44"/>
        <v/>
      </c>
      <c r="W33" s="5" t="str">
        <f t="shared" si="44"/>
        <v/>
      </c>
      <c r="X33" s="5" t="str">
        <f t="shared" si="44"/>
        <v/>
      </c>
      <c r="CW33" s="27"/>
      <c r="CX33" s="23" t="s">
        <v>15</v>
      </c>
      <c r="CY33" s="5">
        <f t="array" ref="CY33:DD38">MINVERSE(CY5:DD10)</f>
        <v>0.01</v>
      </c>
      <c r="CZ33" s="5">
        <v>-4.4343577666553521E-4</v>
      </c>
      <c r="DA33" s="5">
        <v>1.9494547274012996E-5</v>
      </c>
      <c r="DB33" s="5">
        <v>-1.2996531047102275E-6</v>
      </c>
      <c r="DC33" s="5">
        <v>7.6932233070485835E-8</v>
      </c>
      <c r="DD33" s="5">
        <v>-4.2524896688479955E-9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-4.4343577666553521E-4</v>
      </c>
      <c r="DB34" s="5">
        <v>1.9494547274012996E-5</v>
      </c>
      <c r="DC34" s="5">
        <v>-1.2996531047102275E-6</v>
      </c>
      <c r="DD34" s="5">
        <v>7.6932233070485835E-8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-4.4343577666553521E-4</v>
      </c>
      <c r="DC35" s="5">
        <v>1.9494547274012996E-5</v>
      </c>
      <c r="DD35" s="5">
        <v>-1.2996531047102275E-6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-4.4343577666553521E-4</v>
      </c>
      <c r="DD36" s="5">
        <v>1.9494547274012996E-5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-4.4343577666553521E-4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5">IF(B38=ISBLANK(TRUE),"",B38)</f>
        <v/>
      </c>
      <c r="AF39" s="5" t="str">
        <f t="shared" si="45"/>
        <v/>
      </c>
      <c r="AG39" s="5" t="str">
        <f t="shared" si="45"/>
        <v/>
      </c>
      <c r="AH39" s="5" t="str">
        <f t="shared" si="45"/>
        <v/>
      </c>
      <c r="AI39" s="5" t="str">
        <f t="shared" si="45"/>
        <v/>
      </c>
      <c r="AJ39" s="5" t="str">
        <f t="shared" si="45"/>
        <v/>
      </c>
      <c r="AK39" s="5" t="str">
        <f t="shared" si="45"/>
        <v/>
      </c>
      <c r="AL39" s="5" t="str">
        <f t="shared" si="45"/>
        <v/>
      </c>
      <c r="AM39" s="5" t="str">
        <f t="shared" si="45"/>
        <v/>
      </c>
      <c r="AN39" s="5" t="str">
        <f t="shared" si="45"/>
        <v/>
      </c>
      <c r="AO39" s="5" t="str">
        <f t="shared" si="45"/>
        <v/>
      </c>
      <c r="AP39" s="5" t="str">
        <f t="shared" si="45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5"/>
        <v/>
      </c>
      <c r="AF40" s="5" t="str">
        <f t="shared" si="45"/>
        <v/>
      </c>
      <c r="AG40" s="5" t="str">
        <f t="shared" si="45"/>
        <v/>
      </c>
      <c r="AH40" s="5" t="str">
        <f t="shared" si="45"/>
        <v/>
      </c>
      <c r="AI40" s="5" t="str">
        <f t="shared" si="45"/>
        <v/>
      </c>
      <c r="AJ40" s="5" t="str">
        <f t="shared" si="45"/>
        <v/>
      </c>
      <c r="AK40" s="5" t="str">
        <f t="shared" si="45"/>
        <v/>
      </c>
      <c r="AL40" s="5" t="str">
        <f t="shared" si="45"/>
        <v/>
      </c>
      <c r="AM40" s="5" t="str">
        <f t="shared" si="45"/>
        <v/>
      </c>
      <c r="AN40" s="5" t="str">
        <f t="shared" si="45"/>
        <v/>
      </c>
      <c r="AO40" s="5" t="str">
        <f t="shared" si="45"/>
        <v/>
      </c>
      <c r="AP40" s="5" t="str">
        <f t="shared" si="45"/>
        <v/>
      </c>
      <c r="CW40" s="27"/>
      <c r="CX40" s="23" t="s">
        <v>16</v>
      </c>
      <c r="CY40" s="5" t="e">
        <f t="array" ref="CY40:DE46">MINVERSE(CY5:DE11)</f>
        <v>#VALUE!</v>
      </c>
      <c r="CZ40" s="5" t="e">
        <v>#VALUE!</v>
      </c>
      <c r="DA40" s="5" t="e">
        <v>#VALUE!</v>
      </c>
      <c r="DB40" s="5" t="e">
        <v>#VALUE!</v>
      </c>
      <c r="DC40" s="5" t="e">
        <v>#VALUE!</v>
      </c>
      <c r="DD40" s="5" t="e">
        <v>#VALUE!</v>
      </c>
      <c r="DE40" s="5" t="e">
        <v>#VALUE!</v>
      </c>
    </row>
    <row r="41" spans="2:110" ht="14.25" customHeight="1" x14ac:dyDescent="0.15">
      <c r="AD41" s="5" t="str">
        <f>IF(A40=ISBLANK(TRUE),"",A40)</f>
        <v/>
      </c>
      <c r="AE41" s="5" t="str">
        <f t="shared" si="45"/>
        <v/>
      </c>
      <c r="AF41" s="5" t="str">
        <f t="shared" si="45"/>
        <v/>
      </c>
      <c r="AG41" s="5" t="str">
        <f t="shared" si="45"/>
        <v/>
      </c>
      <c r="AH41" s="5" t="str">
        <f t="shared" si="45"/>
        <v/>
      </c>
      <c r="AI41" s="5" t="str">
        <f t="shared" si="45"/>
        <v/>
      </c>
      <c r="AJ41" s="5" t="str">
        <f t="shared" si="45"/>
        <v/>
      </c>
      <c r="AK41" s="5" t="str">
        <f t="shared" si="45"/>
        <v/>
      </c>
      <c r="AL41" s="5" t="str">
        <f t="shared" si="45"/>
        <v/>
      </c>
      <c r="AM41" s="5" t="str">
        <f t="shared" si="45"/>
        <v/>
      </c>
      <c r="AN41" s="5" t="str">
        <f t="shared" si="45"/>
        <v/>
      </c>
      <c r="AO41" s="5" t="str">
        <f t="shared" si="45"/>
        <v/>
      </c>
      <c r="AP41" s="5" t="str">
        <f t="shared" si="45"/>
        <v/>
      </c>
      <c r="CW41" s="27"/>
      <c r="CX41" s="24"/>
      <c r="CY41" s="5" t="e">
        <v>#VALUE!</v>
      </c>
      <c r="CZ41" s="5" t="e">
        <v>#VALUE!</v>
      </c>
      <c r="DA41" s="5" t="e">
        <v>#VALUE!</v>
      </c>
      <c r="DB41" s="5" t="e">
        <v>#VALUE!</v>
      </c>
      <c r="DC41" s="5" t="e">
        <v>#VALUE!</v>
      </c>
      <c r="DD41" s="5" t="e">
        <v>#VALUE!</v>
      </c>
      <c r="DE41" s="5" t="e">
        <v>#VALUE!</v>
      </c>
    </row>
    <row r="42" spans="2:110" ht="14.25" customHeight="1" x14ac:dyDescent="0.15">
      <c r="AD42" s="5" t="str">
        <f>IF(A41=ISBLANK(TRUE),"",A41)</f>
        <v/>
      </c>
      <c r="AE42" s="5" t="str">
        <f t="shared" si="45"/>
        <v/>
      </c>
      <c r="AF42" s="5" t="str">
        <f t="shared" si="45"/>
        <v/>
      </c>
      <c r="AG42" s="5" t="str">
        <f t="shared" si="45"/>
        <v/>
      </c>
      <c r="AH42" s="5" t="str">
        <f t="shared" si="45"/>
        <v/>
      </c>
      <c r="AI42" s="5" t="str">
        <f t="shared" si="45"/>
        <v/>
      </c>
      <c r="AJ42" s="5" t="str">
        <f t="shared" si="45"/>
        <v/>
      </c>
      <c r="AK42" s="5" t="str">
        <f t="shared" si="45"/>
        <v/>
      </c>
      <c r="AL42" s="5" t="str">
        <f t="shared" si="45"/>
        <v/>
      </c>
      <c r="AM42" s="5" t="str">
        <f t="shared" si="45"/>
        <v/>
      </c>
      <c r="AN42" s="5" t="str">
        <f t="shared" si="45"/>
        <v/>
      </c>
      <c r="AO42" s="5" t="str">
        <f t="shared" si="45"/>
        <v/>
      </c>
      <c r="AP42" s="5" t="str">
        <f t="shared" si="45"/>
        <v/>
      </c>
      <c r="CW42" s="27"/>
      <c r="CX42" s="24"/>
      <c r="CY42" s="5" t="e">
        <v>#VALUE!</v>
      </c>
      <c r="CZ42" s="5" t="e">
        <v>#VALUE!</v>
      </c>
      <c r="DA42" s="5" t="e">
        <v>#VALUE!</v>
      </c>
      <c r="DB42" s="5" t="e">
        <v>#VALUE!</v>
      </c>
      <c r="DC42" s="5" t="e">
        <v>#VALUE!</v>
      </c>
      <c r="DD42" s="5" t="e">
        <v>#VALUE!</v>
      </c>
      <c r="DE42" s="5" t="e">
        <v>#VALUE!</v>
      </c>
    </row>
    <row r="43" spans="2:110" ht="14.25" customHeight="1" x14ac:dyDescent="0.15">
      <c r="CW43" s="27"/>
      <c r="CX43" s="24"/>
      <c r="CY43" s="5" t="e">
        <v>#VALUE!</v>
      </c>
      <c r="CZ43" s="5" t="e">
        <v>#VALUE!</v>
      </c>
      <c r="DA43" s="5" t="e">
        <v>#VALUE!</v>
      </c>
      <c r="DB43" s="5" t="e">
        <v>#VALUE!</v>
      </c>
      <c r="DC43" s="5" t="e">
        <v>#VALUE!</v>
      </c>
      <c r="DD43" s="5" t="e">
        <v>#VALUE!</v>
      </c>
      <c r="DE43" s="5" t="e">
        <v>#VALUE!</v>
      </c>
    </row>
    <row r="44" spans="2:110" ht="14.25" customHeight="1" x14ac:dyDescent="0.15">
      <c r="CW44" s="27"/>
      <c r="CX44" s="24"/>
      <c r="CY44" s="5" t="e">
        <v>#VALUE!</v>
      </c>
      <c r="CZ44" s="5" t="e">
        <v>#VALUE!</v>
      </c>
      <c r="DA44" s="5" t="e">
        <v>#VALUE!</v>
      </c>
      <c r="DB44" s="5" t="e">
        <v>#VALUE!</v>
      </c>
      <c r="DC44" s="5" t="e">
        <v>#VALUE!</v>
      </c>
      <c r="DD44" s="5" t="e">
        <v>#VALUE!</v>
      </c>
      <c r="DE44" s="5" t="e">
        <v>#VALUE!</v>
      </c>
    </row>
    <row r="45" spans="2:110" ht="15" customHeight="1" x14ac:dyDescent="0.15">
      <c r="CW45" s="27"/>
      <c r="CX45" s="24"/>
      <c r="CY45" s="5" t="e">
        <v>#VALUE!</v>
      </c>
      <c r="CZ45" s="5" t="e">
        <v>#VALUE!</v>
      </c>
      <c r="DA45" s="5" t="e">
        <v>#VALUE!</v>
      </c>
      <c r="DB45" s="5" t="e">
        <v>#VALUE!</v>
      </c>
      <c r="DC45" s="5" t="e">
        <v>#VALUE!</v>
      </c>
      <c r="DD45" s="5" t="e">
        <v>#VALUE!</v>
      </c>
      <c r="DE45" s="5" t="e">
        <v>#VALUE!</v>
      </c>
    </row>
    <row r="46" spans="2:110" ht="15" customHeight="1" thickBot="1" x14ac:dyDescent="0.2">
      <c r="CW46" s="27"/>
      <c r="CX46" s="25"/>
      <c r="CY46" s="5" t="e">
        <v>#VALUE!</v>
      </c>
      <c r="CZ46" s="5" t="e">
        <v>#VALUE!</v>
      </c>
      <c r="DA46" s="5" t="e">
        <v>#VALUE!</v>
      </c>
      <c r="DB46" s="5" t="e">
        <v>#VALUE!</v>
      </c>
      <c r="DC46" s="5" t="e">
        <v>#VALUE!</v>
      </c>
      <c r="DD46" s="5" t="e">
        <v>#VALUE!</v>
      </c>
      <c r="DE46" s="5" t="e">
        <v>#VALUE!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C3D3D-4249-F944-9730-2EAB0CD962F4}">
  <dimension ref="A1:DL101"/>
  <sheetViews>
    <sheetView zoomScaleNormal="100" workbookViewId="0">
      <selection sqref="A1:G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2" t="s">
        <v>0</v>
      </c>
      <c r="B1" s="2" t="s">
        <v>1</v>
      </c>
      <c r="C1" s="2">
        <v>117.0193</v>
      </c>
      <c r="D1" s="2">
        <v>118.0227</v>
      </c>
      <c r="E1" s="2">
        <v>119.026</v>
      </c>
      <c r="F1" s="2">
        <v>120.0294</v>
      </c>
      <c r="G1" s="2">
        <v>121.03279999999999</v>
      </c>
      <c r="H1"/>
      <c r="I1" s="2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5</v>
      </c>
    </row>
    <row r="2" spans="1:116" ht="15" x14ac:dyDescent="0.2">
      <c r="A2" t="s">
        <v>22</v>
      </c>
      <c r="B2" t="s">
        <v>23</v>
      </c>
      <c r="C2">
        <v>53216307.3428891</v>
      </c>
      <c r="D2">
        <v>1816453.68616656</v>
      </c>
      <c r="E2">
        <v>826171.17411375896</v>
      </c>
      <c r="F2">
        <v>0</v>
      </c>
      <c r="G2">
        <v>1860900.61559212</v>
      </c>
      <c r="H2"/>
      <c r="I2" s="4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Succinate</v>
      </c>
      <c r="S2" s="5" t="str">
        <f t="shared" ref="S2:AB2" ca="1" si="0">IF(AG2=ISBLANK(TRUE),"",AG2)</f>
        <v>Succinate m+1</v>
      </c>
      <c r="T2" s="5" t="str">
        <f t="shared" ca="1" si="0"/>
        <v>Succinate m+2</v>
      </c>
      <c r="U2" s="5" t="str">
        <f t="shared" ca="1" si="0"/>
        <v>Succinate m+3</v>
      </c>
      <c r="V2" s="5" t="str">
        <f t="shared" ca="1" si="0"/>
        <v>Succinate m+4</v>
      </c>
      <c r="W2" s="5" t="str">
        <f t="shared" si="0"/>
        <v/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Succinate</v>
      </c>
      <c r="AG2" s="3" t="str">
        <f ca="1">IF(D1=ISBLANK(TRUE),"",$AF$2&amp;" m+1")</f>
        <v>Succinate m+1</v>
      </c>
      <c r="AH2" s="3" t="str">
        <f ca="1">IF(E1=ISBLANK(TRUE),"",$AF$2&amp;" m+2")</f>
        <v>Succinate m+2</v>
      </c>
      <c r="AI2" s="3" t="str">
        <f ca="1">IF(F1=ISBLANK(TRUE),"",$AF$2&amp;" m+3")</f>
        <v>Succinate m+3</v>
      </c>
      <c r="AJ2" s="3" t="str">
        <f ca="1">IF(G1=ISBLANK(TRUE),"",$AF$2&amp;" m+4")</f>
        <v>Succinate m+4</v>
      </c>
      <c r="AK2" s="3" t="str">
        <f>IF(H1=ISBLANK(TRUE),"",$AF$2&amp;" m+5")</f>
        <v/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Succinate</v>
      </c>
      <c r="AU2" s="5" t="str">
        <f t="shared" ca="1" si="2"/>
        <v>Succinate m+1</v>
      </c>
      <c r="AV2" s="5" t="str">
        <f t="shared" ca="1" si="2"/>
        <v>Succinate m+2</v>
      </c>
      <c r="AW2" s="5" t="str">
        <f t="shared" ca="1" si="2"/>
        <v>Succinate m+3</v>
      </c>
      <c r="AX2" s="5" t="str">
        <f t="shared" ca="1" si="2"/>
        <v>Succinate m+4</v>
      </c>
      <c r="AY2" s="5" t="str">
        <f t="shared" si="2"/>
        <v/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Succinate</v>
      </c>
      <c r="BI2" s="5" t="str">
        <f t="shared" ca="1" si="3"/>
        <v>Succinate m+1</v>
      </c>
      <c r="BJ2" s="5" t="str">
        <f t="shared" ca="1" si="3"/>
        <v>Succinate m+2</v>
      </c>
      <c r="BK2" s="5" t="str">
        <f t="shared" ca="1" si="3"/>
        <v>Succinate m+3</v>
      </c>
      <c r="BL2" s="5" t="str">
        <f t="shared" ca="1" si="3"/>
        <v>Succinate m+4</v>
      </c>
      <c r="BM2" s="5" t="str">
        <f t="shared" si="3"/>
        <v/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Succinate</v>
      </c>
      <c r="BY2" s="3" t="str">
        <f t="shared" ca="1" si="4"/>
        <v>Succinate m+1</v>
      </c>
      <c r="BZ2" s="3" t="str">
        <f t="shared" ca="1" si="4"/>
        <v>Succinate m+2</v>
      </c>
      <c r="CA2" s="3" t="str">
        <f t="shared" ca="1" si="4"/>
        <v>Succinate m+3</v>
      </c>
      <c r="CB2" s="3" t="str">
        <f t="shared" ca="1" si="4"/>
        <v>Succinate m+4</v>
      </c>
      <c r="CC2" s="3" t="str">
        <f t="shared" si="4"/>
        <v/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Succinate</v>
      </c>
      <c r="CL2" s="5" t="str">
        <f t="shared" ca="1" si="5"/>
        <v>Succinate m+1</v>
      </c>
      <c r="CM2" s="5" t="str">
        <f t="shared" ca="1" si="5"/>
        <v>Succinate m+2</v>
      </c>
      <c r="CN2" s="5" t="str">
        <f t="shared" ca="1" si="5"/>
        <v>Succinate m+3</v>
      </c>
      <c r="CO2" s="5" t="str">
        <f t="shared" ca="1" si="5"/>
        <v>Succinate m+4</v>
      </c>
      <c r="CP2" s="5" t="str">
        <f t="shared" si="5"/>
        <v/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Succinate</v>
      </c>
      <c r="CZ2" s="5" t="str">
        <f t="shared" ca="1" si="6"/>
        <v>Succinate m+1</v>
      </c>
      <c r="DA2" s="5" t="str">
        <f t="shared" ca="1" si="6"/>
        <v>Succinate m+2</v>
      </c>
      <c r="DB2" s="5" t="str">
        <f t="shared" ca="1" si="6"/>
        <v>Succinate m+3</v>
      </c>
      <c r="DC2" s="5" t="str">
        <f t="shared" ca="1" si="6"/>
        <v>Succinate m+4</v>
      </c>
      <c r="DD2" s="5" t="str">
        <f t="shared" si="6"/>
        <v/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59722613.198126704</v>
      </c>
      <c r="D3">
        <v>2789044.7454013801</v>
      </c>
      <c r="E3">
        <v>1113885.5696099701</v>
      </c>
      <c r="F3">
        <v>100373.523847794</v>
      </c>
      <c r="G3">
        <v>3234627.2657993902</v>
      </c>
      <c r="H3"/>
      <c r="I3" s="4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95.282956717639237</v>
      </c>
      <c r="S3" s="5">
        <f t="shared" ref="S3:AB17" ca="1" si="8">IFERROR(BI3/SUMIF($BH3:$BR3,"&lt;&gt;#N/A")*100,"")</f>
        <v>0.17016483208042985</v>
      </c>
      <c r="T3" s="6">
        <f t="shared" ca="1" si="8"/>
        <v>1.4737420126426632</v>
      </c>
      <c r="U3" s="6">
        <f t="shared" ca="1" si="8"/>
        <v>-6.2726945723074787E-2</v>
      </c>
      <c r="V3" s="6">
        <f t="shared" ca="1" si="8"/>
        <v>3.1358633833607659</v>
      </c>
      <c r="W3" s="6" t="str">
        <f t="shared" ca="1" si="8"/>
        <v/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53216307.3428891</v>
      </c>
      <c r="AG3" s="5">
        <f t="shared" si="1"/>
        <v>1816453.68616656</v>
      </c>
      <c r="AH3" s="5">
        <f t="shared" si="1"/>
        <v>826171.17411375896</v>
      </c>
      <c r="AI3" s="5">
        <f t="shared" si="1"/>
        <v>0</v>
      </c>
      <c r="AJ3" s="5">
        <f t="shared" si="1"/>
        <v>1860900.61559212</v>
      </c>
      <c r="AK3" s="5" t="str">
        <f t="shared" si="1"/>
        <v/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3.413340340325735</v>
      </c>
      <c r="AV3" s="5">
        <f t="shared" si="10"/>
        <v>1.5524774554357614</v>
      </c>
      <c r="AW3" s="5">
        <f t="shared" si="10"/>
        <v>0</v>
      </c>
      <c r="AX3" s="5">
        <f t="shared" si="10"/>
        <v>3.4968615984603413</v>
      </c>
      <c r="AY3" s="5" t="str">
        <f t="shared" si="10"/>
        <v/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1.7858895015684176E-3</v>
      </c>
      <c r="BJ3" s="5">
        <f ca="1"/>
        <v>1.5467005468878751E-2</v>
      </c>
      <c r="BK3" s="5">
        <f ca="1"/>
        <v>-6.583228300624563E-4</v>
      </c>
      <c r="BL3" s="5">
        <f ca="1"/>
        <v>3.2911062916042365E-2</v>
      </c>
      <c r="BM3" s="5" t="e">
        <f ca="1"/>
        <v>#N/A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81836890.211923093</v>
      </c>
      <c r="BY3" s="5">
        <f t="shared" ref="BY3:CD6" si="12">D17</f>
        <v>2899681.4244784298</v>
      </c>
      <c r="BZ3" s="5">
        <f t="shared" si="12"/>
        <v>0</v>
      </c>
      <c r="CA3" s="5">
        <f t="shared" si="12"/>
        <v>0</v>
      </c>
      <c r="CB3" s="5">
        <f t="shared" si="12"/>
        <v>350442.30624468997</v>
      </c>
      <c r="CC3" s="5">
        <f t="shared" si="12"/>
        <v>0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3.5432448825578242</v>
      </c>
      <c r="CM3" s="5">
        <f t="shared" si="15"/>
        <v>0</v>
      </c>
      <c r="CN3" s="5">
        <f t="shared" si="15"/>
        <v>0</v>
      </c>
      <c r="CO3" s="5">
        <f t="shared" si="15"/>
        <v>0.42822045820313054</v>
      </c>
      <c r="CP3" s="5">
        <f t="shared" si="15"/>
        <v>0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3.2347513901688933</v>
      </c>
      <c r="DA3" s="5">
        <f t="shared" si="16"/>
        <v>0</v>
      </c>
      <c r="DB3" s="5">
        <f t="shared" si="16"/>
        <v>1.5800365564040221E-2</v>
      </c>
      <c r="DC3" s="5">
        <f t="shared" si="16"/>
        <v>0.20785659983884783</v>
      </c>
      <c r="DD3" s="5">
        <f t="shared" si="16"/>
        <v>0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108945741.77185801</v>
      </c>
      <c r="D4">
        <v>4261222.9790000999</v>
      </c>
      <c r="E4">
        <v>1530531.32813968</v>
      </c>
      <c r="F4">
        <v>18052.771324991401</v>
      </c>
      <c r="G4">
        <v>3658358.3398460401</v>
      </c>
      <c r="H4"/>
      <c r="I4" s="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92.121465139418376</v>
      </c>
      <c r="S4" s="5">
        <f t="shared" ca="1" si="8"/>
        <v>1.3221700564918111</v>
      </c>
      <c r="T4" s="6">
        <f t="shared" ca="1" si="8"/>
        <v>1.6753871605311987</v>
      </c>
      <c r="U4" s="6">
        <f t="shared" ca="1" si="8"/>
        <v>8.6074903966171762E-2</v>
      </c>
      <c r="V4" s="6">
        <f t="shared" ca="1" si="8"/>
        <v>4.7949027395924304</v>
      </c>
      <c r="W4" s="6" t="str">
        <f t="shared" ca="1" si="8"/>
        <v/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59722613.198126704</v>
      </c>
      <c r="AG4" s="5">
        <f t="shared" si="1"/>
        <v>2789044.7454013801</v>
      </c>
      <c r="AH4" s="5">
        <f t="shared" si="1"/>
        <v>1113885.5696099701</v>
      </c>
      <c r="AI4" s="5">
        <f t="shared" si="1"/>
        <v>100373.523847794</v>
      </c>
      <c r="AJ4" s="5">
        <f t="shared" si="1"/>
        <v>3234627.2657993902</v>
      </c>
      <c r="AK4" s="5" t="str">
        <f t="shared" si="1"/>
        <v/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4.6699978384215495</v>
      </c>
      <c r="AV4" s="5">
        <f t="shared" si="10"/>
        <v>1.8650985112033058</v>
      </c>
      <c r="AW4" s="5">
        <f t="shared" si="10"/>
        <v>0.16806619548747806</v>
      </c>
      <c r="AX4" s="5">
        <f t="shared" si="10"/>
        <v>5.4160846161715668</v>
      </c>
      <c r="AY4" s="5" t="str">
        <f t="shared" si="10"/>
        <v/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1.4352464482526563E-2</v>
      </c>
      <c r="BJ4" s="5">
        <f ca="1"/>
        <v>1.8186718567661034E-2</v>
      </c>
      <c r="BK4" s="5">
        <f ca="1"/>
        <v>9.343631675408588E-4</v>
      </c>
      <c r="BL4" s="5">
        <f ca="1"/>
        <v>5.2049788095920244E-2</v>
      </c>
      <c r="BM4" s="5" t="e">
        <f ca="1"/>
        <v>#N/A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91837011.611973003</v>
      </c>
      <c r="BY4" s="5">
        <f t="shared" si="12"/>
        <v>2867338.72400221</v>
      </c>
      <c r="BZ4" s="5">
        <f t="shared" si="12"/>
        <v>0</v>
      </c>
      <c r="CA4" s="5">
        <f t="shared" si="12"/>
        <v>0</v>
      </c>
      <c r="CB4" s="5">
        <f t="shared" si="12"/>
        <v>100323.128140596</v>
      </c>
      <c r="CC4" s="5">
        <f t="shared" si="12"/>
        <v>0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3.1222038627707138</v>
      </c>
      <c r="CM4" s="5">
        <f t="shared" si="15"/>
        <v>0</v>
      </c>
      <c r="CN4" s="5">
        <f t="shared" si="15"/>
        <v>0</v>
      </c>
      <c r="CO4" s="5">
        <f t="shared" si="15"/>
        <v>0.10924041013494459</v>
      </c>
      <c r="CP4" s="5">
        <f t="shared" si="15"/>
        <v>0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62554592.861524597</v>
      </c>
      <c r="D5">
        <v>2720744.5611350299</v>
      </c>
      <c r="E5">
        <v>555527.02622357802</v>
      </c>
      <c r="F5">
        <v>0</v>
      </c>
      <c r="G5">
        <v>1644824.75355677</v>
      </c>
      <c r="H5"/>
      <c r="I5" s="4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95.08685993215451</v>
      </c>
      <c r="S5" s="5">
        <f t="shared" ca="1" si="8"/>
        <v>0.64333342519301406</v>
      </c>
      <c r="T5" s="6">
        <f t="shared" ca="1" si="8"/>
        <v>1.3150236897139826</v>
      </c>
      <c r="U5" s="6">
        <f t="shared" ca="1" si="8"/>
        <v>-4.1805522712121707E-2</v>
      </c>
      <c r="V5" s="6">
        <f t="shared" ca="1" si="8"/>
        <v>2.9965884756506123</v>
      </c>
      <c r="W5" s="6" t="str">
        <f t="shared" ca="1" si="8"/>
        <v/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108945741.77185801</v>
      </c>
      <c r="AG5" s="5">
        <f t="shared" si="1"/>
        <v>4261222.9790000999</v>
      </c>
      <c r="AH5" s="5">
        <f t="shared" si="1"/>
        <v>1530531.32813968</v>
      </c>
      <c r="AI5" s="5">
        <f t="shared" si="1"/>
        <v>18052.771324991401</v>
      </c>
      <c r="AJ5" s="5">
        <f t="shared" si="1"/>
        <v>3658358.3398460401</v>
      </c>
      <c r="AK5" s="5" t="str">
        <f t="shared" si="1"/>
        <v/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3.9113258670756283</v>
      </c>
      <c r="AV5" s="5">
        <f t="shared" si="10"/>
        <v>1.4048564939277273</v>
      </c>
      <c r="AW5" s="5">
        <f t="shared" si="10"/>
        <v>1.657042398480842E-2</v>
      </c>
      <c r="AX5" s="5">
        <f t="shared" si="10"/>
        <v>3.3579635884319052</v>
      </c>
      <c r="AY5" s="5" t="str">
        <f t="shared" si="10"/>
        <v/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6.7657447690673486E-3</v>
      </c>
      <c r="BJ5" s="5">
        <f ca="1"/>
        <v>1.3829709916304589E-2</v>
      </c>
      <c r="BK5" s="5">
        <f ca="1"/>
        <v>-4.3965614956630592E-4</v>
      </c>
      <c r="BL5" s="5">
        <f ca="1"/>
        <v>3.1514222656933988E-2</v>
      </c>
      <c r="BM5" s="5" t="e">
        <f ca="1"/>
        <v>#N/A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86500629.794309393</v>
      </c>
      <c r="BY5" s="5">
        <f t="shared" si="12"/>
        <v>2366208.5549641298</v>
      </c>
      <c r="BZ5" s="5">
        <f t="shared" si="12"/>
        <v>0</v>
      </c>
      <c r="CA5" s="5">
        <f t="shared" si="12"/>
        <v>54669.6628907919</v>
      </c>
      <c r="CB5" s="5">
        <f t="shared" si="12"/>
        <v>131996.20025999</v>
      </c>
      <c r="CC5" s="5">
        <f t="shared" si="12"/>
        <v>0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2.7354813029578606</v>
      </c>
      <c r="CM5" s="5">
        <f t="shared" si="15"/>
        <v>0</v>
      </c>
      <c r="CN5" s="5">
        <f t="shared" si="15"/>
        <v>6.3201462256160884E-2</v>
      </c>
      <c r="CO5" s="5">
        <f t="shared" si="15"/>
        <v>0.15259565227890817</v>
      </c>
      <c r="CP5" s="5">
        <f t="shared" si="15"/>
        <v>0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3.2347513901688933</v>
      </c>
      <c r="DA5" s="5">
        <f t="shared" si="21"/>
        <v>0</v>
      </c>
      <c r="DB5" s="5">
        <f t="shared" si="21"/>
        <v>1.5800365564040221E-2</v>
      </c>
      <c r="DC5" s="5">
        <f t="shared" si="21"/>
        <v>0.20785659983884783</v>
      </c>
      <c r="DD5" s="5">
        <f t="shared" si="21"/>
        <v>0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58486276.031826802</v>
      </c>
      <c r="D6">
        <v>2237064.8030585898</v>
      </c>
      <c r="E6">
        <v>735516.33471923601</v>
      </c>
      <c r="F6">
        <v>0</v>
      </c>
      <c r="G6">
        <v>1658440.86716687</v>
      </c>
      <c r="H6"/>
      <c r="I6" s="4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95.834932966822635</v>
      </c>
      <c r="S6" s="5">
        <f t="shared" ca="1" si="8"/>
        <v>1.0682152399443994</v>
      </c>
      <c r="T6" s="6">
        <f t="shared" ca="1" si="8"/>
        <v>0.81652481244840291</v>
      </c>
      <c r="U6" s="6">
        <f t="shared" ca="1" si="8"/>
        <v>-4.1554817468559532E-2</v>
      </c>
      <c r="V6" s="6">
        <f t="shared" ca="1" si="8"/>
        <v>2.3218817982531279</v>
      </c>
      <c r="W6" s="6" t="str">
        <f t="shared" ca="1" si="8"/>
        <v/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62554592.861524597</v>
      </c>
      <c r="AG6" s="5">
        <f t="shared" si="1"/>
        <v>2720744.5611350299</v>
      </c>
      <c r="AH6" s="5">
        <f t="shared" si="1"/>
        <v>555527.02622357802</v>
      </c>
      <c r="AI6" s="5">
        <f t="shared" si="1"/>
        <v>0</v>
      </c>
      <c r="AJ6" s="5">
        <f t="shared" si="1"/>
        <v>1644824.75355677</v>
      </c>
      <c r="AK6" s="5" t="str">
        <f t="shared" si="1"/>
        <v/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4.3493921655886538</v>
      </c>
      <c r="AV6" s="5">
        <f t="shared" si="10"/>
        <v>0.88806752759678742</v>
      </c>
      <c r="AW6" s="5">
        <f t="shared" si="10"/>
        <v>0</v>
      </c>
      <c r="AX6" s="5">
        <f t="shared" si="10"/>
        <v>2.6294228422169956</v>
      </c>
      <c r="AY6" s="5" t="str">
        <f t="shared" si="10"/>
        <v/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1.1146407754197604E-2</v>
      </c>
      <c r="BJ6" s="5">
        <f ca="1"/>
        <v>8.5201166961850743E-3</v>
      </c>
      <c r="BK6" s="5">
        <f ca="1"/>
        <v>-4.3360824891426088E-4</v>
      </c>
      <c r="BL6" s="5">
        <f ca="1"/>
        <v>2.4227927399468698E-2</v>
      </c>
      <c r="BM6" s="5" t="e">
        <f ca="1"/>
        <v>#N/A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92002786.501759604</v>
      </c>
      <c r="BY6" s="5">
        <f t="shared" si="12"/>
        <v>3255128.0599344498</v>
      </c>
      <c r="BZ6" s="5">
        <f t="shared" si="12"/>
        <v>0</v>
      </c>
      <c r="CA6" s="5">
        <f t="shared" si="12"/>
        <v>0</v>
      </c>
      <c r="CB6" s="5">
        <f t="shared" si="12"/>
        <v>130064.22771349399</v>
      </c>
      <c r="CC6" s="5">
        <f t="shared" si="12"/>
        <v>0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3.5380755123891752</v>
      </c>
      <c r="CM6" s="5">
        <f t="shared" si="15"/>
        <v>0</v>
      </c>
      <c r="CN6" s="5">
        <f t="shared" si="15"/>
        <v>0</v>
      </c>
      <c r="CO6" s="5">
        <f t="shared" si="15"/>
        <v>0.14136987873840803</v>
      </c>
      <c r="CP6" s="5">
        <f t="shared" si="15"/>
        <v>0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3.2347513901688933</v>
      </c>
      <c r="DB6" s="5">
        <f t="shared" si="22"/>
        <v>0</v>
      </c>
      <c r="DC6" s="5">
        <f t="shared" si="22"/>
        <v>1.5800365564040221E-2</v>
      </c>
      <c r="DD6" s="5">
        <f t="shared" si="22"/>
        <v>0.20785659983884783</v>
      </c>
      <c r="DE6" s="5">
        <f t="shared" si="22"/>
        <v>0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67513568.781146705</v>
      </c>
      <c r="D7">
        <v>2447865.9755172399</v>
      </c>
      <c r="E7">
        <v>483689.70118152199</v>
      </c>
      <c r="F7">
        <v>0</v>
      </c>
      <c r="G7">
        <v>1015398.48580027</v>
      </c>
      <c r="H7"/>
      <c r="I7" s="4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95.783342827952154</v>
      </c>
      <c r="S7" s="5">
        <f t="shared" ca="1" si="8"/>
        <v>0.56530211189603552</v>
      </c>
      <c r="T7" s="6">
        <f t="shared" ca="1" si="8"/>
        <v>1.1862736185461462</v>
      </c>
      <c r="U7" s="6">
        <f t="shared" ca="1" si="8"/>
        <v>-5.3507120683402652E-2</v>
      </c>
      <c r="V7" s="6">
        <f t="shared" ca="1" si="8"/>
        <v>2.5185885622890658</v>
      </c>
      <c r="W7" s="6" t="str">
        <f t="shared" ca="1" si="8"/>
        <v/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58486276.031826802</v>
      </c>
      <c r="AG7" s="5">
        <f t="shared" si="1"/>
        <v>2237064.8030585898</v>
      </c>
      <c r="AH7" s="5">
        <f t="shared" si="1"/>
        <v>735516.33471923601</v>
      </c>
      <c r="AI7" s="5">
        <f t="shared" si="1"/>
        <v>0</v>
      </c>
      <c r="AJ7" s="5">
        <f t="shared" si="1"/>
        <v>1658440.86716687</v>
      </c>
      <c r="AK7" s="5" t="str">
        <f t="shared" si="1"/>
        <v/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3.8249397206299025</v>
      </c>
      <c r="AV7" s="5">
        <f t="shared" si="10"/>
        <v>1.2575879071510485</v>
      </c>
      <c r="AW7" s="5">
        <f t="shared" si="10"/>
        <v>0</v>
      </c>
      <c r="AX7" s="5">
        <f t="shared" si="10"/>
        <v>2.8356068802609129</v>
      </c>
      <c r="AY7" s="5" t="str">
        <f t="shared" si="10"/>
        <v/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5.9018833046100908E-3</v>
      </c>
      <c r="BJ7" s="5">
        <f ca="1"/>
        <v>1.2384967819268464E-2</v>
      </c>
      <c r="BK7" s="5">
        <f ca="1"/>
        <v>-5.5862657434615896E-4</v>
      </c>
      <c r="BL7" s="5">
        <f ca="1"/>
        <v>2.6294640465962874E-2</v>
      </c>
      <c r="BM7" s="5" t="e">
        <f ca="1"/>
        <v>#N/A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3.2347513901688933</v>
      </c>
      <c r="DC7" s="5">
        <f t="shared" si="23"/>
        <v>0</v>
      </c>
      <c r="DD7" s="5">
        <f t="shared" si="23"/>
        <v>1.5800365564040221E-2</v>
      </c>
      <c r="DE7" s="5">
        <f t="shared" si="23"/>
        <v>0.20785659983884783</v>
      </c>
      <c r="DF7" s="5">
        <f t="shared" si="23"/>
        <v>0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93867947.773775905</v>
      </c>
      <c r="D8">
        <v>3804767.2409054898</v>
      </c>
      <c r="E8">
        <v>1020619.79853993</v>
      </c>
      <c r="F8">
        <v>0</v>
      </c>
      <c r="G8">
        <v>1599100.96289315</v>
      </c>
      <c r="H8"/>
      <c r="I8" s="4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97.700588811223355</v>
      </c>
      <c r="S8" s="5">
        <f t="shared" ca="1" si="8"/>
        <v>0.38199746025562054</v>
      </c>
      <c r="T8" s="6">
        <f t="shared" ca="1" si="8"/>
        <v>0.68760290234968469</v>
      </c>
      <c r="U8" s="6">
        <f t="shared" ca="1" si="8"/>
        <v>-3.7679294632991155E-2</v>
      </c>
      <c r="V8" s="6">
        <f t="shared" ca="1" si="8"/>
        <v>1.2674901208043123</v>
      </c>
      <c r="W8" s="6" t="str">
        <f t="shared" ca="1" si="8"/>
        <v/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67513568.781146705</v>
      </c>
      <c r="AG8" s="5">
        <f t="shared" si="1"/>
        <v>2447865.9755172399</v>
      </c>
      <c r="AH8" s="5">
        <f t="shared" si="1"/>
        <v>483689.70118152199</v>
      </c>
      <c r="AI8" s="5">
        <f t="shared" si="1"/>
        <v>0</v>
      </c>
      <c r="AJ8" s="5">
        <f t="shared" si="1"/>
        <v>1015398.48580027</v>
      </c>
      <c r="AK8" s="5" t="str">
        <f t="shared" si="1"/>
        <v/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3.6257392694678749</v>
      </c>
      <c r="AV8" s="5">
        <f t="shared" si="10"/>
        <v>0.7164333183888707</v>
      </c>
      <c r="AW8" s="5">
        <f t="shared" si="10"/>
        <v>0</v>
      </c>
      <c r="AX8" s="5">
        <f t="shared" si="10"/>
        <v>1.5039917221555943</v>
      </c>
      <c r="AY8" s="5" t="str">
        <f t="shared" si="10"/>
        <v/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3.9098787929898182E-3</v>
      </c>
      <c r="BJ8" s="5">
        <f ca="1"/>
        <v>7.0378583252785508E-3</v>
      </c>
      <c r="BK8" s="5">
        <f ca="1"/>
        <v>-3.8566087565546732E-4</v>
      </c>
      <c r="BL8" s="5">
        <f ca="1"/>
        <v>1.2973208618561665E-2</v>
      </c>
      <c r="BM8" s="5" t="e">
        <f ca="1"/>
        <v>#N/A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3.2347513901688933</v>
      </c>
      <c r="DD8" s="5">
        <f t="shared" si="24"/>
        <v>0</v>
      </c>
      <c r="DE8" s="5">
        <f t="shared" si="24"/>
        <v>1.5800365564040221E-2</v>
      </c>
      <c r="DF8" s="5">
        <f t="shared" si="24"/>
        <v>0.20785659983884783</v>
      </c>
      <c r="DG8" s="5">
        <f t="shared" si="24"/>
        <v>0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42579882.007048696</v>
      </c>
      <c r="D9">
        <v>2471130.4006685098</v>
      </c>
      <c r="E9">
        <v>1472987.8983919199</v>
      </c>
      <c r="F9">
        <v>0</v>
      </c>
      <c r="G9">
        <v>3571172.8754923302</v>
      </c>
      <c r="H9"/>
      <c r="I9" s="4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96.78062488842022</v>
      </c>
      <c r="S9" s="5">
        <f t="shared" ca="1" si="8"/>
        <v>0.79221472305143881</v>
      </c>
      <c r="T9" s="6">
        <f t="shared" ca="1" si="8"/>
        <v>1.0266629615258538</v>
      </c>
      <c r="U9" s="6">
        <f t="shared" ca="1" si="8"/>
        <v>-4.8501686947839573E-2</v>
      </c>
      <c r="V9" s="6">
        <f t="shared" ca="1" si="8"/>
        <v>1.4489991139503258</v>
      </c>
      <c r="W9" s="6" t="str">
        <f t="shared" ca="1" si="8"/>
        <v/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93867947.773775905</v>
      </c>
      <c r="AG9" s="5">
        <f t="shared" si="1"/>
        <v>3804767.2409054898</v>
      </c>
      <c r="AH9" s="5">
        <f t="shared" si="1"/>
        <v>1020619.79853993</v>
      </c>
      <c r="AI9" s="5">
        <f t="shared" si="1"/>
        <v>0</v>
      </c>
      <c r="AJ9" s="5">
        <f t="shared" si="1"/>
        <v>1599100.96289315</v>
      </c>
      <c r="AK9" s="5" t="str">
        <f t="shared" si="1"/>
        <v/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4.0533188709686865</v>
      </c>
      <c r="AV9" s="5">
        <f t="shared" si="10"/>
        <v>1.0872931844634008</v>
      </c>
      <c r="AW9" s="5">
        <f t="shared" si="10"/>
        <v>0</v>
      </c>
      <c r="AX9" s="5">
        <f t="shared" si="10"/>
        <v>1.7035644230201166</v>
      </c>
      <c r="AY9" s="5" t="str">
        <f t="shared" si="10"/>
        <v/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8.1856748079979294E-3</v>
      </c>
      <c r="BJ9" s="5">
        <f ca="1"/>
        <v>1.0608145614987591E-2</v>
      </c>
      <c r="BK9" s="5">
        <f ca="1"/>
        <v>-5.0115079339235378E-4</v>
      </c>
      <c r="BL9" s="5">
        <f ca="1"/>
        <v>1.4971995847525243E-2</v>
      </c>
      <c r="BM9" s="5" t="e">
        <f ca="1"/>
        <v>#N/A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3.2347513901688933</v>
      </c>
      <c r="DE9" s="5">
        <f t="shared" si="26"/>
        <v>0</v>
      </c>
      <c r="DF9" s="5">
        <f t="shared" si="26"/>
        <v>1.5800365564040221E-2</v>
      </c>
      <c r="DG9" s="5">
        <f t="shared" si="26"/>
        <v>0.20785659983884783</v>
      </c>
      <c r="DH9" s="5">
        <f t="shared" si="26"/>
        <v>0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27807449.822167099</v>
      </c>
      <c r="D10">
        <v>1796369.5721461801</v>
      </c>
      <c r="E10">
        <v>1650631.4077548301</v>
      </c>
      <c r="F10">
        <v>0</v>
      </c>
      <c r="G10">
        <v>4306744.7267803503</v>
      </c>
      <c r="H10"/>
      <c r="I10" s="4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87.717154011236985</v>
      </c>
      <c r="S10" s="5">
        <f t="shared" ca="1" si="8"/>
        <v>2.2532474883531091</v>
      </c>
      <c r="T10" s="6">
        <f t="shared" ca="1" si="8"/>
        <v>2.9615579582530613</v>
      </c>
      <c r="U10" s="6">
        <f t="shared" ca="1" si="8"/>
        <v>-0.10965866822139601</v>
      </c>
      <c r="V10" s="6">
        <f t="shared" ca="1" si="8"/>
        <v>7.1776992103782549</v>
      </c>
      <c r="W10" s="6" t="str">
        <f t="shared" ca="1" si="8"/>
        <v/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42579882.007048696</v>
      </c>
      <c r="AG10" s="5">
        <f t="shared" si="1"/>
        <v>2471130.4006685098</v>
      </c>
      <c r="AH10" s="5">
        <f t="shared" si="1"/>
        <v>1472987.8983919199</v>
      </c>
      <c r="AI10" s="5">
        <f t="shared" si="1"/>
        <v>0</v>
      </c>
      <c r="AJ10" s="5">
        <f t="shared" si="1"/>
        <v>3571172.8754923302</v>
      </c>
      <c r="AK10" s="5" t="str">
        <f t="shared" si="1"/>
        <v/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5.8035163184797876</v>
      </c>
      <c r="AV10" s="5">
        <f t="shared" si="10"/>
        <v>3.4593517618204785</v>
      </c>
      <c r="AW10" s="5">
        <f t="shared" si="10"/>
        <v>0</v>
      </c>
      <c r="AX10" s="5">
        <f t="shared" si="10"/>
        <v>8.3869957058621178</v>
      </c>
      <c r="AY10" s="5" t="str">
        <f t="shared" si="10"/>
        <v/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2.5687649283108946E-2</v>
      </c>
      <c r="BJ10" s="5">
        <f ca="1"/>
        <v>3.376258602591771E-2</v>
      </c>
      <c r="BK10" s="5">
        <f ca="1"/>
        <v>-1.2501393764707438E-3</v>
      </c>
      <c r="BL10" s="5">
        <f ca="1"/>
        <v>8.1827771218600603E-2</v>
      </c>
      <c r="BM10" s="5" t="e">
        <f ca="1"/>
        <v>#N/A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3.2347513901688933</v>
      </c>
      <c r="DF10" s="5">
        <f t="shared" si="27"/>
        <v>0</v>
      </c>
      <c r="DG10" s="5">
        <f t="shared" si="27"/>
        <v>1.5800365564040221E-2</v>
      </c>
      <c r="DH10" s="5">
        <f t="shared" si="27"/>
        <v>0.20785659983884783</v>
      </c>
      <c r="DI10" s="5">
        <f t="shared" si="27"/>
        <v>0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96840936.299049303</v>
      </c>
      <c r="D11">
        <v>8382122.9136156105</v>
      </c>
      <c r="E11">
        <v>9201679.0854529906</v>
      </c>
      <c r="F11">
        <v>1391554.89187761</v>
      </c>
      <c r="G11">
        <v>20401428.575326599</v>
      </c>
      <c r="H11"/>
      <c r="I11" s="4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80.555233796863277</v>
      </c>
      <c r="S11" s="5">
        <f t="shared" ca="1" si="8"/>
        <v>2.5981306418962973</v>
      </c>
      <c r="T11" s="6">
        <f t="shared" ca="1" si="8"/>
        <v>4.6976611098623584</v>
      </c>
      <c r="U11" s="6">
        <f t="shared" ca="1" si="8"/>
        <v>-0.16468567947756779</v>
      </c>
      <c r="V11" s="6">
        <f t="shared" ca="1" si="8"/>
        <v>12.313660130855645</v>
      </c>
      <c r="W11" s="6" t="str">
        <f t="shared" ca="1" si="8"/>
        <v/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27807449.822167099</v>
      </c>
      <c r="AG11" s="5">
        <f t="shared" si="1"/>
        <v>1796369.5721461801</v>
      </c>
      <c r="AH11" s="5">
        <f t="shared" si="1"/>
        <v>1650631.4077548301</v>
      </c>
      <c r="AI11" s="5">
        <f t="shared" si="1"/>
        <v>0</v>
      </c>
      <c r="AJ11" s="5">
        <f t="shared" si="1"/>
        <v>4306744.7267803503</v>
      </c>
      <c r="AK11" s="5" t="str">
        <f t="shared" si="1"/>
        <v/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6.4600298971471268</v>
      </c>
      <c r="AV11" s="5">
        <f t="shared" si="10"/>
        <v>5.9359323429903528</v>
      </c>
      <c r="AW11" s="5">
        <f t="shared" si="10"/>
        <v>0</v>
      </c>
      <c r="AX11" s="5">
        <f t="shared" si="10"/>
        <v>15.487737114775509</v>
      </c>
      <c r="AY11" s="5" t="str">
        <f t="shared" si="10"/>
        <v/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3.2252785069782332E-2</v>
      </c>
      <c r="BJ11" s="5">
        <f ca="1"/>
        <v>5.8316026016490559E-2</v>
      </c>
      <c r="BK11" s="5">
        <f ca="1"/>
        <v>-2.0443821179000842E-3</v>
      </c>
      <c r="BL11" s="5">
        <f ca="1"/>
        <v>0.15285983977040016</v>
      </c>
      <c r="BM11" s="5" t="e">
        <f ca="1"/>
        <v>#N/A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3.2347513901688933</v>
      </c>
      <c r="DG11" s="5">
        <f t="shared" si="28"/>
        <v>0</v>
      </c>
      <c r="DH11" s="5">
        <f t="shared" si="28"/>
        <v>1.5800365564040221E-2</v>
      </c>
      <c r="DI11" s="5">
        <f t="shared" si="28"/>
        <v>0.20785659983884783</v>
      </c>
      <c r="DJ11" s="5">
        <f t="shared" si="28"/>
        <v>0</v>
      </c>
    </row>
    <row r="12" spans="1:116" ht="14.25" customHeight="1" x14ac:dyDescent="0.2">
      <c r="A12" t="s">
        <v>36</v>
      </c>
      <c r="B12" t="s">
        <v>33</v>
      </c>
      <c r="C12">
        <v>79513668.269696698</v>
      </c>
      <c r="D12">
        <v>4321141.2115783002</v>
      </c>
      <c r="E12">
        <v>2674710.1748387101</v>
      </c>
      <c r="F12">
        <v>97512.111749044998</v>
      </c>
      <c r="G12">
        <v>4668831.8421788896</v>
      </c>
      <c r="H12"/>
      <c r="I12" s="4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73.158890686251908</v>
      </c>
      <c r="S12" s="5">
        <f t="shared" ca="1" si="8"/>
        <v>3.9658016076782125</v>
      </c>
      <c r="T12" s="6">
        <f t="shared" ca="1" si="8"/>
        <v>6.8231631590807851</v>
      </c>
      <c r="U12" s="6">
        <f t="shared" ca="1" si="8"/>
        <v>0.81898423056020653</v>
      </c>
      <c r="V12" s="6">
        <f t="shared" ca="1" si="8"/>
        <v>15.233160316428879</v>
      </c>
      <c r="W12" s="6" t="str">
        <f t="shared" ca="1" si="8"/>
        <v/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96840936.299049303</v>
      </c>
      <c r="AG12" s="5">
        <f t="shared" si="1"/>
        <v>8382122.9136156105</v>
      </c>
      <c r="AH12" s="5">
        <f t="shared" si="1"/>
        <v>9201679.0854529906</v>
      </c>
      <c r="AI12" s="5">
        <f t="shared" si="1"/>
        <v>1391554.89187761</v>
      </c>
      <c r="AJ12" s="5">
        <f t="shared" si="1"/>
        <v>20401428.575326599</v>
      </c>
      <c r="AK12" s="5" t="str">
        <f t="shared" si="1"/>
        <v/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8.655557488344833</v>
      </c>
      <c r="AV12" s="5">
        <f t="shared" si="10"/>
        <v>9.5018485333906515</v>
      </c>
      <c r="AW12" s="5">
        <f t="shared" si="10"/>
        <v>1.4369490269904288</v>
      </c>
      <c r="AX12" s="5">
        <f t="shared" si="10"/>
        <v>21.066946846038377</v>
      </c>
      <c r="AY12" s="5" t="str">
        <f t="shared" si="10"/>
        <v/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5.4208060981759391E-2</v>
      </c>
      <c r="BJ12" s="5">
        <f ca="1"/>
        <v>9.3264989327715445E-2</v>
      </c>
      <c r="BK12" s="5">
        <f ca="1"/>
        <v>1.1194596075444742E-2</v>
      </c>
      <c r="BL12" s="5">
        <f ca="1"/>
        <v>0.20822022003802076</v>
      </c>
      <c r="BM12" s="5" t="e">
        <f ca="1"/>
        <v>#N/A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3.2347513901688933</v>
      </c>
      <c r="DH12" s="5">
        <f t="shared" si="29"/>
        <v>0</v>
      </c>
      <c r="DI12" s="5">
        <f t="shared" si="29"/>
        <v>1.5800365564040221E-2</v>
      </c>
      <c r="DJ12" s="5">
        <f t="shared" si="29"/>
        <v>0.20785659983884783</v>
      </c>
    </row>
    <row r="13" spans="1:116" ht="14.25" customHeight="1" x14ac:dyDescent="0.2">
      <c r="A13" t="s">
        <v>37</v>
      </c>
      <c r="B13" t="s">
        <v>38</v>
      </c>
      <c r="C13">
        <v>44629707.456190601</v>
      </c>
      <c r="D13">
        <v>2737496.93575738</v>
      </c>
      <c r="E13">
        <v>1081048.3588710499</v>
      </c>
      <c r="F13">
        <v>0</v>
      </c>
      <c r="G13">
        <v>2018845.9460420499</v>
      </c>
      <c r="H13"/>
      <c r="I13" s="4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89.963461032745855</v>
      </c>
      <c r="S13" s="5">
        <f t="shared" ca="1" si="8"/>
        <v>1.9789370697679012</v>
      </c>
      <c r="T13" s="6">
        <f t="shared" ca="1" si="8"/>
        <v>2.9622104734226373</v>
      </c>
      <c r="U13" s="6">
        <f t="shared" ca="1" si="8"/>
        <v>2.9258387038062929E-4</v>
      </c>
      <c r="V13" s="6">
        <f t="shared" ca="1" si="8"/>
        <v>5.0950988401932324</v>
      </c>
      <c r="W13" s="6" t="str">
        <f t="shared" ca="1" si="8"/>
        <v/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79513668.269696698</v>
      </c>
      <c r="AG13" s="5">
        <f t="shared" si="1"/>
        <v>4321141.2115783002</v>
      </c>
      <c r="AH13" s="5">
        <f t="shared" si="1"/>
        <v>2674710.1748387101</v>
      </c>
      <c r="AI13" s="5">
        <f t="shared" si="1"/>
        <v>97512.111749044998</v>
      </c>
      <c r="AJ13" s="5">
        <f t="shared" si="1"/>
        <v>4668831.8421788896</v>
      </c>
      <c r="AK13" s="5" t="str">
        <f t="shared" si="1"/>
        <v/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5.4344634144179231</v>
      </c>
      <c r="AV13" s="5">
        <f t="shared" si="10"/>
        <v>3.3638369767654948</v>
      </c>
      <c r="AW13" s="5">
        <f t="shared" si="10"/>
        <v>0.12263565984441903</v>
      </c>
      <c r="AX13" s="5">
        <f t="shared" si="10"/>
        <v>5.8717349403916499</v>
      </c>
      <c r="AY13" s="5" t="str">
        <f t="shared" si="10"/>
        <v/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2.1997120242490301E-2</v>
      </c>
      <c r="BJ13" s="5">
        <f ca="1"/>
        <v>3.2926817614813871E-2</v>
      </c>
      <c r="BK13" s="5">
        <f ca="1"/>
        <v>3.2522522702203675E-6</v>
      </c>
      <c r="BL13" s="5">
        <f ca="1"/>
        <v>5.6635202577840625E-2</v>
      </c>
      <c r="BM13" s="5" t="e">
        <f ca="1"/>
        <v>#N/A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3.2347513901688933</v>
      </c>
      <c r="DI13" s="5">
        <f t="shared" si="30"/>
        <v>0</v>
      </c>
      <c r="DJ13" s="5">
        <f t="shared" si="30"/>
        <v>1.5800365564040221E-2</v>
      </c>
    </row>
    <row r="14" spans="1:116" ht="14.25" customHeight="1" x14ac:dyDescent="0.2">
      <c r="A14" t="s">
        <v>39</v>
      </c>
      <c r="B14" t="s">
        <v>38</v>
      </c>
      <c r="C14">
        <v>152786114.56401601</v>
      </c>
      <c r="D14">
        <v>6036044.4653349603</v>
      </c>
      <c r="E14">
        <v>1035363.94932768</v>
      </c>
      <c r="F14">
        <v>30698.623577003698</v>
      </c>
      <c r="G14">
        <v>1824619.9120511699</v>
      </c>
      <c r="H14"/>
      <c r="I14" s="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91.362087030552942</v>
      </c>
      <c r="S14" s="5">
        <f t="shared" ca="1" si="8"/>
        <v>2.6486311907552569</v>
      </c>
      <c r="T14" s="6">
        <f t="shared" ca="1" si="8"/>
        <v>2.1273523071511193</v>
      </c>
      <c r="U14" s="6">
        <f t="shared" ca="1" si="8"/>
        <v>-8.3250102067124812E-2</v>
      </c>
      <c r="V14" s="6">
        <f t="shared" ca="1" si="8"/>
        <v>3.9451795736078052</v>
      </c>
      <c r="W14" s="6" t="str">
        <f t="shared" ca="1" si="8"/>
        <v/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44629707.456190601</v>
      </c>
      <c r="AG14" s="5">
        <f t="shared" si="1"/>
        <v>2737496.93575738</v>
      </c>
      <c r="AH14" s="5">
        <f t="shared" si="1"/>
        <v>1081048.3588710499</v>
      </c>
      <c r="AI14" s="5">
        <f t="shared" si="1"/>
        <v>0</v>
      </c>
      <c r="AJ14" s="5">
        <f t="shared" si="1"/>
        <v>2018845.9460420499</v>
      </c>
      <c r="AK14" s="5" t="str">
        <f t="shared" si="1"/>
        <v/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6.1337998651336916</v>
      </c>
      <c r="AV14" s="5">
        <f t="shared" si="10"/>
        <v>2.422261808308352</v>
      </c>
      <c r="AW14" s="5">
        <f t="shared" si="10"/>
        <v>0</v>
      </c>
      <c r="AX14" s="5">
        <f t="shared" si="10"/>
        <v>4.5235473434904065</v>
      </c>
      <c r="AY14" s="5" t="str">
        <f t="shared" si="10"/>
        <v/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2.8990484749647986E-2</v>
      </c>
      <c r="BJ14" s="5">
        <f ca="1"/>
        <v>2.3284847974627581E-2</v>
      </c>
      <c r="BK14" s="5">
        <f ca="1"/>
        <v>-9.1121059919838131E-4</v>
      </c>
      <c r="BL14" s="5">
        <f ca="1"/>
        <v>4.3181802231471292E-2</v>
      </c>
      <c r="BM14" s="5" t="e">
        <f ca="1"/>
        <v>#N/A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3.2347513901688933</v>
      </c>
      <c r="DJ14" s="5">
        <f t="shared" si="31"/>
        <v>0</v>
      </c>
    </row>
    <row r="15" spans="1:116" ht="15" customHeight="1" x14ac:dyDescent="0.2">
      <c r="A15" t="s">
        <v>40</v>
      </c>
      <c r="B15" t="s">
        <v>38</v>
      </c>
      <c r="C15">
        <v>101772875.043161</v>
      </c>
      <c r="D15">
        <v>5235746.4788152501</v>
      </c>
      <c r="E15">
        <v>2169546.46464067</v>
      </c>
      <c r="F15">
        <v>12616.555724550401</v>
      </c>
      <c r="G15">
        <v>3734793.5404423</v>
      </c>
      <c r="H15"/>
      <c r="I15" s="4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97.71319338381646</v>
      </c>
      <c r="S15" s="5">
        <f t="shared" ca="1" si="8"/>
        <v>0.69952728453344126</v>
      </c>
      <c r="T15" s="6">
        <f t="shared" ca="1" si="8"/>
        <v>0.63953114250723897</v>
      </c>
      <c r="U15" s="6">
        <f t="shared" ca="1" si="8"/>
        <v>-1.6493213889486512E-2</v>
      </c>
      <c r="V15" s="6">
        <f t="shared" ca="1" si="8"/>
        <v>0.96424140303234784</v>
      </c>
      <c r="W15" s="6" t="str">
        <f t="shared" ca="1" si="8"/>
        <v/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152786114.56401601</v>
      </c>
      <c r="AG15" s="5">
        <f t="shared" si="1"/>
        <v>6036044.4653349603</v>
      </c>
      <c r="AH15" s="5">
        <f t="shared" si="1"/>
        <v>1035363.94932768</v>
      </c>
      <c r="AI15" s="5">
        <f t="shared" si="1"/>
        <v>30698.623577003698</v>
      </c>
      <c r="AJ15" s="5">
        <f t="shared" si="1"/>
        <v>1824619.9120511699</v>
      </c>
      <c r="AK15" s="5" t="str">
        <f t="shared" si="1"/>
        <v/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3.9506498889373298</v>
      </c>
      <c r="AV15" s="5">
        <f t="shared" si="10"/>
        <v>0.67765578847407093</v>
      </c>
      <c r="AW15" s="5">
        <f t="shared" si="10"/>
        <v>2.0092548111851648E-2</v>
      </c>
      <c r="AX15" s="5">
        <f t="shared" si="10"/>
        <v>1.1942315028154411</v>
      </c>
      <c r="AY15" s="5" t="str">
        <f t="shared" si="10"/>
        <v/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7.158984987684365E-3</v>
      </c>
      <c r="BJ15" s="5">
        <f ca="1"/>
        <v>6.5449825183296071E-3</v>
      </c>
      <c r="BK15" s="5">
        <f ca="1"/>
        <v>-1.6879208751986369E-4</v>
      </c>
      <c r="BL15" s="5">
        <f ca="1"/>
        <v>9.8680778883647492E-3</v>
      </c>
      <c r="BM15" s="5" t="e">
        <f ca="1"/>
        <v>#N/A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3.2347513901688933</v>
      </c>
    </row>
    <row r="16" spans="1:116" ht="15" customHeight="1" thickBot="1" x14ac:dyDescent="0.25">
      <c r="A16" t="s">
        <v>41</v>
      </c>
      <c r="B16" t="s">
        <v>38</v>
      </c>
      <c r="C16">
        <v>61053743.868593</v>
      </c>
      <c r="D16">
        <v>2791964.9571080501</v>
      </c>
      <c r="E16">
        <v>690391.30448539194</v>
      </c>
      <c r="F16">
        <v>0</v>
      </c>
      <c r="G16">
        <v>1530019.1873488899</v>
      </c>
      <c r="H16"/>
      <c r="I16" s="4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93.133062462858149</v>
      </c>
      <c r="S16" s="5">
        <f t="shared" ca="1" si="8"/>
        <v>1.7786448138842177</v>
      </c>
      <c r="T16" s="6">
        <f t="shared" ca="1" si="8"/>
        <v>1.9278322503818386</v>
      </c>
      <c r="U16" s="6">
        <f t="shared" ca="1" si="8"/>
        <v>-6.5530447369296224E-2</v>
      </c>
      <c r="V16" s="6">
        <f t="shared" ca="1" si="8"/>
        <v>3.2259909202450787</v>
      </c>
      <c r="W16" s="6" t="str">
        <f t="shared" ca="1" si="8"/>
        <v/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101772875.043161</v>
      </c>
      <c r="AG16" s="5">
        <f t="shared" si="1"/>
        <v>5235746.4788152501</v>
      </c>
      <c r="AH16" s="5">
        <f t="shared" si="1"/>
        <v>2169546.46464067</v>
      </c>
      <c r="AI16" s="5">
        <f t="shared" si="1"/>
        <v>12616.555724550401</v>
      </c>
      <c r="AJ16" s="5">
        <f t="shared" si="1"/>
        <v>3734793.5404423</v>
      </c>
      <c r="AK16" s="5" t="str">
        <f t="shared" si="1"/>
        <v/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5.1445402093581567</v>
      </c>
      <c r="AV16" s="5">
        <f t="shared" si="10"/>
        <v>2.1317531451485316</v>
      </c>
      <c r="AW16" s="5">
        <f t="shared" si="10"/>
        <v>1.2396776370127921E-2</v>
      </c>
      <c r="AX16" s="5">
        <f t="shared" si="10"/>
        <v>3.6697337466966582</v>
      </c>
      <c r="AY16" s="5" t="str">
        <f t="shared" si="10"/>
        <v/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1.9097888191892634E-2</v>
      </c>
      <c r="BJ16" s="5">
        <f ca="1"/>
        <v>2.0699762247705172E-2</v>
      </c>
      <c r="BK16" s="5">
        <f ca="1"/>
        <v>-7.0362173900842182E-4</v>
      </c>
      <c r="BL16" s="5">
        <f ca="1"/>
        <v>3.463851434641288E-2</v>
      </c>
      <c r="BM16" s="5" t="e">
        <f ca="1"/>
        <v>#N/A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81836890.211923093</v>
      </c>
      <c r="D17">
        <v>2899681.4244784298</v>
      </c>
      <c r="E17">
        <v>0</v>
      </c>
      <c r="F17">
        <v>0</v>
      </c>
      <c r="G17">
        <v>350442.30624468997</v>
      </c>
      <c r="H17"/>
      <c r="I17" s="4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95.534398294038198</v>
      </c>
      <c r="S17" s="5">
        <f t="shared" ca="1" si="8"/>
        <v>1.2784521588078395</v>
      </c>
      <c r="T17" s="6">
        <f t="shared" ca="1" si="8"/>
        <v>1.0389412931992641</v>
      </c>
      <c r="U17" s="6">
        <f t="shared" ca="1" si="8"/>
        <v>-4.8701952094666115E-2</v>
      </c>
      <c r="V17" s="6">
        <f t="shared" ca="1" si="8"/>
        <v>2.1969102060493464</v>
      </c>
      <c r="W17" s="6" t="str">
        <f t="shared" ca="1" si="8"/>
        <v/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61053743.868593</v>
      </c>
      <c r="AG17" s="5">
        <f t="shared" si="1"/>
        <v>2791964.9571080501</v>
      </c>
      <c r="AH17" s="5">
        <f t="shared" si="1"/>
        <v>690391.30448539194</v>
      </c>
      <c r="AI17" s="5">
        <f t="shared" si="1"/>
        <v>0</v>
      </c>
      <c r="AJ17" s="5">
        <f t="shared" si="1"/>
        <v>1530019.1873488899</v>
      </c>
      <c r="AK17" s="5" t="str">
        <f t="shared" si="1"/>
        <v/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4.5729627377433939</v>
      </c>
      <c r="AV17" s="5">
        <f t="shared" si="10"/>
        <v>1.1307927421639086</v>
      </c>
      <c r="AW17" s="5">
        <f t="shared" si="10"/>
        <v>0</v>
      </c>
      <c r="AX17" s="5">
        <f t="shared" si="10"/>
        <v>2.5060202542893615</v>
      </c>
      <c r="AY17" s="5" t="str">
        <f t="shared" si="10"/>
        <v/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1.3382113475745007E-2</v>
      </c>
      <c r="BJ17" s="5">
        <f ca="1"/>
        <v>1.0875049319948446E-2</v>
      </c>
      <c r="BK17" s="5">
        <f ca="1"/>
        <v>-5.0978446469898729E-4</v>
      </c>
      <c r="BL17" s="5">
        <f ca="1"/>
        <v>2.299601238171449E-2</v>
      </c>
      <c r="BM17" s="5" t="e">
        <f ca="1"/>
        <v>#N/A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91837011.611973003</v>
      </c>
      <c r="D18">
        <v>2867338.72400221</v>
      </c>
      <c r="E18">
        <v>0</v>
      </c>
      <c r="F18">
        <v>0</v>
      </c>
      <c r="G18">
        <v>100323.128140596</v>
      </c>
      <c r="H18"/>
      <c r="I18" s="4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-3.2347513901688935E-4</v>
      </c>
      <c r="DA18" s="5">
        <v>1.0463616556199588E-5</v>
      </c>
    </row>
    <row r="19" spans="1:107" ht="15" customHeight="1" x14ac:dyDescent="0.2">
      <c r="A19" t="s">
        <v>45</v>
      </c>
      <c r="B19" t="s">
        <v>43</v>
      </c>
      <c r="C19">
        <v>86500629.794309393</v>
      </c>
      <c r="D19">
        <v>2366208.5549641298</v>
      </c>
      <c r="E19">
        <v>0</v>
      </c>
      <c r="F19">
        <v>54669.6628907919</v>
      </c>
      <c r="G19">
        <v>131996.20025999</v>
      </c>
      <c r="H19"/>
      <c r="I19" s="4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-3.2347513901688935E-4</v>
      </c>
    </row>
    <row r="20" spans="1:107" ht="15" customHeight="1" thickBot="1" x14ac:dyDescent="0.25">
      <c r="A20" t="s">
        <v>46</v>
      </c>
      <c r="B20" t="s">
        <v>43</v>
      </c>
      <c r="C20">
        <v>92002786.501759604</v>
      </c>
      <c r="D20">
        <v>3255128.0599344498</v>
      </c>
      <c r="E20">
        <v>0</v>
      </c>
      <c r="F20">
        <v>0</v>
      </c>
      <c r="G20">
        <v>130064.22771349399</v>
      </c>
      <c r="H20"/>
      <c r="I20" s="4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T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/>
      <c r="V22" s="6"/>
      <c r="W22" s="6"/>
      <c r="X22" s="6"/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-3.2347513901688935E-4</v>
      </c>
      <c r="DA22" s="5">
        <v>1.0463616556199588E-5</v>
      </c>
      <c r="DB22" s="5">
        <v>-1.9185085384176306E-6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-3.2347513901688935E-4</v>
      </c>
      <c r="DB23" s="5">
        <v>1.0463616556199588E-5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-3.2347513901688935E-4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94.16376059640406</v>
      </c>
      <c r="S25" s="5">
        <f t="shared" ref="S25:T25" ca="1" si="42">AVERAGE(S3:S5)</f>
        <v>0.71188943792175163</v>
      </c>
      <c r="T25" s="5">
        <f t="shared" ca="1" si="42"/>
        <v>1.4880509542959484</v>
      </c>
      <c r="U25" s="5">
        <f t="shared" ref="U25:V25" ca="1" si="43">AVERAGE(U3:U5)</f>
        <v>-6.1525214896749102E-3</v>
      </c>
      <c r="V25" s="5">
        <f t="shared" ca="1" si="43"/>
        <v>3.6424515328679363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96.52487237360458</v>
      </c>
      <c r="S26" s="5">
        <f t="shared" ref="S26:T26" ca="1" si="44">AVERAGE(S6:S9)</f>
        <v>0.7019323837868735</v>
      </c>
      <c r="T26" s="5">
        <f t="shared" ca="1" si="44"/>
        <v>0.92926607371752201</v>
      </c>
      <c r="U26" s="5">
        <f t="shared" ref="U26:V26" ca="1" si="45">AVERAGE(U6:U9)</f>
        <v>-4.5310729933198228E-2</v>
      </c>
      <c r="V26" s="5">
        <f t="shared" ca="1" si="45"/>
        <v>1.8892398988242078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82.848684881774503</v>
      </c>
      <c r="S27" s="5">
        <f t="shared" ref="S27:T27" ca="1" si="46">AVERAGE(S10:S13)</f>
        <v>2.6990292019238802</v>
      </c>
      <c r="T27" s="5">
        <f t="shared" ca="1" si="46"/>
        <v>4.3611481751547103</v>
      </c>
      <c r="U27" s="5">
        <f t="shared" ref="U27:V27" ca="1" si="47">AVERAGE(U10:U13)</f>
        <v>0.13623311668290583</v>
      </c>
      <c r="V27" s="5">
        <f t="shared" ca="1" si="47"/>
        <v>9.9549046244640031</v>
      </c>
      <c r="CW27" s="27"/>
      <c r="CX27" s="23" t="s">
        <v>14</v>
      </c>
      <c r="CY27" s="5">
        <f t="array" ref="CY27:DC31">MINVERSE(CY5:DC9)</f>
        <v>0.01</v>
      </c>
      <c r="CZ27" s="5">
        <v>-3.2347513901688935E-4</v>
      </c>
      <c r="DA27" s="5">
        <v>1.0463616556199588E-5</v>
      </c>
      <c r="DB27" s="5">
        <v>-1.9185085384176306E-6</v>
      </c>
      <c r="DC27" s="5">
        <v>-2.0672490747794355E-5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94.43568529281643</v>
      </c>
      <c r="S28" s="5">
        <f t="shared" ref="S28:T28" ca="1" si="48">AVERAGE(S14:S17)</f>
        <v>1.6013138619951888</v>
      </c>
      <c r="T28" s="5">
        <f t="shared" ca="1" si="48"/>
        <v>1.4334142483098653</v>
      </c>
      <c r="U28" s="5">
        <f t="shared" ref="U28:V28" ca="1" si="49">AVERAGE(U14:U17)</f>
        <v>-5.3493928855143411E-2</v>
      </c>
      <c r="V28" s="5">
        <f t="shared" ca="1" si="49"/>
        <v>2.583080525733644</v>
      </c>
      <c r="CW28" s="27"/>
      <c r="CX28" s="24"/>
      <c r="CY28" s="5">
        <v>0</v>
      </c>
      <c r="CZ28" s="5">
        <v>0.01</v>
      </c>
      <c r="DA28" s="5">
        <v>-3.2347513901688935E-4</v>
      </c>
      <c r="DB28" s="5">
        <v>1.0463616556199588E-5</v>
      </c>
      <c r="DC28" s="5">
        <v>-1.9185085384176306E-6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-3.2347513901688935E-4</v>
      </c>
      <c r="DC29" s="5">
        <v>1.0463616556199588E-5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-3.2347513901688935E-4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0">IFERROR(BH48/SUMIF($AV48:$BF48,"&lt;&gt;#N/A")*100,"")</f>
        <v/>
      </c>
      <c r="S33" s="5" t="str">
        <f t="shared" si="50"/>
        <v/>
      </c>
      <c r="T33" s="5" t="str">
        <f t="shared" si="50"/>
        <v/>
      </c>
      <c r="U33" s="5" t="str">
        <f t="shared" si="50"/>
        <v/>
      </c>
      <c r="V33" s="5" t="str">
        <f t="shared" si="50"/>
        <v/>
      </c>
      <c r="W33" s="5" t="str">
        <f t="shared" si="50"/>
        <v/>
      </c>
      <c r="X33" s="5" t="str">
        <f t="shared" si="50"/>
        <v/>
      </c>
      <c r="CW33" s="27"/>
      <c r="CX33" s="23" t="s">
        <v>15</v>
      </c>
      <c r="CY33" s="5">
        <f t="array" ref="CY33:DD38">MINVERSE(CY5:DD10)</f>
        <v>0.01</v>
      </c>
      <c r="CZ33" s="5">
        <v>-3.2347513901688935E-4</v>
      </c>
      <c r="DA33" s="5">
        <v>1.0463616556199588E-5</v>
      </c>
      <c r="DB33" s="5">
        <v>-1.9185085384176306E-6</v>
      </c>
      <c r="DC33" s="5">
        <v>-2.0672490747794355E-5</v>
      </c>
      <c r="DD33" s="5">
        <v>1.3394148174642074E-6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-3.2347513901688935E-4</v>
      </c>
      <c r="DB34" s="5">
        <v>1.0463616556199588E-5</v>
      </c>
      <c r="DC34" s="5">
        <v>-1.9185085384176306E-6</v>
      </c>
      <c r="DD34" s="5">
        <v>-2.0672490747794355E-5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-3.2347513901688935E-4</v>
      </c>
      <c r="DC35" s="5">
        <v>1.0463616556199588E-5</v>
      </c>
      <c r="DD35" s="5">
        <v>-1.9185085384176306E-6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-3.2347513901688935E-4</v>
      </c>
      <c r="DD36" s="5">
        <v>1.0463616556199588E-5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-3.2347513901688935E-4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1">IF(B38=ISBLANK(TRUE),"",B38)</f>
        <v/>
      </c>
      <c r="AF39" s="5" t="str">
        <f t="shared" si="51"/>
        <v/>
      </c>
      <c r="AG39" s="5" t="str">
        <f t="shared" si="51"/>
        <v/>
      </c>
      <c r="AH39" s="5" t="str">
        <f t="shared" si="51"/>
        <v/>
      </c>
      <c r="AI39" s="5" t="str">
        <f t="shared" si="51"/>
        <v/>
      </c>
      <c r="AJ39" s="5" t="str">
        <f t="shared" si="51"/>
        <v/>
      </c>
      <c r="AK39" s="5" t="str">
        <f t="shared" si="51"/>
        <v/>
      </c>
      <c r="AL39" s="5" t="str">
        <f t="shared" si="51"/>
        <v/>
      </c>
      <c r="AM39" s="5" t="str">
        <f t="shared" si="51"/>
        <v/>
      </c>
      <c r="AN39" s="5" t="str">
        <f t="shared" si="51"/>
        <v/>
      </c>
      <c r="AO39" s="5" t="str">
        <f t="shared" si="51"/>
        <v/>
      </c>
      <c r="AP39" s="5" t="str">
        <f t="shared" si="5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1"/>
        <v/>
      </c>
      <c r="AF40" s="5" t="str">
        <f t="shared" si="51"/>
        <v/>
      </c>
      <c r="AG40" s="5" t="str">
        <f t="shared" si="51"/>
        <v/>
      </c>
      <c r="AH40" s="5" t="str">
        <f t="shared" si="51"/>
        <v/>
      </c>
      <c r="AI40" s="5" t="str">
        <f t="shared" si="51"/>
        <v/>
      </c>
      <c r="AJ40" s="5" t="str">
        <f t="shared" si="51"/>
        <v/>
      </c>
      <c r="AK40" s="5" t="str">
        <f t="shared" si="51"/>
        <v/>
      </c>
      <c r="AL40" s="5" t="str">
        <f t="shared" si="51"/>
        <v/>
      </c>
      <c r="AM40" s="5" t="str">
        <f t="shared" si="51"/>
        <v/>
      </c>
      <c r="AN40" s="5" t="str">
        <f t="shared" si="51"/>
        <v/>
      </c>
      <c r="AO40" s="5" t="str">
        <f t="shared" si="51"/>
        <v/>
      </c>
      <c r="AP40" s="5" t="str">
        <f t="shared" si="51"/>
        <v/>
      </c>
      <c r="CW40" s="27"/>
      <c r="CX40" s="23" t="s">
        <v>16</v>
      </c>
      <c r="CY40" s="5">
        <f t="array" ref="CY40:DE46">MINVERSE(CY5:DE11)</f>
        <v>0.01</v>
      </c>
      <c r="CZ40" s="5">
        <v>-3.2347513901688935E-4</v>
      </c>
      <c r="DA40" s="5">
        <v>1.0463616556199588E-5</v>
      </c>
      <c r="DB40" s="5">
        <v>-1.9185085384176306E-6</v>
      </c>
      <c r="DC40" s="5">
        <v>-2.0672490747794355E-5</v>
      </c>
      <c r="DD40" s="5">
        <v>1.3394148174642074E-6</v>
      </c>
      <c r="DE40" s="5">
        <v>-6.4772925659495498E-8</v>
      </c>
    </row>
    <row r="41" spans="2:110" ht="14.25" customHeight="1" x14ac:dyDescent="0.15">
      <c r="AD41" s="5" t="str">
        <f>IF(A40=ISBLANK(TRUE),"",A40)</f>
        <v/>
      </c>
      <c r="AE41" s="5" t="str">
        <f t="shared" si="51"/>
        <v/>
      </c>
      <c r="AF41" s="5" t="str">
        <f t="shared" si="51"/>
        <v/>
      </c>
      <c r="AG41" s="5" t="str">
        <f t="shared" si="51"/>
        <v/>
      </c>
      <c r="AH41" s="5" t="str">
        <f t="shared" si="51"/>
        <v/>
      </c>
      <c r="AI41" s="5" t="str">
        <f t="shared" si="51"/>
        <v/>
      </c>
      <c r="AJ41" s="5" t="str">
        <f t="shared" si="51"/>
        <v/>
      </c>
      <c r="AK41" s="5" t="str">
        <f t="shared" si="51"/>
        <v/>
      </c>
      <c r="AL41" s="5" t="str">
        <f t="shared" si="51"/>
        <v/>
      </c>
      <c r="AM41" s="5" t="str">
        <f t="shared" si="51"/>
        <v/>
      </c>
      <c r="AN41" s="5" t="str">
        <f t="shared" si="51"/>
        <v/>
      </c>
      <c r="AO41" s="5" t="str">
        <f t="shared" si="51"/>
        <v/>
      </c>
      <c r="AP41" s="5" t="str">
        <f t="shared" si="51"/>
        <v/>
      </c>
      <c r="CW41" s="27"/>
      <c r="CX41" s="24"/>
      <c r="CY41" s="5">
        <v>0</v>
      </c>
      <c r="CZ41" s="5">
        <v>0.01</v>
      </c>
      <c r="DA41" s="5">
        <v>-3.2347513901688935E-4</v>
      </c>
      <c r="DB41" s="5">
        <v>1.0463616556199588E-5</v>
      </c>
      <c r="DC41" s="5">
        <v>-1.9185085384176306E-6</v>
      </c>
      <c r="DD41" s="5">
        <v>-2.0672490747794355E-5</v>
      </c>
      <c r="DE41" s="5">
        <v>1.3394148174642074E-6</v>
      </c>
    </row>
    <row r="42" spans="2:110" ht="14.25" customHeight="1" x14ac:dyDescent="0.15">
      <c r="AD42" s="5" t="str">
        <f>IF(A41=ISBLANK(TRUE),"",A41)</f>
        <v/>
      </c>
      <c r="AE42" s="5" t="str">
        <f t="shared" si="51"/>
        <v/>
      </c>
      <c r="AF42" s="5" t="str">
        <f t="shared" si="51"/>
        <v/>
      </c>
      <c r="AG42" s="5" t="str">
        <f t="shared" si="51"/>
        <v/>
      </c>
      <c r="AH42" s="5" t="str">
        <f t="shared" si="51"/>
        <v/>
      </c>
      <c r="AI42" s="5" t="str">
        <f t="shared" si="51"/>
        <v/>
      </c>
      <c r="AJ42" s="5" t="str">
        <f t="shared" si="51"/>
        <v/>
      </c>
      <c r="AK42" s="5" t="str">
        <f t="shared" si="51"/>
        <v/>
      </c>
      <c r="AL42" s="5" t="str">
        <f t="shared" si="51"/>
        <v/>
      </c>
      <c r="AM42" s="5" t="str">
        <f t="shared" si="51"/>
        <v/>
      </c>
      <c r="AN42" s="5" t="str">
        <f t="shared" si="51"/>
        <v/>
      </c>
      <c r="AO42" s="5" t="str">
        <f t="shared" si="51"/>
        <v/>
      </c>
      <c r="AP42" s="5" t="str">
        <f t="shared" si="5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-3.2347513901688935E-4</v>
      </c>
      <c r="DC42" s="5">
        <v>1.0463616556199588E-5</v>
      </c>
      <c r="DD42" s="5">
        <v>-1.9185085384176306E-6</v>
      </c>
      <c r="DE42" s="5">
        <v>-2.0672490747794355E-5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-3.2347513901688935E-4</v>
      </c>
      <c r="DD43" s="5">
        <v>1.0463616556199588E-5</v>
      </c>
      <c r="DE43" s="5">
        <v>-1.9185085384176306E-6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-3.2347513901688935E-4</v>
      </c>
      <c r="DE44" s="5">
        <v>1.0463616556199588E-5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-3.2347513901688935E-4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710D4-259F-4B4B-9FE3-E8580ADD8EA0}">
  <dimension ref="A1:DL101"/>
  <sheetViews>
    <sheetView zoomScaleNormal="100" workbookViewId="0">
      <selection activeCell="W54" sqref="W54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2" width="14.5" style="5" bestFit="1" customWidth="1"/>
    <col min="83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125.03570000000001</v>
      </c>
      <c r="D1" s="1">
        <v>126.039</v>
      </c>
      <c r="E1" s="1">
        <v>127.0423</v>
      </c>
      <c r="F1" s="1">
        <v>128.04560000000001</v>
      </c>
      <c r="G1" s="1">
        <v>129.0489</v>
      </c>
      <c r="H1" s="1">
        <v>130.0522</v>
      </c>
      <c r="I1" s="1"/>
      <c r="J1" s="1"/>
      <c r="K1" s="1"/>
      <c r="L1" s="1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6</v>
      </c>
    </row>
    <row r="2" spans="1:116" ht="15" x14ac:dyDescent="0.2">
      <c r="A2" t="s">
        <v>22</v>
      </c>
      <c r="B2" t="s">
        <v>23</v>
      </c>
      <c r="C2">
        <v>7605189.2603560602</v>
      </c>
      <c r="D2">
        <v>60258.713497176701</v>
      </c>
      <c r="E2">
        <v>1192.5651002536499</v>
      </c>
      <c r="F2">
        <v>0</v>
      </c>
      <c r="G2">
        <v>0</v>
      </c>
      <c r="H2">
        <v>1144.3004425947199</v>
      </c>
      <c r="I2"/>
      <c r="J2"/>
      <c r="K2"/>
      <c r="L2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Thymine</v>
      </c>
      <c r="S2" s="5" t="str">
        <f t="shared" ref="S2:AB2" ca="1" si="0">IF(AG2=ISBLANK(TRUE),"",AG2)</f>
        <v>Thymine m+1</v>
      </c>
      <c r="T2" s="5" t="str">
        <f t="shared" ca="1" si="0"/>
        <v>Thymine m+2</v>
      </c>
      <c r="U2" s="5" t="str">
        <f t="shared" ca="1" si="0"/>
        <v>Thymine m+3</v>
      </c>
      <c r="V2" s="5" t="str">
        <f t="shared" ca="1" si="0"/>
        <v>Thymine m+4</v>
      </c>
      <c r="W2" s="5" t="str">
        <f t="shared" ca="1" si="0"/>
        <v>Thymine m+5</v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Thymine</v>
      </c>
      <c r="AG2" s="3" t="str">
        <f ca="1">IF(D1=ISBLANK(TRUE),"",$AF$2&amp;" m+1")</f>
        <v>Thymine m+1</v>
      </c>
      <c r="AH2" s="3" t="str">
        <f ca="1">IF(E1=ISBLANK(TRUE),"",$AF$2&amp;" m+2")</f>
        <v>Thymine m+2</v>
      </c>
      <c r="AI2" s="3" t="str">
        <f ca="1">IF(F1=ISBLANK(TRUE),"",$AF$2&amp;" m+3")</f>
        <v>Thymine m+3</v>
      </c>
      <c r="AJ2" s="3" t="str">
        <f ca="1">IF(G1=ISBLANK(TRUE),"",$AF$2&amp;" m+4")</f>
        <v>Thymine m+4</v>
      </c>
      <c r="AK2" s="3" t="str">
        <f ca="1">IF(H1=ISBLANK(TRUE),"",$AF$2&amp;" m+5")</f>
        <v>Thymine m+5</v>
      </c>
      <c r="AL2" s="3" t="str">
        <f>IF(I1=ISBLANK(TRUE),"",$AF$2&amp;" m+6")</f>
        <v/>
      </c>
      <c r="AM2" s="3"/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Thymine</v>
      </c>
      <c r="AU2" s="5" t="str">
        <f t="shared" ca="1" si="2"/>
        <v>Thymine m+1</v>
      </c>
      <c r="AV2" s="5" t="str">
        <f t="shared" ca="1" si="2"/>
        <v>Thymine m+2</v>
      </c>
      <c r="AW2" s="5" t="str">
        <f t="shared" ca="1" si="2"/>
        <v>Thymine m+3</v>
      </c>
      <c r="AX2" s="5" t="str">
        <f t="shared" ca="1" si="2"/>
        <v>Thymine m+4</v>
      </c>
      <c r="AY2" s="5" t="str">
        <f t="shared" ca="1" si="2"/>
        <v>Thymine m+5</v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Thymine</v>
      </c>
      <c r="BI2" s="5" t="str">
        <f t="shared" ca="1" si="3"/>
        <v>Thymine m+1</v>
      </c>
      <c r="BJ2" s="5" t="str">
        <f t="shared" ca="1" si="3"/>
        <v>Thymine m+2</v>
      </c>
      <c r="BK2" s="5" t="str">
        <f t="shared" ca="1" si="3"/>
        <v>Thymine m+3</v>
      </c>
      <c r="BL2" s="5" t="str">
        <f t="shared" ca="1" si="3"/>
        <v>Thymine m+4</v>
      </c>
      <c r="BM2" s="5" t="str">
        <f t="shared" ca="1" si="3"/>
        <v>Thymine m+5</v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Thymine</v>
      </c>
      <c r="BY2" s="3" t="str">
        <f t="shared" ca="1" si="4"/>
        <v>Thymine m+1</v>
      </c>
      <c r="BZ2" s="3" t="str">
        <f t="shared" ca="1" si="4"/>
        <v>Thymine m+2</v>
      </c>
      <c r="CA2" s="3" t="str">
        <f t="shared" ca="1" si="4"/>
        <v>Thymine m+3</v>
      </c>
      <c r="CB2" s="3" t="str">
        <f t="shared" ca="1" si="4"/>
        <v>Thymine m+4</v>
      </c>
      <c r="CC2" s="3" t="str">
        <f t="shared" ca="1" si="4"/>
        <v>Thymine m+5</v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Thymine</v>
      </c>
      <c r="CL2" s="5" t="str">
        <f t="shared" ca="1" si="5"/>
        <v>Thymine m+1</v>
      </c>
      <c r="CM2" s="5" t="str">
        <f t="shared" ca="1" si="5"/>
        <v>Thymine m+2</v>
      </c>
      <c r="CN2" s="5" t="str">
        <f t="shared" ca="1" si="5"/>
        <v>Thymine m+3</v>
      </c>
      <c r="CO2" s="5" t="str">
        <f t="shared" ca="1" si="5"/>
        <v>Thymine m+4</v>
      </c>
      <c r="CP2" s="5" t="str">
        <f t="shared" ca="1" si="5"/>
        <v>Thymine m+5</v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Thymine</v>
      </c>
      <c r="CZ2" s="5" t="str">
        <f t="shared" ca="1" si="6"/>
        <v>Thymine m+1</v>
      </c>
      <c r="DA2" s="5" t="str">
        <f t="shared" ca="1" si="6"/>
        <v>Thymine m+2</v>
      </c>
      <c r="DB2" s="5" t="str">
        <f t="shared" ca="1" si="6"/>
        <v>Thymine m+3</v>
      </c>
      <c r="DC2" s="5" t="str">
        <f t="shared" ca="1" si="6"/>
        <v>Thymine m+4</v>
      </c>
      <c r="DD2" s="5" t="str">
        <f t="shared" ca="1" si="6"/>
        <v>Thymine m+5</v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25221405.667487599</v>
      </c>
      <c r="D3">
        <v>258354.259409205</v>
      </c>
      <c r="E3">
        <v>2206.0918349306398</v>
      </c>
      <c r="F3">
        <v>0</v>
      </c>
      <c r="G3">
        <v>2885.7283279859898</v>
      </c>
      <c r="H3">
        <v>0</v>
      </c>
      <c r="I3"/>
      <c r="J3"/>
      <c r="K3"/>
      <c r="L3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100.86724217727759</v>
      </c>
      <c r="S3" s="5">
        <f t="shared" ref="S3:AB18" ca="1" si="8">IFERROR(BI3/SUMIF($BH3:$BR3,"&lt;&gt;#N/A")*100,"")</f>
        <v>-8.3918766567012346E-2</v>
      </c>
      <c r="T3" s="6">
        <f t="shared" ca="1" si="8"/>
        <v>-9.8556630502115716E-2</v>
      </c>
      <c r="U3" s="6">
        <f t="shared" ca="1" si="8"/>
        <v>9.5866379050528862E-4</v>
      </c>
      <c r="V3" s="6">
        <f t="shared" ca="1" si="8"/>
        <v>-0.20375923646014793</v>
      </c>
      <c r="W3" s="6">
        <f t="shared" ca="1" si="8"/>
        <v>-0.48196620753882691</v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7605189.2603560602</v>
      </c>
      <c r="AG3" s="5">
        <f t="shared" si="1"/>
        <v>60258.713497176701</v>
      </c>
      <c r="AH3" s="5">
        <f t="shared" si="1"/>
        <v>1192.5651002536499</v>
      </c>
      <c r="AI3" s="5">
        <f t="shared" si="1"/>
        <v>0</v>
      </c>
      <c r="AJ3" s="5">
        <f t="shared" si="1"/>
        <v>0</v>
      </c>
      <c r="AK3" s="5">
        <f t="shared" si="1"/>
        <v>1144.3004425947199</v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0.79233680365182002</v>
      </c>
      <c r="AV3" s="5">
        <f t="shared" si="10"/>
        <v>1.5680939151247585E-2</v>
      </c>
      <c r="AW3" s="5">
        <f t="shared" si="10"/>
        <v>0</v>
      </c>
      <c r="AX3" s="5">
        <f t="shared" si="10"/>
        <v>0</v>
      </c>
      <c r="AY3" s="5">
        <f t="shared" si="10"/>
        <v>1.504631118859422E-2</v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-8.3197244968314168E-4</v>
      </c>
      <c r="BJ3" s="5">
        <f ca="1"/>
        <v>-9.7709254634819015E-4</v>
      </c>
      <c r="BK3" s="5">
        <f ca="1"/>
        <v>9.5042133581921934E-6</v>
      </c>
      <c r="BL3" s="5">
        <f ca="1"/>
        <v>-2.0200734357546345E-3</v>
      </c>
      <c r="BM3" s="5">
        <f ca="1"/>
        <v>-4.7782233075407679E-3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530397.69312501396</v>
      </c>
      <c r="BY3" s="5">
        <f t="shared" ref="BY3:CC3" si="12">D17</f>
        <v>2696.11410650167</v>
      </c>
      <c r="BZ3" s="5">
        <f t="shared" si="12"/>
        <v>1014.32313001745</v>
      </c>
      <c r="CA3" s="5">
        <f t="shared" si="12"/>
        <v>0</v>
      </c>
      <c r="CB3" s="5">
        <f t="shared" si="12"/>
        <v>205.605151888357</v>
      </c>
      <c r="CC3" s="5">
        <f t="shared" si="12"/>
        <v>1242.66259679886</v>
      </c>
      <c r="CE3" s="5" t="str">
        <f t="shared" ref="CE3:CH6" si="13">AM39</f>
        <v/>
      </c>
      <c r="CF3" s="5" t="str">
        <f t="shared" si="13"/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0.50831935007420925</v>
      </c>
      <c r="CM3" s="5">
        <f t="shared" si="15"/>
        <v>0.19123822429189477</v>
      </c>
      <c r="CN3" s="5">
        <f t="shared" si="15"/>
        <v>0</v>
      </c>
      <c r="CO3" s="5">
        <f t="shared" si="15"/>
        <v>3.8764337506252342E-2</v>
      </c>
      <c r="CP3" s="5">
        <f t="shared" si="15"/>
        <v>0.23428883890450222</v>
      </c>
      <c r="CQ3" s="5" t="str">
        <f t="shared" si="15"/>
        <v/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0.87553404862013418</v>
      </c>
      <c r="DA3" s="5">
        <f t="shared" si="16"/>
        <v>0.11411861399327808</v>
      </c>
      <c r="DB3" s="5">
        <f t="shared" si="16"/>
        <v>0</v>
      </c>
      <c r="DC3" s="5">
        <f t="shared" si="16"/>
        <v>0.20211052676019545</v>
      </c>
      <c r="DD3" s="5">
        <f t="shared" si="16"/>
        <v>0.49480435079878715</v>
      </c>
      <c r="DE3" s="5" t="str">
        <f t="shared" si="16"/>
        <v/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5199200.3314123396</v>
      </c>
      <c r="D4">
        <v>130137.40850828899</v>
      </c>
      <c r="E4">
        <v>4522.0601139824403</v>
      </c>
      <c r="F4">
        <v>0</v>
      </c>
      <c r="G4">
        <v>0</v>
      </c>
      <c r="H4">
        <v>1996.0599237342401</v>
      </c>
      <c r="I4"/>
      <c r="J4"/>
      <c r="K4"/>
      <c r="L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100.64522730877499</v>
      </c>
      <c r="S4" s="5">
        <f t="shared" ca="1" si="8"/>
        <v>0.14977132588383169</v>
      </c>
      <c r="T4" s="6">
        <f t="shared" ca="1" si="8"/>
        <v>-0.10736289721716188</v>
      </c>
      <c r="U4" s="6">
        <f t="shared" ca="1" si="8"/>
        <v>7.6908175946330606E-4</v>
      </c>
      <c r="V4" s="6">
        <f t="shared" ca="1" si="8"/>
        <v>-0.19178340332053651</v>
      </c>
      <c r="W4" s="6">
        <f t="shared" ca="1" si="8"/>
        <v>-0.49662141588059777</v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25221405.667487599</v>
      </c>
      <c r="AG4" s="5">
        <f t="shared" si="1"/>
        <v>258354.259409205</v>
      </c>
      <c r="AH4" s="5">
        <f t="shared" si="1"/>
        <v>2206.0918349306398</v>
      </c>
      <c r="AI4" s="5">
        <f t="shared" si="1"/>
        <v>0</v>
      </c>
      <c r="AJ4" s="5">
        <f t="shared" si="1"/>
        <v>2885.7283279859898</v>
      </c>
      <c r="AK4" s="5">
        <f t="shared" si="1"/>
        <v>0</v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1.0243452042890862</v>
      </c>
      <c r="AV4" s="5">
        <f t="shared" si="10"/>
        <v>8.7469027857335797E-3</v>
      </c>
      <c r="AW4" s="5">
        <f t="shared" si="10"/>
        <v>0</v>
      </c>
      <c r="AX4" s="5">
        <f t="shared" si="10"/>
        <v>1.1441584049797523E-2</v>
      </c>
      <c r="AY4" s="5">
        <f t="shared" si="10"/>
        <v>0</v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1.4881115566895194E-3</v>
      </c>
      <c r="BJ4" s="5">
        <f ca="1"/>
        <v>-1.0667460354357131E-3</v>
      </c>
      <c r="BK4" s="5">
        <f ca="1"/>
        <v>7.6415124693771929E-6</v>
      </c>
      <c r="BL4" s="5">
        <f ca="1"/>
        <v>-1.9055389753570105E-3</v>
      </c>
      <c r="BM4" s="5">
        <f ca="1"/>
        <v>-4.9343762159430159E-3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536291.02489278303</v>
      </c>
      <c r="BY4" s="5">
        <f t="shared" ref="BY4:BY6" si="20">D18</f>
        <v>1969.30382417803</v>
      </c>
      <c r="BZ4" s="5">
        <f t="shared" ref="BZ4:BZ6" si="21">E18</f>
        <v>0</v>
      </c>
      <c r="CA4" s="5">
        <f t="shared" ref="CA4:CA6" si="22">F18</f>
        <v>0</v>
      </c>
      <c r="CB4" s="5">
        <f t="shared" ref="CB4:CB6" si="23">G18</f>
        <v>0</v>
      </c>
      <c r="CC4" s="5">
        <f t="shared" ref="CC4:CC6" si="24">H18</f>
        <v>3089.8058875674501</v>
      </c>
      <c r="CE4" s="5" t="str">
        <f t="shared" si="13"/>
        <v/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5">IFERROR(IF(BX4=ISBLANK(TRUE),"",BX4/$BX4*"100"),"")</f>
        <v>100</v>
      </c>
      <c r="CL4" s="5">
        <f t="shared" si="15"/>
        <v>0.36720805174237986</v>
      </c>
      <c r="CM4" s="5">
        <f t="shared" si="15"/>
        <v>0</v>
      </c>
      <c r="CN4" s="5">
        <f t="shared" si="15"/>
        <v>0</v>
      </c>
      <c r="CO4" s="5">
        <f t="shared" si="15"/>
        <v>0</v>
      </c>
      <c r="CP4" s="5">
        <f t="shared" si="15"/>
        <v>0.57614350122401803</v>
      </c>
      <c r="CQ4" s="5" t="str">
        <f t="shared" si="15"/>
        <v/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4505026.8597679297</v>
      </c>
      <c r="D5">
        <v>85387.173283754004</v>
      </c>
      <c r="E5">
        <v>1058.9248463849599</v>
      </c>
      <c r="F5">
        <v>0</v>
      </c>
      <c r="G5">
        <v>0</v>
      </c>
      <c r="H5">
        <v>2778.0789713282902</v>
      </c>
      <c r="I5"/>
      <c r="J5"/>
      <c r="K5"/>
      <c r="L5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99.083845816983668</v>
      </c>
      <c r="S5" s="5">
        <f t="shared" ca="1" si="8"/>
        <v>1.6125829959525284</v>
      </c>
      <c r="T5" s="6">
        <f t="shared" ca="1" si="8"/>
        <v>-4.1012589741690676E-2</v>
      </c>
      <c r="U5" s="6">
        <f t="shared" ca="1" si="8"/>
        <v>-1.4811781770629152E-3</v>
      </c>
      <c r="V5" s="6">
        <f t="shared" ca="1" si="8"/>
        <v>-0.20019911149672867</v>
      </c>
      <c r="W5" s="6">
        <f t="shared" ca="1" si="8"/>
        <v>-0.45373593352070285</v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5199200.3314123396</v>
      </c>
      <c r="AG5" s="5">
        <f t="shared" si="1"/>
        <v>130137.40850828899</v>
      </c>
      <c r="AH5" s="5">
        <f t="shared" si="1"/>
        <v>4522.0601139824403</v>
      </c>
      <c r="AI5" s="5">
        <f t="shared" si="1"/>
        <v>0</v>
      </c>
      <c r="AJ5" s="5">
        <f t="shared" si="1"/>
        <v>0</v>
      </c>
      <c r="AK5" s="5">
        <f t="shared" si="1"/>
        <v>1996.0599237342401</v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2.5030273929248223</v>
      </c>
      <c r="AV5" s="5">
        <f t="shared" si="10"/>
        <v>8.6976069890233348E-2</v>
      </c>
      <c r="AW5" s="5">
        <f t="shared" si="10"/>
        <v>0</v>
      </c>
      <c r="AX5" s="5">
        <f t="shared" si="10"/>
        <v>0</v>
      </c>
      <c r="AY5" s="5">
        <f t="shared" si="10"/>
        <v>3.8391671728333257E-2</v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1.6274933443046882E-2</v>
      </c>
      <c r="BJ5" s="5">
        <f ca="1"/>
        <v>-4.13918024714588E-4</v>
      </c>
      <c r="BK5" s="5">
        <f ca="1"/>
        <v>-1.4948735233781477E-5</v>
      </c>
      <c r="BL5" s="5">
        <f ca="1"/>
        <v>-2.0205020288222718E-3</v>
      </c>
      <c r="BM5" s="5">
        <f ca="1"/>
        <v>-4.5793129019112951E-3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1231852.81846178</v>
      </c>
      <c r="BY5" s="5">
        <f t="shared" si="20"/>
        <v>15227.6342800765</v>
      </c>
      <c r="BZ5" s="5">
        <f t="shared" si="21"/>
        <v>0</v>
      </c>
      <c r="CA5" s="5">
        <f t="shared" si="22"/>
        <v>0</v>
      </c>
      <c r="CB5" s="5">
        <f t="shared" si="23"/>
        <v>0</v>
      </c>
      <c r="CC5" s="5">
        <f t="shared" si="24"/>
        <v>1141.0179735833201</v>
      </c>
      <c r="CE5" s="5" t="str">
        <f t="shared" si="13"/>
        <v/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5"/>
        <v>100</v>
      </c>
      <c r="CL5" s="5">
        <f t="shared" si="15"/>
        <v>1.2361569541312016</v>
      </c>
      <c r="CM5" s="5">
        <f t="shared" si="15"/>
        <v>0</v>
      </c>
      <c r="CN5" s="5">
        <f t="shared" si="15"/>
        <v>0</v>
      </c>
      <c r="CO5" s="5">
        <f t="shared" si="15"/>
        <v>0</v>
      </c>
      <c r="CP5" s="5">
        <f t="shared" si="15"/>
        <v>9.2626160892184686E-2</v>
      </c>
      <c r="CQ5" s="5" t="str">
        <f t="shared" si="15"/>
        <v/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6">CY3</f>
        <v>100</v>
      </c>
      <c r="CZ5" s="5">
        <f t="shared" si="26"/>
        <v>0.87553404862013418</v>
      </c>
      <c r="DA5" s="5">
        <f t="shared" si="26"/>
        <v>0.11411861399327808</v>
      </c>
      <c r="DB5" s="5">
        <f t="shared" si="26"/>
        <v>0</v>
      </c>
      <c r="DC5" s="5">
        <f t="shared" si="26"/>
        <v>0.20211052676019545</v>
      </c>
      <c r="DD5" s="5">
        <f t="shared" si="26"/>
        <v>0.49480435079878715</v>
      </c>
      <c r="DE5" s="5" t="str">
        <f t="shared" si="26"/>
        <v/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11802149.297185401</v>
      </c>
      <c r="D6">
        <v>187786.392310261</v>
      </c>
      <c r="E6">
        <v>4451.2972476704999</v>
      </c>
      <c r="F6">
        <v>0</v>
      </c>
      <c r="G6">
        <v>0</v>
      </c>
      <c r="H6">
        <v>0</v>
      </c>
      <c r="I6"/>
      <c r="J6"/>
      <c r="K6"/>
      <c r="L6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99.716225598711034</v>
      </c>
      <c r="S6" s="5">
        <f t="shared" ca="1" si="8"/>
        <v>1.0169473562633107</v>
      </c>
      <c r="T6" s="6">
        <f t="shared" ca="1" si="8"/>
        <v>-9.9259791429506486E-2</v>
      </c>
      <c r="U6" s="6">
        <f t="shared" ca="1" si="8"/>
        <v>-2.9147295745431514E-4</v>
      </c>
      <c r="V6" s="6">
        <f t="shared" ca="1" si="8"/>
        <v>-0.20142116297972276</v>
      </c>
      <c r="W6" s="6">
        <f t="shared" ca="1" si="8"/>
        <v>-0.4322005276076813</v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4505026.8597679297</v>
      </c>
      <c r="AG6" s="5">
        <f t="shared" si="1"/>
        <v>85387.173283754004</v>
      </c>
      <c r="AH6" s="5">
        <f t="shared" si="1"/>
        <v>1058.9248463849599</v>
      </c>
      <c r="AI6" s="5">
        <f t="shared" si="1"/>
        <v>0</v>
      </c>
      <c r="AJ6" s="5">
        <f t="shared" si="1"/>
        <v>0</v>
      </c>
      <c r="AK6" s="5">
        <f t="shared" si="1"/>
        <v>2778.0789713282902</v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1.8953754537248777</v>
      </c>
      <c r="AV6" s="5">
        <f t="shared" si="10"/>
        <v>2.3505405835460635E-2</v>
      </c>
      <c r="AW6" s="5">
        <f t="shared" si="10"/>
        <v>0</v>
      </c>
      <c r="AX6" s="5">
        <f t="shared" si="10"/>
        <v>0</v>
      </c>
      <c r="AY6" s="5">
        <f t="shared" si="10"/>
        <v>6.1666202173795676E-2</v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1.0198414051047435E-2</v>
      </c>
      <c r="BJ6" s="5">
        <f ca="1"/>
        <v>-9.9542266901435491E-4</v>
      </c>
      <c r="BK6" s="5">
        <f ca="1"/>
        <v>-2.9230243694470797E-6</v>
      </c>
      <c r="BL6" s="5">
        <f ca="1"/>
        <v>-2.0199437129750967E-3</v>
      </c>
      <c r="BM6" s="5">
        <f ca="1"/>
        <v>-4.3343049239247177E-3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510249.425598406</v>
      </c>
      <c r="BY6" s="5">
        <f t="shared" si="20"/>
        <v>7094.7725193358101</v>
      </c>
      <c r="BZ6" s="5">
        <f t="shared" si="21"/>
        <v>1353.36634863227</v>
      </c>
      <c r="CA6" s="5">
        <f t="shared" si="22"/>
        <v>0</v>
      </c>
      <c r="CB6" s="5">
        <f t="shared" si="23"/>
        <v>3927.2763980085601</v>
      </c>
      <c r="CC6" s="5">
        <f t="shared" si="24"/>
        <v>5491.0946168712098</v>
      </c>
      <c r="CE6" s="5" t="str">
        <f t="shared" si="13"/>
        <v/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5"/>
        <v>100</v>
      </c>
      <c r="CL6" s="5">
        <f t="shared" si="15"/>
        <v>1.3904518385327458</v>
      </c>
      <c r="CM6" s="5">
        <f t="shared" si="15"/>
        <v>0.26523623168121757</v>
      </c>
      <c r="CN6" s="5">
        <f t="shared" si="15"/>
        <v>0</v>
      </c>
      <c r="CO6" s="5">
        <f t="shared" si="15"/>
        <v>0.76967776953452949</v>
      </c>
      <c r="CP6" s="5">
        <f t="shared" si="15"/>
        <v>1.0761589021744435</v>
      </c>
      <c r="CQ6" s="5" t="str">
        <f t="shared" si="15"/>
        <v/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7">CY3</f>
        <v>100</v>
      </c>
      <c r="DA6" s="5">
        <f t="shared" si="27"/>
        <v>0.87553404862013418</v>
      </c>
      <c r="DB6" s="5">
        <f t="shared" si="27"/>
        <v>0.11411861399327808</v>
      </c>
      <c r="DC6" s="5">
        <f t="shared" si="27"/>
        <v>0</v>
      </c>
      <c r="DD6" s="5">
        <f t="shared" si="27"/>
        <v>0.20211052676019545</v>
      </c>
      <c r="DE6" s="5">
        <f t="shared" si="27"/>
        <v>0.49480435079878715</v>
      </c>
      <c r="DF6" s="5" t="str">
        <f t="shared" si="27"/>
        <v/>
      </c>
      <c r="DG6" s="5" t="str">
        <f t="shared" si="27"/>
        <v/>
      </c>
      <c r="DH6" s="5" t="str">
        <f t="shared" si="27"/>
        <v/>
      </c>
      <c r="DI6" s="5" t="str">
        <f t="shared" si="27"/>
        <v/>
      </c>
      <c r="DJ6" s="5" t="str">
        <f t="shared" si="27"/>
        <v/>
      </c>
    </row>
    <row r="7" spans="1:116" ht="14.25" customHeight="1" x14ac:dyDescent="0.2">
      <c r="A7" t="s">
        <v>30</v>
      </c>
      <c r="B7" t="s">
        <v>28</v>
      </c>
      <c r="C7">
        <v>5543768.0830891803</v>
      </c>
      <c r="D7">
        <v>69917.663992408096</v>
      </c>
      <c r="E7">
        <v>0</v>
      </c>
      <c r="F7">
        <v>0</v>
      </c>
      <c r="G7">
        <v>0</v>
      </c>
      <c r="H7">
        <v>0</v>
      </c>
      <c r="I7"/>
      <c r="J7"/>
      <c r="K7"/>
      <c r="L7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100.0637121638247</v>
      </c>
      <c r="S7" s="5">
        <f t="shared" ca="1" si="8"/>
        <v>0.71604215844079422</v>
      </c>
      <c r="T7" s="6">
        <f t="shared" ca="1" si="8"/>
        <v>-8.2720496362379187E-2</v>
      </c>
      <c r="U7" s="6">
        <f t="shared" ca="1" si="8"/>
        <v>-9.2891275979977534E-5</v>
      </c>
      <c r="V7" s="6">
        <f t="shared" ca="1" si="8"/>
        <v>-0.20214408297142533</v>
      </c>
      <c r="W7" s="6">
        <f t="shared" ca="1" si="8"/>
        <v>-0.49479685165570708</v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11802149.297185401</v>
      </c>
      <c r="AG7" s="5">
        <f t="shared" si="1"/>
        <v>187786.392310261</v>
      </c>
      <c r="AH7" s="5">
        <f t="shared" si="1"/>
        <v>4451.2972476704999</v>
      </c>
      <c r="AI7" s="5">
        <f t="shared" si="1"/>
        <v>0</v>
      </c>
      <c r="AJ7" s="5">
        <f t="shared" si="1"/>
        <v>0</v>
      </c>
      <c r="AK7" s="5">
        <f t="shared" si="1"/>
        <v>0</v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1.5911202915815059</v>
      </c>
      <c r="AV7" s="5">
        <f t="shared" si="10"/>
        <v>3.7715988296572842E-2</v>
      </c>
      <c r="AW7" s="5">
        <f t="shared" si="10"/>
        <v>0</v>
      </c>
      <c r="AX7" s="5">
        <f t="shared" si="10"/>
        <v>0</v>
      </c>
      <c r="AY7" s="5">
        <f t="shared" si="10"/>
        <v>0</v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7.1558624296137168E-3</v>
      </c>
      <c r="BJ7" s="5">
        <f ca="1"/>
        <v>-8.2667826901073661E-4</v>
      </c>
      <c r="BK7" s="5">
        <f ca="1"/>
        <v>-9.2832130620834434E-7</v>
      </c>
      <c r="BL7" s="5">
        <f ca="1"/>
        <v>-2.0201537460500592E-3</v>
      </c>
      <c r="BM7" s="5">
        <f ca="1"/>
        <v>-4.9448180659700473E-3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5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8">CY3</f>
        <v>100</v>
      </c>
      <c r="DB7" s="5">
        <f t="shared" si="28"/>
        <v>0.87553404862013418</v>
      </c>
      <c r="DC7" s="5">
        <f t="shared" si="28"/>
        <v>0.11411861399327808</v>
      </c>
      <c r="DD7" s="5">
        <f t="shared" si="28"/>
        <v>0</v>
      </c>
      <c r="DE7" s="5">
        <f t="shared" si="28"/>
        <v>0.20211052676019545</v>
      </c>
      <c r="DF7" s="5">
        <f t="shared" si="28"/>
        <v>0.49480435079878715</v>
      </c>
      <c r="DG7" s="5" t="str">
        <f t="shared" si="28"/>
        <v/>
      </c>
      <c r="DH7" s="5" t="str">
        <f t="shared" si="28"/>
        <v/>
      </c>
      <c r="DI7" s="5" t="str">
        <f t="shared" si="28"/>
        <v/>
      </c>
      <c r="DJ7" s="5" t="str">
        <f t="shared" si="28"/>
        <v/>
      </c>
    </row>
    <row r="8" spans="1:116" ht="14.25" customHeight="1" x14ac:dyDescent="0.2">
      <c r="A8" t="s">
        <v>31</v>
      </c>
      <c r="B8" t="s">
        <v>28</v>
      </c>
      <c r="C8">
        <v>9428511.9891995993</v>
      </c>
      <c r="D8">
        <v>313905.10233068501</v>
      </c>
      <c r="E8">
        <v>3124.9354329262301</v>
      </c>
      <c r="F8">
        <v>0</v>
      </c>
      <c r="G8">
        <v>0</v>
      </c>
      <c r="H8">
        <v>0</v>
      </c>
      <c r="I8"/>
      <c r="J8"/>
      <c r="K8"/>
      <c r="L8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100.42887591215491</v>
      </c>
      <c r="S8" s="5">
        <f t="shared" ca="1" si="8"/>
        <v>0.38731383725115121</v>
      </c>
      <c r="T8" s="6">
        <f t="shared" ca="1" si="8"/>
        <v>-0.11799910576013131</v>
      </c>
      <c r="U8" s="6">
        <f t="shared" ca="1" si="8"/>
        <v>5.9112516512203688E-4</v>
      </c>
      <c r="V8" s="6">
        <f t="shared" ca="1" si="8"/>
        <v>-0.202847846683472</v>
      </c>
      <c r="W8" s="6">
        <f t="shared" ca="1" si="8"/>
        <v>-0.49593392212757992</v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5543768.0830891803</v>
      </c>
      <c r="AG8" s="5">
        <f t="shared" si="1"/>
        <v>69917.663992408096</v>
      </c>
      <c r="AH8" s="5">
        <f t="shared" si="1"/>
        <v>0</v>
      </c>
      <c r="AI8" s="5">
        <f t="shared" si="1"/>
        <v>0</v>
      </c>
      <c r="AJ8" s="5">
        <f t="shared" si="1"/>
        <v>0</v>
      </c>
      <c r="AK8" s="5">
        <f t="shared" si="1"/>
        <v>0</v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1.2611938837356187</v>
      </c>
      <c r="AV8" s="5">
        <f t="shared" si="10"/>
        <v>0</v>
      </c>
      <c r="AW8" s="5">
        <f t="shared" si="10"/>
        <v>0</v>
      </c>
      <c r="AX8" s="5">
        <f t="shared" si="10"/>
        <v>0</v>
      </c>
      <c r="AY8" s="5">
        <f t="shared" si="10"/>
        <v>0</v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3.8565983511548458E-3</v>
      </c>
      <c r="BJ8" s="5">
        <f ca="1"/>
        <v>-1.1749519716156643E-3</v>
      </c>
      <c r="BK8" s="5">
        <f ca="1"/>
        <v>5.8860079808031886E-6</v>
      </c>
      <c r="BL8" s="5">
        <f ca="1"/>
        <v>-2.0198159627008365E-3</v>
      </c>
      <c r="BM8" s="5">
        <f ca="1"/>
        <v>-4.9381606397882324E-3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5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9">CY3</f>
        <v>100</v>
      </c>
      <c r="DC8" s="5">
        <f t="shared" si="29"/>
        <v>0.87553404862013418</v>
      </c>
      <c r="DD8" s="5">
        <f t="shared" si="29"/>
        <v>0.11411861399327808</v>
      </c>
      <c r="DE8" s="5">
        <f t="shared" si="29"/>
        <v>0</v>
      </c>
      <c r="DF8" s="5">
        <f t="shared" si="29"/>
        <v>0.20211052676019545</v>
      </c>
      <c r="DG8" s="5">
        <f t="shared" si="29"/>
        <v>0.49480435079878715</v>
      </c>
      <c r="DH8" s="5" t="str">
        <f t="shared" si="29"/>
        <v/>
      </c>
      <c r="DI8" s="5" t="str">
        <f t="shared" si="29"/>
        <v/>
      </c>
      <c r="DJ8" s="5" t="str">
        <f t="shared" si="29"/>
        <v/>
      </c>
    </row>
    <row r="9" spans="1:116" ht="14.25" customHeight="1" x14ac:dyDescent="0.2">
      <c r="A9" t="s">
        <v>32</v>
      </c>
      <c r="B9" t="s">
        <v>33</v>
      </c>
      <c r="C9">
        <v>12586791.0582313</v>
      </c>
      <c r="D9">
        <v>205103.935085454</v>
      </c>
      <c r="E9">
        <v>4643.8409258204902</v>
      </c>
      <c r="F9">
        <v>0</v>
      </c>
      <c r="G9">
        <v>0</v>
      </c>
      <c r="H9">
        <v>0</v>
      </c>
      <c r="I9"/>
      <c r="J9"/>
      <c r="K9"/>
      <c r="L9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X22" ca="1" si="30">IFERROR(BH9/SUMIF($BH9:$BR9,"&lt;&gt;#N/A")*100,"")</f>
        <v>98.377314053468737</v>
      </c>
      <c r="S9" s="5">
        <f t="shared" ca="1" si="8"/>
        <v>2.4139662801678683</v>
      </c>
      <c r="T9" s="6">
        <f t="shared" ca="1" si="8"/>
        <v>-0.10079627477780663</v>
      </c>
      <c r="U9" s="6">
        <f t="shared" ca="1" si="8"/>
        <v>-1.8722791557722585E-3</v>
      </c>
      <c r="V9" s="6">
        <f t="shared" ca="1" si="8"/>
        <v>-0.19869948789277012</v>
      </c>
      <c r="W9" s="6">
        <f t="shared" ca="1" si="8"/>
        <v>-0.48991229181025303</v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9428511.9891995993</v>
      </c>
      <c r="AG9" s="5">
        <f t="shared" si="1"/>
        <v>313905.10233068501</v>
      </c>
      <c r="AH9" s="5">
        <f t="shared" si="1"/>
        <v>3124.9354329262301</v>
      </c>
      <c r="AI9" s="5">
        <f t="shared" si="1"/>
        <v>0</v>
      </c>
      <c r="AJ9" s="5">
        <f t="shared" si="1"/>
        <v>0</v>
      </c>
      <c r="AK9" s="5">
        <f t="shared" si="1"/>
        <v>0</v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3.3293175284738954</v>
      </c>
      <c r="AV9" s="5">
        <f t="shared" si="10"/>
        <v>3.3143463533862577E-2</v>
      </c>
      <c r="AW9" s="5">
        <f t="shared" si="10"/>
        <v>0</v>
      </c>
      <c r="AX9" s="5">
        <f t="shared" si="10"/>
        <v>0</v>
      </c>
      <c r="AY9" s="5">
        <f t="shared" si="10"/>
        <v>0</v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2.4537834798537612E-2</v>
      </c>
      <c r="BJ9" s="5">
        <f ca="1"/>
        <v>-1.0245886030495117E-3</v>
      </c>
      <c r="BK9" s="5">
        <f ca="1"/>
        <v>-1.9031614898071542E-5</v>
      </c>
      <c r="BL9" s="5">
        <f ca="1"/>
        <v>-2.0197693930205864E-3</v>
      </c>
      <c r="BM9" s="5">
        <f ca="1"/>
        <v>-4.9799315678000968E-3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5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31">CY3</f>
        <v>100</v>
      </c>
      <c r="DD9" s="5">
        <f t="shared" si="31"/>
        <v>0.87553404862013418</v>
      </c>
      <c r="DE9" s="5">
        <f t="shared" si="31"/>
        <v>0.11411861399327808</v>
      </c>
      <c r="DF9" s="5">
        <f t="shared" si="31"/>
        <v>0</v>
      </c>
      <c r="DG9" s="5">
        <f t="shared" si="31"/>
        <v>0.20211052676019545</v>
      </c>
      <c r="DH9" s="5">
        <f t="shared" si="31"/>
        <v>0.49480435079878715</v>
      </c>
      <c r="DI9" s="5" t="str">
        <f t="shared" si="31"/>
        <v/>
      </c>
      <c r="DJ9" s="5" t="str">
        <f t="shared" si="31"/>
        <v/>
      </c>
    </row>
    <row r="10" spans="1:116" ht="14.25" customHeight="1" x14ac:dyDescent="0.2">
      <c r="A10" t="s">
        <v>34</v>
      </c>
      <c r="B10" t="s">
        <v>33</v>
      </c>
      <c r="C10">
        <v>15477580.901200199</v>
      </c>
      <c r="D10">
        <v>349939.37020775699</v>
      </c>
      <c r="E10">
        <v>4833.9579247556803</v>
      </c>
      <c r="F10">
        <v>0</v>
      </c>
      <c r="G10">
        <v>0</v>
      </c>
      <c r="H10">
        <v>1030.8127370529601</v>
      </c>
      <c r="I10"/>
      <c r="J10"/>
      <c r="K10"/>
      <c r="L10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30"/>
        <v>100.02654891302636</v>
      </c>
      <c r="S10" s="5">
        <f t="shared" ca="1" si="8"/>
        <v>0.75418340409576379</v>
      </c>
      <c r="T10" s="6">
        <f t="shared" ca="1" si="8"/>
        <v>-8.3847690644540257E-2</v>
      </c>
      <c r="U10" s="6">
        <f t="shared" ca="1" si="8"/>
        <v>-1.265485671467805E-4</v>
      </c>
      <c r="V10" s="6">
        <f t="shared" ca="1" si="8"/>
        <v>-0.20206739110993974</v>
      </c>
      <c r="W10" s="6">
        <f t="shared" ca="1" si="8"/>
        <v>-0.49469068680049039</v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12586791.0582313</v>
      </c>
      <c r="AG10" s="5">
        <f t="shared" si="1"/>
        <v>205103.935085454</v>
      </c>
      <c r="AH10" s="5">
        <f t="shared" si="1"/>
        <v>4643.8409258204902</v>
      </c>
      <c r="AI10" s="5">
        <f t="shared" si="1"/>
        <v>0</v>
      </c>
      <c r="AJ10" s="5">
        <f t="shared" si="1"/>
        <v>0</v>
      </c>
      <c r="AK10" s="5">
        <f t="shared" si="1"/>
        <v>0</v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1.629517278364</v>
      </c>
      <c r="AV10" s="5">
        <f t="shared" si="10"/>
        <v>3.6894557988102844E-2</v>
      </c>
      <c r="AW10" s="5">
        <f t="shared" si="10"/>
        <v>0</v>
      </c>
      <c r="AX10" s="5">
        <f t="shared" si="10"/>
        <v>0</v>
      </c>
      <c r="AY10" s="5">
        <f t="shared" si="10"/>
        <v>0</v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7.5398322974386586E-3</v>
      </c>
      <c r="BJ10" s="5">
        <f ca="1"/>
        <v>-8.382543590246855E-4</v>
      </c>
      <c r="BK10" s="5">
        <f ca="1"/>
        <v>-1.2651497879509489E-6</v>
      </c>
      <c r="BL10" s="5">
        <f ca="1"/>
        <v>-2.0201375865285375E-3</v>
      </c>
      <c r="BM10" s="5">
        <f ca="1"/>
        <v>-4.9455938665906264E-3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5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32">CY3</f>
        <v>100</v>
      </c>
      <c r="DE10" s="5">
        <f t="shared" si="32"/>
        <v>0.87553404862013418</v>
      </c>
      <c r="DF10" s="5">
        <f t="shared" si="32"/>
        <v>0.11411861399327808</v>
      </c>
      <c r="DG10" s="5">
        <f t="shared" si="32"/>
        <v>0</v>
      </c>
      <c r="DH10" s="5">
        <f t="shared" si="32"/>
        <v>0.20211052676019545</v>
      </c>
      <c r="DI10" s="5">
        <f t="shared" si="32"/>
        <v>0.49480435079878715</v>
      </c>
      <c r="DJ10" s="5" t="str">
        <f t="shared" si="32"/>
        <v/>
      </c>
    </row>
    <row r="11" spans="1:116" ht="14.25" customHeight="1" x14ac:dyDescent="0.2">
      <c r="A11" t="s">
        <v>35</v>
      </c>
      <c r="B11" t="s">
        <v>33</v>
      </c>
      <c r="C11">
        <v>9229344.3752349503</v>
      </c>
      <c r="D11">
        <v>108729.08499239</v>
      </c>
      <c r="E11">
        <v>1396.7693439100599</v>
      </c>
      <c r="F11">
        <v>0</v>
      </c>
      <c r="G11">
        <v>0</v>
      </c>
      <c r="H11">
        <v>1918.7647905941101</v>
      </c>
      <c r="I11"/>
      <c r="J11"/>
      <c r="K11"/>
      <c r="L11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30"/>
        <v>99.405086846588489</v>
      </c>
      <c r="S11" s="5">
        <f t="shared" ca="1" si="8"/>
        <v>1.377167538104596</v>
      </c>
      <c r="T11" s="6">
        <f t="shared" ca="1" si="8"/>
        <v>-9.4451082240834816E-2</v>
      </c>
      <c r="U11" s="6">
        <f t="shared" ca="1" si="8"/>
        <v>-7.4465312254160161E-4</v>
      </c>
      <c r="V11" s="6">
        <f t="shared" ca="1" si="8"/>
        <v>-0.20079383869448289</v>
      </c>
      <c r="W11" s="6">
        <f t="shared" ca="1" si="8"/>
        <v>-0.48626481063522253</v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15477580.901200199</v>
      </c>
      <c r="AG11" s="5">
        <f t="shared" si="1"/>
        <v>349939.37020775699</v>
      </c>
      <c r="AH11" s="5">
        <f t="shared" si="1"/>
        <v>4833.9579247556803</v>
      </c>
      <c r="AI11" s="5">
        <f t="shared" si="1"/>
        <v>0</v>
      </c>
      <c r="AJ11" s="5">
        <f t="shared" si="1"/>
        <v>0</v>
      </c>
      <c r="AK11" s="5">
        <f t="shared" si="1"/>
        <v>1030.8127370529601</v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2.2609435701972078</v>
      </c>
      <c r="AV11" s="5">
        <f t="shared" si="10"/>
        <v>3.1231999080559378E-2</v>
      </c>
      <c r="AW11" s="5">
        <f t="shared" si="10"/>
        <v>0</v>
      </c>
      <c r="AX11" s="5">
        <f t="shared" si="10"/>
        <v>0</v>
      </c>
      <c r="AY11" s="5">
        <f t="shared" si="10"/>
        <v>6.6600377903566722E-3</v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1.3854095215770737E-2</v>
      </c>
      <c r="BJ11" s="5">
        <f ca="1"/>
        <v>-9.5016346986951305E-4</v>
      </c>
      <c r="BK11" s="5">
        <f ca="1"/>
        <v>-7.4910967452885194E-6</v>
      </c>
      <c r="BL11" s="5">
        <f ca="1"/>
        <v>-2.019955367116849E-3</v>
      </c>
      <c r="BM11" s="5">
        <f ca="1"/>
        <v>-4.8917497691609415E-3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5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33">CY3</f>
        <v>100</v>
      </c>
      <c r="DF11" s="5">
        <f t="shared" si="33"/>
        <v>0.87553404862013418</v>
      </c>
      <c r="DG11" s="5">
        <f t="shared" si="33"/>
        <v>0.11411861399327808</v>
      </c>
      <c r="DH11" s="5">
        <f t="shared" si="33"/>
        <v>0</v>
      </c>
      <c r="DI11" s="5">
        <f t="shared" si="33"/>
        <v>0.20211052676019545</v>
      </c>
      <c r="DJ11" s="5">
        <f t="shared" si="33"/>
        <v>0.49480435079878715</v>
      </c>
    </row>
    <row r="12" spans="1:116" ht="14.25" customHeight="1" x14ac:dyDescent="0.2">
      <c r="A12" t="s">
        <v>36</v>
      </c>
      <c r="B12" t="s">
        <v>33</v>
      </c>
      <c r="C12">
        <v>9092843.4547990598</v>
      </c>
      <c r="D12">
        <v>187042.02581281</v>
      </c>
      <c r="E12">
        <v>1751.18681150815</v>
      </c>
      <c r="F12">
        <v>0</v>
      </c>
      <c r="G12">
        <v>0</v>
      </c>
      <c r="H12">
        <v>1564.09059882461</v>
      </c>
      <c r="I12"/>
      <c r="J12"/>
      <c r="K12"/>
      <c r="L12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30"/>
        <v>100.47565180851699</v>
      </c>
      <c r="S12" s="5">
        <f t="shared" ca="1" si="8"/>
        <v>0.30398528640095401</v>
      </c>
      <c r="T12" s="6">
        <f t="shared" ca="1" si="8"/>
        <v>-0.10211692679888817</v>
      </c>
      <c r="U12" s="6">
        <f t="shared" ca="1" si="8"/>
        <v>5.4716466794449891E-4</v>
      </c>
      <c r="V12" s="6">
        <f t="shared" ca="1" si="8"/>
        <v>-0.202960125327388</v>
      </c>
      <c r="W12" s="6">
        <f t="shared" ca="1" si="8"/>
        <v>-0.47510720745963164</v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9229344.3752349503</v>
      </c>
      <c r="AG12" s="5">
        <f t="shared" si="1"/>
        <v>108729.08499239</v>
      </c>
      <c r="AH12" s="5">
        <f t="shared" si="1"/>
        <v>1396.7693439100599</v>
      </c>
      <c r="AI12" s="5">
        <f t="shared" si="1"/>
        <v>0</v>
      </c>
      <c r="AJ12" s="5">
        <f t="shared" si="1"/>
        <v>0</v>
      </c>
      <c r="AK12" s="5">
        <f t="shared" si="1"/>
        <v>1918.7647905941101</v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1.1780802684548446</v>
      </c>
      <c r="AV12" s="5">
        <f t="shared" si="10"/>
        <v>1.5134003967367428E-2</v>
      </c>
      <c r="AW12" s="5">
        <f t="shared" si="10"/>
        <v>0</v>
      </c>
      <c r="AX12" s="5">
        <f t="shared" si="10"/>
        <v>0</v>
      </c>
      <c r="AY12" s="5">
        <f t="shared" si="10"/>
        <v>2.0789827669045715E-2</v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3.025462198347104E-3</v>
      </c>
      <c r="BJ12" s="5">
        <f ca="1"/>
        <v>-1.0163350519337667E-3</v>
      </c>
      <c r="BK12" s="5">
        <f ca="1"/>
        <v>5.4457439000969732E-6</v>
      </c>
      <c r="BL12" s="5">
        <f ca="1"/>
        <v>-2.0199931194692057E-3</v>
      </c>
      <c r="BM12" s="5">
        <f ca="1"/>
        <v>-4.7285804959501477E-3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5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34">CY3</f>
        <v>100</v>
      </c>
      <c r="DG12" s="5">
        <f t="shared" si="34"/>
        <v>0.87553404862013418</v>
      </c>
      <c r="DH12" s="5">
        <f t="shared" si="34"/>
        <v>0.11411861399327808</v>
      </c>
      <c r="DI12" s="5">
        <f t="shared" si="34"/>
        <v>0</v>
      </c>
      <c r="DJ12" s="5">
        <f t="shared" si="34"/>
        <v>0.20211052676019545</v>
      </c>
    </row>
    <row r="13" spans="1:116" ht="14.25" customHeight="1" x14ac:dyDescent="0.2">
      <c r="A13" t="s">
        <v>37</v>
      </c>
      <c r="B13" t="s">
        <v>38</v>
      </c>
      <c r="C13">
        <v>12010278.8553221</v>
      </c>
      <c r="D13">
        <v>291574.43377352302</v>
      </c>
      <c r="E13">
        <v>4968.7080844894399</v>
      </c>
      <c r="F13">
        <v>0</v>
      </c>
      <c r="G13">
        <v>0</v>
      </c>
      <c r="H13">
        <v>0</v>
      </c>
      <c r="I13"/>
      <c r="J13"/>
      <c r="K13"/>
      <c r="L13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30"/>
        <v>99.605908606192941</v>
      </c>
      <c r="S13" s="5">
        <f t="shared" ca="1" si="8"/>
        <v>1.1768343890281148</v>
      </c>
      <c r="T13" s="6">
        <f t="shared" ca="1" si="8"/>
        <v>-0.10478940901552412</v>
      </c>
      <c r="U13" s="6">
        <f t="shared" ca="1" si="8"/>
        <v>-4.255201384764164E-4</v>
      </c>
      <c r="V13" s="6">
        <f t="shared" ca="1" si="8"/>
        <v>-0.20119071677337899</v>
      </c>
      <c r="W13" s="6">
        <f t="shared" ca="1" si="8"/>
        <v>-0.47633734929366661</v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9092843.4547990598</v>
      </c>
      <c r="AG13" s="5">
        <f t="shared" si="1"/>
        <v>187042.02581281</v>
      </c>
      <c r="AH13" s="5">
        <f t="shared" si="1"/>
        <v>1751.18681150815</v>
      </c>
      <c r="AI13" s="5">
        <f t="shared" si="1"/>
        <v>0</v>
      </c>
      <c r="AJ13" s="5">
        <f t="shared" si="1"/>
        <v>0</v>
      </c>
      <c r="AK13" s="5">
        <f t="shared" si="1"/>
        <v>1564.09059882461</v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2.057024590191225</v>
      </c>
      <c r="AV13" s="5">
        <f t="shared" si="10"/>
        <v>1.9258957005180828E-2</v>
      </c>
      <c r="AW13" s="5">
        <f t="shared" si="10"/>
        <v>0</v>
      </c>
      <c r="AX13" s="5">
        <f t="shared" si="10"/>
        <v>0</v>
      </c>
      <c r="AY13" s="5">
        <f t="shared" si="10"/>
        <v>1.7201336486213314E-2</v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1.1814905415710909E-2</v>
      </c>
      <c r="BJ13" s="5">
        <f ca="1"/>
        <v>-1.0520400896077858E-3</v>
      </c>
      <c r="BK13" s="5">
        <f ca="1"/>
        <v>-4.2720371153761046E-6</v>
      </c>
      <c r="BL13" s="5">
        <f ca="1"/>
        <v>-2.0198672908935253E-3</v>
      </c>
      <c r="BM13" s="5">
        <f ca="1"/>
        <v>-4.782219809639391E-3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5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5">CY3</f>
        <v>100</v>
      </c>
      <c r="DH13" s="5">
        <f t="shared" si="35"/>
        <v>0.87553404862013418</v>
      </c>
      <c r="DI13" s="5">
        <f t="shared" si="35"/>
        <v>0.11411861399327808</v>
      </c>
      <c r="DJ13" s="5">
        <f t="shared" si="35"/>
        <v>0</v>
      </c>
    </row>
    <row r="14" spans="1:116" ht="14.25" customHeight="1" x14ac:dyDescent="0.2">
      <c r="A14" t="s">
        <v>39</v>
      </c>
      <c r="B14" t="s">
        <v>38</v>
      </c>
      <c r="C14">
        <v>4205452.8358229604</v>
      </c>
      <c r="D14">
        <v>109103.339769681</v>
      </c>
      <c r="E14">
        <v>1845.8004866054901</v>
      </c>
      <c r="F14">
        <v>0</v>
      </c>
      <c r="G14">
        <v>0</v>
      </c>
      <c r="H14">
        <v>1314.9985984622101</v>
      </c>
      <c r="I14"/>
      <c r="J14"/>
      <c r="K14"/>
      <c r="L1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30"/>
        <v>99.239187495733134</v>
      </c>
      <c r="S14" s="5">
        <f t="shared" ca="1" si="8"/>
        <v>1.5403642657504797</v>
      </c>
      <c r="T14" s="6">
        <f t="shared" ca="1" si="8"/>
        <v>-8.5681086637624457E-2</v>
      </c>
      <c r="U14" s="6">
        <f t="shared" ca="1" si="8"/>
        <v>-1.0076752637820641E-3</v>
      </c>
      <c r="V14" s="6">
        <f t="shared" ca="1" si="8"/>
        <v>-0.20046624399160506</v>
      </c>
      <c r="W14" s="6">
        <f t="shared" ca="1" si="8"/>
        <v>-0.49239675559060658</v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12010278.8553221</v>
      </c>
      <c r="AG14" s="5">
        <f t="shared" si="1"/>
        <v>291574.43377352302</v>
      </c>
      <c r="AH14" s="5">
        <f t="shared" si="1"/>
        <v>4968.7080844894399</v>
      </c>
      <c r="AI14" s="5">
        <f t="shared" si="1"/>
        <v>0</v>
      </c>
      <c r="AJ14" s="5">
        <f t="shared" si="1"/>
        <v>0</v>
      </c>
      <c r="AK14" s="5">
        <f t="shared" si="1"/>
        <v>0</v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2.4277074436478885</v>
      </c>
      <c r="AV14" s="5">
        <f t="shared" si="10"/>
        <v>4.1370463952946954E-2</v>
      </c>
      <c r="AW14" s="5">
        <f t="shared" si="10"/>
        <v>0</v>
      </c>
      <c r="AX14" s="5">
        <f t="shared" si="10"/>
        <v>0</v>
      </c>
      <c r="AY14" s="5">
        <f t="shared" si="10"/>
        <v>0</v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1.5521733950277545E-2</v>
      </c>
      <c r="BJ14" s="5">
        <f ca="1"/>
        <v>-8.6337956607422228E-4</v>
      </c>
      <c r="BK14" s="5">
        <f ca="1"/>
        <v>-1.0154005581972242E-5</v>
      </c>
      <c r="BL14" s="5">
        <f ca="1"/>
        <v>-2.0200310890314804E-3</v>
      </c>
      <c r="BM14" s="5">
        <f ca="1"/>
        <v>-4.9617169186494756E-3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5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6">CY3</f>
        <v>100</v>
      </c>
      <c r="DI14" s="5">
        <f t="shared" si="36"/>
        <v>0.87553404862013418</v>
      </c>
      <c r="DJ14" s="5">
        <f t="shared" si="36"/>
        <v>0.11411861399327808</v>
      </c>
    </row>
    <row r="15" spans="1:116" ht="15" customHeight="1" x14ac:dyDescent="0.2">
      <c r="A15" t="s">
        <v>40</v>
      </c>
      <c r="B15" t="s">
        <v>38</v>
      </c>
      <c r="C15">
        <v>5623051.0429331698</v>
      </c>
      <c r="D15">
        <v>100561.919202106</v>
      </c>
      <c r="E15">
        <v>0</v>
      </c>
      <c r="F15">
        <v>1305.36036234777</v>
      </c>
      <c r="G15">
        <v>1166.6878096315399</v>
      </c>
      <c r="H15">
        <v>0</v>
      </c>
      <c r="I15"/>
      <c r="J15"/>
      <c r="K15"/>
      <c r="L15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30"/>
        <v>99.044161495250705</v>
      </c>
      <c r="S15" s="5">
        <f t="shared" ca="1" si="8"/>
        <v>1.7023673961707675</v>
      </c>
      <c r="T15" s="6">
        <f t="shared" ca="1" si="8"/>
        <v>-8.4461506577765591E-2</v>
      </c>
      <c r="U15" s="6">
        <f t="shared" ca="1" si="8"/>
        <v>-1.2032288295176648E-3</v>
      </c>
      <c r="V15" s="6">
        <f t="shared" ca="1" si="8"/>
        <v>-0.2000717555445202</v>
      </c>
      <c r="W15" s="6">
        <f t="shared" ca="1" si="8"/>
        <v>-0.46079240046963771</v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4205452.8358229604</v>
      </c>
      <c r="AG15" s="5">
        <f t="shared" si="1"/>
        <v>109103.339769681</v>
      </c>
      <c r="AH15" s="5">
        <f t="shared" si="1"/>
        <v>1845.8004866054901</v>
      </c>
      <c r="AI15" s="5">
        <f t="shared" si="1"/>
        <v>0</v>
      </c>
      <c r="AJ15" s="5">
        <f t="shared" si="1"/>
        <v>0</v>
      </c>
      <c r="AK15" s="5">
        <f t="shared" si="1"/>
        <v>1314.9985984622101</v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2.5943303617702012</v>
      </c>
      <c r="AV15" s="5">
        <f t="shared" si="10"/>
        <v>4.3890647658263116E-2</v>
      </c>
      <c r="AW15" s="5">
        <f t="shared" si="10"/>
        <v>0</v>
      </c>
      <c r="AX15" s="5">
        <f t="shared" si="10"/>
        <v>0</v>
      </c>
      <c r="AY15" s="5">
        <f t="shared" si="10"/>
        <v>3.1268894214215567E-2</v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1.7187963131500672E-2</v>
      </c>
      <c r="BJ15" s="5">
        <f ca="1"/>
        <v>-8.5276613283071347E-4</v>
      </c>
      <c r="BK15" s="5">
        <f ca="1"/>
        <v>-1.2148407451310104E-5</v>
      </c>
      <c r="BL15" s="5">
        <f ca="1"/>
        <v>-2.0200257392669623E-3</v>
      </c>
      <c r="BM15" s="5">
        <f ca="1"/>
        <v>-4.6523933719377622E-3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5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7">CY3</f>
        <v>100</v>
      </c>
      <c r="DJ15" s="5">
        <f t="shared" si="37"/>
        <v>0.87553404862013418</v>
      </c>
    </row>
    <row r="16" spans="1:116" ht="15" customHeight="1" thickBot="1" x14ac:dyDescent="0.25">
      <c r="A16" t="s">
        <v>41</v>
      </c>
      <c r="B16" t="s">
        <v>38</v>
      </c>
      <c r="C16">
        <v>10138887.5436859</v>
      </c>
      <c r="D16">
        <v>125020.567846857</v>
      </c>
      <c r="E16">
        <v>1010.95010135307</v>
      </c>
      <c r="F16">
        <v>5108.5759683158703</v>
      </c>
      <c r="G16">
        <v>0</v>
      </c>
      <c r="H16">
        <v>0</v>
      </c>
      <c r="I16"/>
      <c r="J16"/>
      <c r="K16"/>
      <c r="L16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30"/>
        <v>99.862718546996277</v>
      </c>
      <c r="S16" s="5">
        <f t="shared" ca="1" si="8"/>
        <v>0.91159986854327113</v>
      </c>
      <c r="T16" s="6">
        <f t="shared" ca="1" si="8"/>
        <v>-0.12194331753811311</v>
      </c>
      <c r="U16" s="6">
        <f t="shared" ca="1" si="8"/>
        <v>2.320993080938067E-2</v>
      </c>
      <c r="V16" s="6">
        <f t="shared" ca="1" si="8"/>
        <v>-0.18117729537610192</v>
      </c>
      <c r="W16" s="6">
        <f t="shared" ca="1" si="8"/>
        <v>-0.49440773343470457</v>
      </c>
      <c r="X16" s="6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5623051.0429331698</v>
      </c>
      <c r="AG16" s="5">
        <f t="shared" si="1"/>
        <v>100561.919202106</v>
      </c>
      <c r="AH16" s="5">
        <f t="shared" si="1"/>
        <v>0</v>
      </c>
      <c r="AI16" s="5">
        <f t="shared" si="1"/>
        <v>1305.36036234777</v>
      </c>
      <c r="AJ16" s="5">
        <f t="shared" si="1"/>
        <v>1166.6878096315399</v>
      </c>
      <c r="AK16" s="5">
        <f t="shared" si="1"/>
        <v>0</v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1.788387095089387</v>
      </c>
      <c r="AV16" s="5">
        <f t="shared" si="10"/>
        <v>0</v>
      </c>
      <c r="AW16" s="5">
        <f t="shared" si="10"/>
        <v>2.3214449813474407E-2</v>
      </c>
      <c r="AX16" s="5">
        <f t="shared" si="10"/>
        <v>2.0748305514633154E-2</v>
      </c>
      <c r="AY16" s="5">
        <f t="shared" si="10"/>
        <v>0</v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9.1285304646925285E-3</v>
      </c>
      <c r="BJ16" s="5">
        <f ca="1"/>
        <v>-1.2211095322898257E-3</v>
      </c>
      <c r="BK16" s="5">
        <f ca="1"/>
        <v>2.324183754166263E-4</v>
      </c>
      <c r="BL16" s="5">
        <f ca="1"/>
        <v>-1.8142636011940563E-3</v>
      </c>
      <c r="BM16" s="5">
        <f ca="1"/>
        <v>-4.9508739660640419E-3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5"/>
        <v/>
      </c>
      <c r="CL16" s="5" t="str">
        <f t="shared" si="25"/>
        <v/>
      </c>
      <c r="CM16" s="5" t="str">
        <f t="shared" si="25"/>
        <v/>
      </c>
      <c r="CN16" s="5" t="str">
        <f t="shared" si="25"/>
        <v/>
      </c>
      <c r="CO16" s="5" t="str">
        <f t="shared" si="25"/>
        <v/>
      </c>
      <c r="CP16" s="5" t="str">
        <f t="shared" si="25"/>
        <v/>
      </c>
      <c r="CQ16" s="5" t="str">
        <f t="shared" si="25"/>
        <v/>
      </c>
      <c r="CR16" s="5" t="str">
        <f t="shared" si="25"/>
        <v/>
      </c>
      <c r="CS16" s="5" t="str">
        <f t="shared" si="25"/>
        <v/>
      </c>
      <c r="CT16" s="5" t="str">
        <f t="shared" si="25"/>
        <v/>
      </c>
      <c r="CU16" s="5" t="str">
        <f t="shared" si="25"/>
        <v/>
      </c>
      <c r="CV16" s="5" t="str">
        <f t="shared" si="25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530397.69312501396</v>
      </c>
      <c r="D17">
        <v>2696.11410650167</v>
      </c>
      <c r="E17">
        <v>1014.32313001745</v>
      </c>
      <c r="F17">
        <v>0</v>
      </c>
      <c r="G17">
        <v>205.605151888357</v>
      </c>
      <c r="H17">
        <v>1242.66259679886</v>
      </c>
      <c r="I17"/>
      <c r="J17"/>
      <c r="K17"/>
      <c r="L17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30"/>
        <v>100.39662869778785</v>
      </c>
      <c r="S17" s="5">
        <f t="shared" ca="1" si="8"/>
        <v>0.35896381707330521</v>
      </c>
      <c r="T17" s="6">
        <f t="shared" ca="1" si="8"/>
        <v>-0.10770352767438844</v>
      </c>
      <c r="U17" s="6">
        <f t="shared" ca="1" si="8"/>
        <v>5.1119143147382806E-2</v>
      </c>
      <c r="V17" s="6">
        <f t="shared" ca="1" si="8"/>
        <v>-0.20323681084119094</v>
      </c>
      <c r="W17" s="6">
        <f t="shared" ca="1" si="8"/>
        <v>-0.49577131949292408</v>
      </c>
      <c r="X17" s="6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10138887.5436859</v>
      </c>
      <c r="AG17" s="5">
        <f t="shared" si="1"/>
        <v>125020.567846857</v>
      </c>
      <c r="AH17" s="5">
        <f t="shared" si="1"/>
        <v>1010.95010135307</v>
      </c>
      <c r="AI17" s="5">
        <f t="shared" si="1"/>
        <v>5108.5759683158703</v>
      </c>
      <c r="AJ17" s="5">
        <f t="shared" si="1"/>
        <v>0</v>
      </c>
      <c r="AK17" s="5">
        <f t="shared" si="1"/>
        <v>0</v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1.2330797368860735</v>
      </c>
      <c r="AV17" s="5">
        <f t="shared" si="10"/>
        <v>9.9710160212068809E-3</v>
      </c>
      <c r="AW17" s="5">
        <f t="shared" si="10"/>
        <v>5.0385961441078313E-2</v>
      </c>
      <c r="AX17" s="5">
        <f t="shared" si="10"/>
        <v>0</v>
      </c>
      <c r="AY17" s="5">
        <f t="shared" si="10"/>
        <v>0</v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3.5754568826593947E-3</v>
      </c>
      <c r="BJ17" s="5">
        <f ca="1"/>
        <v>-1.0727803221221271E-3</v>
      </c>
      <c r="BK17" s="5">
        <f ca="1"/>
        <v>5.09171909559441E-4</v>
      </c>
      <c r="BL17" s="5">
        <f ca="1"/>
        <v>-2.0243389990013587E-3</v>
      </c>
      <c r="BM17" s="5">
        <f ca="1"/>
        <v>-4.9381271654577782E-3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5"/>
        <v/>
      </c>
      <c r="CL17" s="5" t="str">
        <f t="shared" si="25"/>
        <v/>
      </c>
      <c r="CM17" s="5" t="str">
        <f t="shared" si="25"/>
        <v/>
      </c>
      <c r="CN17" s="5" t="str">
        <f t="shared" si="25"/>
        <v/>
      </c>
      <c r="CO17" s="5" t="str">
        <f t="shared" si="25"/>
        <v/>
      </c>
      <c r="CP17" s="5" t="str">
        <f t="shared" si="25"/>
        <v/>
      </c>
      <c r="CQ17" s="5" t="str">
        <f t="shared" si="25"/>
        <v/>
      </c>
      <c r="CR17" s="5" t="str">
        <f t="shared" ref="CR17:CT17" si="38">IF(CE17=ISBLANK(TRUE),"",CE17/$BM17*"100")</f>
        <v/>
      </c>
      <c r="CS17" s="5" t="str">
        <f t="shared" si="38"/>
        <v/>
      </c>
      <c r="CT17" s="5" t="str">
        <f t="shared" si="38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536291.02489278303</v>
      </c>
      <c r="D18">
        <v>1969.30382417803</v>
      </c>
      <c r="E18">
        <v>0</v>
      </c>
      <c r="F18">
        <v>0</v>
      </c>
      <c r="G18">
        <v>0</v>
      </c>
      <c r="H18">
        <v>3089.8058875674501</v>
      </c>
      <c r="I18"/>
      <c r="J18"/>
      <c r="K18"/>
      <c r="L18"/>
      <c r="M18"/>
      <c r="T18" s="6"/>
      <c r="U18" s="6"/>
      <c r="V18" s="6"/>
      <c r="W18" s="6"/>
      <c r="X18" s="6" t="str">
        <f t="shared" ca="1" si="8"/>
        <v/>
      </c>
      <c r="AL18" s="5" t="str">
        <f t="shared" si="1"/>
        <v/>
      </c>
      <c r="AM18" s="5" t="str">
        <f t="shared" si="1"/>
        <v/>
      </c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9">IF(BX18=ISBLANK(TRUE),"",BX18/$BM18*"100")</f>
        <v/>
      </c>
      <c r="CL18" s="5" t="str">
        <f t="shared" si="39"/>
        <v/>
      </c>
      <c r="CM18" s="5" t="str">
        <f t="shared" si="39"/>
        <v/>
      </c>
      <c r="CN18" s="5" t="str">
        <f t="shared" si="39"/>
        <v/>
      </c>
      <c r="CO18" s="5" t="str">
        <f t="shared" si="39"/>
        <v/>
      </c>
      <c r="CP18" s="5" t="str">
        <f t="shared" si="39"/>
        <v/>
      </c>
      <c r="CQ18" s="5" t="str">
        <f t="shared" si="39"/>
        <v/>
      </c>
      <c r="CR18" s="5" t="str">
        <f t="shared" si="39"/>
        <v/>
      </c>
      <c r="CS18" s="5" t="str">
        <f t="shared" si="39"/>
        <v/>
      </c>
      <c r="CT18" s="5" t="str">
        <f t="shared" si="39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-8.7553404862013415E-5</v>
      </c>
      <c r="DA18" s="5">
        <v>-1.0645301529034647E-5</v>
      </c>
    </row>
    <row r="19" spans="1:107" ht="15" customHeight="1" x14ac:dyDescent="0.2">
      <c r="A19" t="s">
        <v>45</v>
      </c>
      <c r="B19" t="s">
        <v>43</v>
      </c>
      <c r="C19">
        <v>1231852.81846178</v>
      </c>
      <c r="D19">
        <v>15227.6342800765</v>
      </c>
      <c r="E19">
        <v>0</v>
      </c>
      <c r="F19">
        <v>0</v>
      </c>
      <c r="G19">
        <v>0</v>
      </c>
      <c r="H19">
        <v>1141.0179735833201</v>
      </c>
      <c r="I19"/>
      <c r="J19"/>
      <c r="K19"/>
      <c r="L19"/>
      <c r="M19"/>
      <c r="T19" s="6"/>
      <c r="U19" s="6"/>
      <c r="V19" s="6"/>
      <c r="W19" s="6"/>
      <c r="X19" s="6" t="str">
        <f t="shared" ca="1" si="30"/>
        <v/>
      </c>
      <c r="AL19" s="5" t="str">
        <f t="shared" ref="AD19:AP22" si="40">IF(I18=ISBLANK(TRUE),"",I18)</f>
        <v/>
      </c>
      <c r="AM19" s="5" t="str">
        <f t="shared" si="40"/>
        <v/>
      </c>
      <c r="AN19" s="5" t="str">
        <f t="shared" si="40"/>
        <v/>
      </c>
      <c r="AO19" s="5" t="str">
        <f t="shared" si="40"/>
        <v/>
      </c>
      <c r="AP19" s="5" t="str">
        <f t="shared" si="40"/>
        <v/>
      </c>
      <c r="AR19" s="5" t="str">
        <f t="shared" ref="AR19:AS22" si="41">IF(AD19=ISBLANK(TRUE),"",AD19)</f>
        <v/>
      </c>
      <c r="AS19" s="5" t="str">
        <f t="shared" si="41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42">IF(AD19=ISBLANK(TRUE),"",AD19)</f>
        <v/>
      </c>
      <c r="BG19" s="5" t="str">
        <f t="shared" si="42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9"/>
        <v/>
      </c>
      <c r="CL19" s="5" t="str">
        <f t="shared" si="39"/>
        <v/>
      </c>
      <c r="CM19" s="5" t="str">
        <f t="shared" si="39"/>
        <v/>
      </c>
      <c r="CN19" s="5" t="str">
        <f t="shared" si="39"/>
        <v/>
      </c>
      <c r="CO19" s="5" t="str">
        <f t="shared" si="39"/>
        <v/>
      </c>
      <c r="CP19" s="5" t="str">
        <f t="shared" si="39"/>
        <v/>
      </c>
      <c r="CQ19" s="5" t="str">
        <f t="shared" si="39"/>
        <v/>
      </c>
      <c r="CR19" s="5" t="str">
        <f t="shared" si="39"/>
        <v/>
      </c>
      <c r="CS19" s="5" t="str">
        <f t="shared" si="39"/>
        <v/>
      </c>
      <c r="CT19" s="5" t="str">
        <f t="shared" si="39"/>
        <v/>
      </c>
      <c r="CW19" s="27"/>
      <c r="CX19" s="24"/>
      <c r="CY19" s="5">
        <v>0</v>
      </c>
      <c r="CZ19" s="5">
        <v>0.01</v>
      </c>
      <c r="DA19" s="5">
        <v>-8.7553404862013415E-5</v>
      </c>
    </row>
    <row r="20" spans="1:107" ht="15" customHeight="1" thickBot="1" x14ac:dyDescent="0.25">
      <c r="A20" t="s">
        <v>46</v>
      </c>
      <c r="B20" t="s">
        <v>43</v>
      </c>
      <c r="C20">
        <v>510249.425598406</v>
      </c>
      <c r="D20">
        <v>7094.7725193358101</v>
      </c>
      <c r="E20">
        <v>1353.36634863227</v>
      </c>
      <c r="F20">
        <v>0</v>
      </c>
      <c r="G20">
        <v>3927.2763980085601</v>
      </c>
      <c r="H20">
        <v>5491.0946168712098</v>
      </c>
      <c r="I20"/>
      <c r="J20"/>
      <c r="K20"/>
      <c r="L20"/>
      <c r="M20"/>
      <c r="T20" s="6"/>
      <c r="U20" s="6"/>
      <c r="V20" s="6"/>
      <c r="W20" s="6"/>
      <c r="X20" s="6" t="str">
        <f t="shared" ca="1" si="30"/>
        <v/>
      </c>
      <c r="AL20" s="5" t="str">
        <f t="shared" si="40"/>
        <v/>
      </c>
      <c r="AM20" s="5" t="str">
        <f t="shared" si="40"/>
        <v/>
      </c>
      <c r="AN20" s="5" t="str">
        <f t="shared" si="40"/>
        <v/>
      </c>
      <c r="AO20" s="5" t="str">
        <f t="shared" si="40"/>
        <v/>
      </c>
      <c r="AP20" s="5" t="str">
        <f t="shared" si="40"/>
        <v/>
      </c>
      <c r="AR20" s="5" t="str">
        <f t="shared" si="41"/>
        <v/>
      </c>
      <c r="AS20" s="5" t="str">
        <f t="shared" si="41"/>
        <v/>
      </c>
      <c r="AT20" s="5" t="str">
        <f t="shared" ref="AT20:BD22" si="43">IFERROR(IF(AF20=ISBLANK(TRUE),"",AF20/$AF20*100),"")</f>
        <v/>
      </c>
      <c r="AU20" s="5" t="str">
        <f t="shared" si="43"/>
        <v/>
      </c>
      <c r="AV20" s="5" t="str">
        <f t="shared" si="43"/>
        <v/>
      </c>
      <c r="AW20" s="5" t="str">
        <f t="shared" si="43"/>
        <v/>
      </c>
      <c r="AX20" s="5" t="str">
        <f t="shared" si="43"/>
        <v/>
      </c>
      <c r="AY20" s="5" t="str">
        <f t="shared" si="43"/>
        <v/>
      </c>
      <c r="AZ20" s="5" t="str">
        <f t="shared" si="43"/>
        <v/>
      </c>
      <c r="BA20" s="5" t="str">
        <f t="shared" si="43"/>
        <v/>
      </c>
      <c r="BB20" s="5" t="str">
        <f t="shared" si="43"/>
        <v/>
      </c>
      <c r="BC20" s="5" t="str">
        <f t="shared" si="43"/>
        <v/>
      </c>
      <c r="BD20" s="5" t="str">
        <f t="shared" si="43"/>
        <v/>
      </c>
      <c r="BF20" s="5" t="str">
        <f t="shared" si="42"/>
        <v/>
      </c>
      <c r="BG20" s="5" t="str">
        <f t="shared" si="42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9"/>
        <v/>
      </c>
      <c r="CL20" s="5" t="str">
        <f t="shared" si="39"/>
        <v/>
      </c>
      <c r="CM20" s="5" t="str">
        <f t="shared" si="39"/>
        <v/>
      </c>
      <c r="CN20" s="5" t="str">
        <f t="shared" si="39"/>
        <v/>
      </c>
      <c r="CO20" s="5" t="str">
        <f t="shared" si="39"/>
        <v/>
      </c>
      <c r="CP20" s="5" t="str">
        <f t="shared" si="39"/>
        <v/>
      </c>
      <c r="CQ20" s="5" t="str">
        <f t="shared" si="39"/>
        <v/>
      </c>
      <c r="CR20" s="5" t="str">
        <f t="shared" si="39"/>
        <v/>
      </c>
      <c r="CS20" s="5" t="str">
        <f t="shared" si="39"/>
        <v/>
      </c>
      <c r="CT20" s="5" t="str">
        <f t="shared" si="39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/>
      <c r="J21"/>
      <c r="K21"/>
      <c r="L21"/>
      <c r="M21"/>
      <c r="T21" s="6"/>
      <c r="U21" s="6"/>
      <c r="V21" s="6"/>
      <c r="W21" s="6"/>
      <c r="X21" s="6" t="str">
        <f t="shared" ca="1" si="30"/>
        <v/>
      </c>
      <c r="AL21" s="5" t="str">
        <f t="shared" si="40"/>
        <v/>
      </c>
      <c r="AM21" s="5" t="str">
        <f t="shared" si="40"/>
        <v/>
      </c>
      <c r="AN21" s="5" t="str">
        <f t="shared" si="40"/>
        <v/>
      </c>
      <c r="AO21" s="5" t="str">
        <f t="shared" si="40"/>
        <v/>
      </c>
      <c r="AP21" s="5" t="str">
        <f t="shared" si="40"/>
        <v/>
      </c>
      <c r="AR21" s="5" t="str">
        <f t="shared" si="41"/>
        <v/>
      </c>
      <c r="AS21" s="5" t="str">
        <f t="shared" si="41"/>
        <v/>
      </c>
      <c r="AT21" s="5" t="str">
        <f t="shared" si="43"/>
        <v/>
      </c>
      <c r="AU21" s="5" t="str">
        <f t="shared" si="43"/>
        <v/>
      </c>
      <c r="AV21" s="5" t="str">
        <f t="shared" si="43"/>
        <v/>
      </c>
      <c r="AW21" s="5" t="str">
        <f t="shared" si="43"/>
        <v/>
      </c>
      <c r="AX21" s="5" t="str">
        <f t="shared" si="43"/>
        <v/>
      </c>
      <c r="AY21" s="5" t="str">
        <f t="shared" si="43"/>
        <v/>
      </c>
      <c r="AZ21" s="5" t="str">
        <f t="shared" si="43"/>
        <v/>
      </c>
      <c r="BA21" s="5" t="str">
        <f t="shared" si="43"/>
        <v/>
      </c>
      <c r="BB21" s="5" t="str">
        <f t="shared" si="43"/>
        <v/>
      </c>
      <c r="BC21" s="5" t="str">
        <f t="shared" si="43"/>
        <v/>
      </c>
      <c r="BD21" s="5" t="str">
        <f t="shared" si="43"/>
        <v/>
      </c>
      <c r="BF21" s="5" t="str">
        <f t="shared" si="42"/>
        <v/>
      </c>
      <c r="BG21" s="5" t="str">
        <f t="shared" si="42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9"/>
        <v/>
      </c>
      <c r="CL21" s="5" t="str">
        <f t="shared" si="39"/>
        <v/>
      </c>
      <c r="CM21" s="5" t="str">
        <f t="shared" si="39"/>
        <v/>
      </c>
      <c r="CN21" s="5" t="str">
        <f t="shared" si="39"/>
        <v/>
      </c>
      <c r="CO21" s="5" t="str">
        <f t="shared" si="39"/>
        <v/>
      </c>
      <c r="CP21" s="5" t="str">
        <f t="shared" si="39"/>
        <v/>
      </c>
      <c r="CQ21" s="5" t="str">
        <f t="shared" si="39"/>
        <v/>
      </c>
      <c r="CR21" s="5" t="str">
        <f t="shared" si="39"/>
        <v/>
      </c>
      <c r="CS21" s="5" t="str">
        <f t="shared" si="39"/>
        <v/>
      </c>
      <c r="CT21" s="5" t="str">
        <f t="shared" si="39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/>
      <c r="J22"/>
      <c r="K22"/>
      <c r="L22"/>
      <c r="M22"/>
      <c r="P22" s="5" t="str">
        <f t="shared" ref="P22:Q22" si="44">IF(AD22=ISBLANK(TRUE),"",AD22)</f>
        <v/>
      </c>
      <c r="Q22" s="5" t="str">
        <f t="shared" si="44"/>
        <v/>
      </c>
      <c r="R22" s="5" t="str">
        <f t="shared" ca="1" si="30"/>
        <v/>
      </c>
      <c r="S22" s="5" t="str">
        <f t="shared" ca="1" si="30"/>
        <v/>
      </c>
      <c r="T22" s="6" t="str">
        <f t="shared" ca="1" si="30"/>
        <v/>
      </c>
      <c r="U22" s="6" t="str">
        <f t="shared" ca="1" si="30"/>
        <v/>
      </c>
      <c r="V22" s="6" t="str">
        <f t="shared" ca="1" si="30"/>
        <v/>
      </c>
      <c r="W22" s="6" t="str">
        <f t="shared" ca="1" si="30"/>
        <v/>
      </c>
      <c r="X22" s="6" t="str">
        <f t="shared" ca="1" si="30"/>
        <v/>
      </c>
      <c r="AD22" s="5" t="str">
        <f t="shared" si="40"/>
        <v/>
      </c>
      <c r="AE22" s="5" t="str">
        <f t="shared" si="40"/>
        <v/>
      </c>
      <c r="AF22" s="5" t="str">
        <f t="shared" si="40"/>
        <v/>
      </c>
      <c r="AG22" s="5" t="str">
        <f t="shared" si="40"/>
        <v/>
      </c>
      <c r="AH22" s="5" t="str">
        <f t="shared" si="40"/>
        <v/>
      </c>
      <c r="AI22" s="5" t="str">
        <f t="shared" si="40"/>
        <v/>
      </c>
      <c r="AJ22" s="5" t="str">
        <f t="shared" si="40"/>
        <v/>
      </c>
      <c r="AK22" s="5" t="str">
        <f t="shared" si="40"/>
        <v/>
      </c>
      <c r="AL22" s="5" t="str">
        <f t="shared" si="40"/>
        <v/>
      </c>
      <c r="AM22" s="5" t="str">
        <f t="shared" si="40"/>
        <v/>
      </c>
      <c r="AN22" s="5" t="str">
        <f t="shared" si="40"/>
        <v/>
      </c>
      <c r="AO22" s="5" t="str">
        <f t="shared" si="40"/>
        <v/>
      </c>
      <c r="AP22" s="5" t="str">
        <f t="shared" si="40"/>
        <v/>
      </c>
      <c r="AR22" s="5" t="str">
        <f t="shared" si="41"/>
        <v/>
      </c>
      <c r="AS22" s="5" t="str">
        <f t="shared" si="41"/>
        <v/>
      </c>
      <c r="AT22" s="5" t="str">
        <f t="shared" si="43"/>
        <v/>
      </c>
      <c r="AU22" s="5" t="str">
        <f t="shared" si="43"/>
        <v/>
      </c>
      <c r="AV22" s="5" t="str">
        <f t="shared" si="43"/>
        <v/>
      </c>
      <c r="AW22" s="5" t="str">
        <f t="shared" si="43"/>
        <v/>
      </c>
      <c r="AX22" s="5" t="str">
        <f t="shared" si="43"/>
        <v/>
      </c>
      <c r="AY22" s="5" t="str">
        <f t="shared" si="43"/>
        <v/>
      </c>
      <c r="AZ22" s="5" t="str">
        <f t="shared" si="43"/>
        <v/>
      </c>
      <c r="BA22" s="5" t="str">
        <f t="shared" si="43"/>
        <v/>
      </c>
      <c r="BB22" s="5" t="str">
        <f t="shared" si="43"/>
        <v/>
      </c>
      <c r="BC22" s="5" t="str">
        <f t="shared" si="43"/>
        <v/>
      </c>
      <c r="BD22" s="5" t="str">
        <f t="shared" si="43"/>
        <v/>
      </c>
      <c r="BF22" s="5" t="str">
        <f t="shared" si="42"/>
        <v/>
      </c>
      <c r="BG22" s="5" t="str">
        <f t="shared" si="42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-8.7553404862013415E-5</v>
      </c>
      <c r="DA22" s="5">
        <v>-1.0645301529034647E-5</v>
      </c>
      <c r="DB22" s="5">
        <v>1.9311797159743115E-7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/>
      <c r="J23"/>
      <c r="K23"/>
      <c r="L23"/>
      <c r="M23"/>
      <c r="CW23" s="27"/>
      <c r="CX23" s="24"/>
      <c r="CY23" s="5">
        <v>0</v>
      </c>
      <c r="CZ23" s="5">
        <v>0.01</v>
      </c>
      <c r="DA23" s="5">
        <v>-8.7553404862013415E-5</v>
      </c>
      <c r="DB23" s="5">
        <v>-1.0645301529034647E-5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/>
      <c r="J24"/>
      <c r="K24"/>
      <c r="L24"/>
      <c r="M24"/>
      <c r="CW24" s="27"/>
      <c r="CX24" s="24"/>
      <c r="CY24" s="5">
        <v>0</v>
      </c>
      <c r="CZ24" s="5">
        <v>0</v>
      </c>
      <c r="DA24" s="5">
        <v>0.01</v>
      </c>
      <c r="DB24" s="5">
        <v>-8.7553404862013415E-5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/>
      <c r="J25"/>
      <c r="K25"/>
      <c r="L25"/>
      <c r="M25"/>
      <c r="P25" s="22" t="s">
        <v>13</v>
      </c>
      <c r="Q25" s="5" t="s">
        <v>23</v>
      </c>
      <c r="R25" s="5">
        <f ca="1">AVERAGE(R3:R5)</f>
        <v>100.19877176767875</v>
      </c>
      <c r="S25" s="5">
        <f t="shared" ref="S25:W25" ca="1" si="45">AVERAGE(S3:S5)</f>
        <v>0.55947851842311591</v>
      </c>
      <c r="T25" s="5">
        <f t="shared" ca="1" si="45"/>
        <v>-8.2310705820322752E-2</v>
      </c>
      <c r="U25" s="5">
        <f t="shared" ca="1" si="45"/>
        <v>8.2189124301893155E-5</v>
      </c>
      <c r="V25" s="5">
        <f t="shared" ca="1" si="45"/>
        <v>-0.1985805837591377</v>
      </c>
      <c r="W25" s="5">
        <f t="shared" ca="1" si="45"/>
        <v>-0.47744118564670918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/>
      <c r="J26"/>
      <c r="K26"/>
      <c r="L26"/>
      <c r="M26"/>
      <c r="P26" s="22"/>
      <c r="Q26" s="5" t="s">
        <v>28</v>
      </c>
      <c r="R26" s="5">
        <f ca="1">AVERAGE(R6:R9)</f>
        <v>99.646531932039849</v>
      </c>
      <c r="S26" s="5">
        <f t="shared" ref="S26:W26" ca="1" si="46">AVERAGE(S6:S9)</f>
        <v>1.1335674080307812</v>
      </c>
      <c r="T26" s="5">
        <f t="shared" ca="1" si="46"/>
        <v>-0.1001939170824559</v>
      </c>
      <c r="U26" s="5">
        <f t="shared" ca="1" si="46"/>
        <v>-4.1637955602112859E-4</v>
      </c>
      <c r="V26" s="5">
        <f t="shared" ca="1" si="46"/>
        <v>-0.20127814513184755</v>
      </c>
      <c r="W26" s="5">
        <f t="shared" ca="1" si="46"/>
        <v>-0.47821089830030533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/>
      <c r="J27"/>
      <c r="K27"/>
      <c r="L27"/>
      <c r="M27"/>
      <c r="P27" s="22"/>
      <c r="Q27" s="5" t="s">
        <v>33</v>
      </c>
      <c r="R27" s="5">
        <f ca="1">AVERAGE(R10:R13)</f>
        <v>99.878299043581194</v>
      </c>
      <c r="S27" s="5">
        <f t="shared" ref="S27:W27" ca="1" si="47">AVERAGE(S10:S13)</f>
        <v>0.90304265440735709</v>
      </c>
      <c r="T27" s="5">
        <f t="shared" ca="1" si="47"/>
        <v>-9.6301277174946853E-2</v>
      </c>
      <c r="U27" s="5">
        <f t="shared" ca="1" si="47"/>
        <v>-1.8738929005507489E-4</v>
      </c>
      <c r="V27" s="5">
        <f t="shared" ca="1" si="47"/>
        <v>-0.20175301797629738</v>
      </c>
      <c r="W27" s="5">
        <f t="shared" ca="1" si="47"/>
        <v>-0.48310001354725279</v>
      </c>
      <c r="CW27" s="27"/>
      <c r="CX27" s="23" t="s">
        <v>14</v>
      </c>
      <c r="CY27" s="5">
        <f t="array" ref="CY27:DC31">MINVERSE(CY5:DC9)</f>
        <v>0.01</v>
      </c>
      <c r="CZ27" s="5">
        <v>-8.7553404862013415E-5</v>
      </c>
      <c r="DA27" s="5">
        <v>-1.0645301529034647E-5</v>
      </c>
      <c r="DB27" s="5">
        <v>1.9311797159743115E-7</v>
      </c>
      <c r="DC27" s="5">
        <v>-2.0200595219054545E-5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/>
      <c r="J28"/>
      <c r="K28"/>
      <c r="L28"/>
      <c r="M28"/>
      <c r="P28" s="22"/>
      <c r="Q28" s="5" t="s">
        <v>38</v>
      </c>
      <c r="R28" s="5">
        <f ca="1">AVERAGE(R14:R17)</f>
        <v>99.635674058941987</v>
      </c>
      <c r="S28" s="5">
        <f t="shared" ref="S28:W28" ca="1" si="48">AVERAGE(S14:S17)</f>
        <v>1.1283238368844559</v>
      </c>
      <c r="T28" s="5">
        <f t="shared" ca="1" si="48"/>
        <v>-9.9947359606972902E-2</v>
      </c>
      <c r="U28" s="5">
        <f t="shared" ca="1" si="48"/>
        <v>1.8029542465865939E-2</v>
      </c>
      <c r="V28" s="5">
        <f t="shared" ca="1" si="48"/>
        <v>-0.19623802643835453</v>
      </c>
      <c r="W28" s="5">
        <f t="shared" ca="1" si="48"/>
        <v>-0.48584205224696825</v>
      </c>
      <c r="CW28" s="27"/>
      <c r="CX28" s="24"/>
      <c r="CY28" s="5">
        <v>0</v>
      </c>
      <c r="CZ28" s="5">
        <v>0.01</v>
      </c>
      <c r="DA28" s="5">
        <v>-8.7553404862013415E-5</v>
      </c>
      <c r="DB28" s="5">
        <v>-1.0645301529034647E-5</v>
      </c>
      <c r="DC28" s="5">
        <v>1.9311797159743115E-7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/>
      <c r="J29"/>
      <c r="K29"/>
      <c r="L29"/>
      <c r="M29"/>
      <c r="CW29" s="27"/>
      <c r="CX29" s="24"/>
      <c r="CY29" s="5">
        <v>0</v>
      </c>
      <c r="CZ29" s="5">
        <v>0</v>
      </c>
      <c r="DA29" s="5">
        <v>0.01</v>
      </c>
      <c r="DB29" s="5">
        <v>-8.7553404862013415E-5</v>
      </c>
      <c r="DC29" s="5">
        <v>-1.0645301529034647E-5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/>
      <c r="J30"/>
      <c r="K30"/>
      <c r="L30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-8.7553404862013415E-5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/>
      <c r="J31"/>
      <c r="K31"/>
      <c r="L31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9">IFERROR(BH48/SUMIF($AV48:$BF48,"&lt;&gt;#N/A")*100,"")</f>
        <v/>
      </c>
      <c r="S33" s="5" t="str">
        <f t="shared" si="49"/>
        <v/>
      </c>
      <c r="T33" s="5" t="str">
        <f t="shared" si="49"/>
        <v/>
      </c>
      <c r="U33" s="5" t="str">
        <f t="shared" si="49"/>
        <v/>
      </c>
      <c r="V33" s="5" t="str">
        <f t="shared" si="49"/>
        <v/>
      </c>
      <c r="W33" s="5" t="str">
        <f t="shared" si="49"/>
        <v/>
      </c>
      <c r="X33" s="5" t="str">
        <f t="shared" si="49"/>
        <v/>
      </c>
      <c r="CW33" s="27"/>
      <c r="CX33" s="23" t="s">
        <v>15</v>
      </c>
      <c r="CY33" s="5">
        <f t="array" ref="CY33:DD38">MINVERSE(CY5:DD10)</f>
        <v>0.01</v>
      </c>
      <c r="CZ33" s="5">
        <v>-8.7553404862013415E-5</v>
      </c>
      <c r="DA33" s="5">
        <v>-1.0645301529034647E-5</v>
      </c>
      <c r="DB33" s="5">
        <v>1.9311797159743115E-7</v>
      </c>
      <c r="DC33" s="5">
        <v>-2.0200595219054545E-5</v>
      </c>
      <c r="DD33" s="5">
        <v>-4.9126837726501419E-5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-8.7553404862013415E-5</v>
      </c>
      <c r="DB34" s="5">
        <v>-1.0645301529034647E-5</v>
      </c>
      <c r="DC34" s="5">
        <v>1.9311797159743115E-7</v>
      </c>
      <c r="DD34" s="5">
        <v>-2.0200595219054545E-5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-8.7553404862013415E-5</v>
      </c>
      <c r="DC35" s="5">
        <v>-1.0645301529034647E-5</v>
      </c>
      <c r="DD35" s="5">
        <v>1.9311797159743115E-7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-8.7553404862013415E-5</v>
      </c>
      <c r="DD36" s="5">
        <v>-1.0645301529034647E-5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-8.7553404862013415E-5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0">IF(B38=ISBLANK(TRUE),"",B38)</f>
        <v/>
      </c>
      <c r="AF39" s="5" t="str">
        <f t="shared" si="50"/>
        <v/>
      </c>
      <c r="AG39" s="5" t="str">
        <f t="shared" si="50"/>
        <v/>
      </c>
      <c r="AH39" s="5" t="str">
        <f t="shared" si="50"/>
        <v/>
      </c>
      <c r="AI39" s="5" t="str">
        <f t="shared" si="50"/>
        <v/>
      </c>
      <c r="AJ39" s="5" t="str">
        <f t="shared" si="50"/>
        <v/>
      </c>
      <c r="AK39" s="5" t="str">
        <f t="shared" si="50"/>
        <v/>
      </c>
      <c r="AL39" s="5" t="str">
        <f t="shared" si="50"/>
        <v/>
      </c>
      <c r="AM39" s="5" t="str">
        <f t="shared" si="50"/>
        <v/>
      </c>
      <c r="AN39" s="5" t="str">
        <f t="shared" si="50"/>
        <v/>
      </c>
      <c r="AO39" s="5" t="str">
        <f t="shared" si="50"/>
        <v/>
      </c>
      <c r="AP39" s="5" t="str">
        <f t="shared" si="50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0"/>
        <v/>
      </c>
      <c r="AF40" s="5" t="str">
        <f t="shared" si="50"/>
        <v/>
      </c>
      <c r="AG40" s="5" t="str">
        <f t="shared" si="50"/>
        <v/>
      </c>
      <c r="AH40" s="5" t="str">
        <f t="shared" si="50"/>
        <v/>
      </c>
      <c r="AI40" s="5" t="str">
        <f t="shared" si="50"/>
        <v/>
      </c>
      <c r="AJ40" s="5" t="str">
        <f t="shared" si="50"/>
        <v/>
      </c>
      <c r="AK40" s="5" t="str">
        <f t="shared" si="50"/>
        <v/>
      </c>
      <c r="AL40" s="5" t="str">
        <f t="shared" si="50"/>
        <v/>
      </c>
      <c r="AM40" s="5" t="str">
        <f t="shared" si="50"/>
        <v/>
      </c>
      <c r="AN40" s="5" t="str">
        <f t="shared" si="50"/>
        <v/>
      </c>
      <c r="AO40" s="5" t="str">
        <f t="shared" si="50"/>
        <v/>
      </c>
      <c r="AP40" s="5" t="str">
        <f t="shared" si="50"/>
        <v/>
      </c>
      <c r="CW40" s="27"/>
      <c r="CX40" s="23" t="s">
        <v>16</v>
      </c>
      <c r="CY40" s="5" t="e">
        <f t="array" ref="CY40:DE46">MINVERSE(CY5:DE11)</f>
        <v>#VALUE!</v>
      </c>
      <c r="CZ40" s="5" t="e">
        <v>#VALUE!</v>
      </c>
      <c r="DA40" s="5" t="e">
        <v>#VALUE!</v>
      </c>
      <c r="DB40" s="5" t="e">
        <v>#VALUE!</v>
      </c>
      <c r="DC40" s="5" t="e">
        <v>#VALUE!</v>
      </c>
      <c r="DD40" s="5" t="e">
        <v>#VALUE!</v>
      </c>
      <c r="DE40" s="5" t="e">
        <v>#VALUE!</v>
      </c>
    </row>
    <row r="41" spans="2:110" ht="14.25" customHeight="1" x14ac:dyDescent="0.15">
      <c r="AD41" s="5" t="str">
        <f>IF(A40=ISBLANK(TRUE),"",A40)</f>
        <v/>
      </c>
      <c r="AE41" s="5" t="str">
        <f t="shared" si="50"/>
        <v/>
      </c>
      <c r="AF41" s="5" t="str">
        <f t="shared" si="50"/>
        <v/>
      </c>
      <c r="AG41" s="5" t="str">
        <f t="shared" si="50"/>
        <v/>
      </c>
      <c r="AH41" s="5" t="str">
        <f t="shared" si="50"/>
        <v/>
      </c>
      <c r="AI41" s="5" t="str">
        <f t="shared" si="50"/>
        <v/>
      </c>
      <c r="AJ41" s="5" t="str">
        <f t="shared" si="50"/>
        <v/>
      </c>
      <c r="AK41" s="5" t="str">
        <f t="shared" si="50"/>
        <v/>
      </c>
      <c r="AL41" s="5" t="str">
        <f t="shared" si="50"/>
        <v/>
      </c>
      <c r="AM41" s="5" t="str">
        <f t="shared" si="50"/>
        <v/>
      </c>
      <c r="AN41" s="5" t="str">
        <f t="shared" si="50"/>
        <v/>
      </c>
      <c r="AO41" s="5" t="str">
        <f t="shared" si="50"/>
        <v/>
      </c>
      <c r="AP41" s="5" t="str">
        <f t="shared" si="50"/>
        <v/>
      </c>
      <c r="CW41" s="27"/>
      <c r="CX41" s="24"/>
      <c r="CY41" s="5" t="e">
        <v>#VALUE!</v>
      </c>
      <c r="CZ41" s="5" t="e">
        <v>#VALUE!</v>
      </c>
      <c r="DA41" s="5" t="e">
        <v>#VALUE!</v>
      </c>
      <c r="DB41" s="5" t="e">
        <v>#VALUE!</v>
      </c>
      <c r="DC41" s="5" t="e">
        <v>#VALUE!</v>
      </c>
      <c r="DD41" s="5" t="e">
        <v>#VALUE!</v>
      </c>
      <c r="DE41" s="5" t="e">
        <v>#VALUE!</v>
      </c>
    </row>
    <row r="42" spans="2:110" ht="14.25" customHeight="1" x14ac:dyDescent="0.15">
      <c r="AD42" s="5" t="str">
        <f>IF(A41=ISBLANK(TRUE),"",A41)</f>
        <v/>
      </c>
      <c r="AE42" s="5" t="str">
        <f t="shared" si="50"/>
        <v/>
      </c>
      <c r="AF42" s="5" t="str">
        <f t="shared" si="50"/>
        <v/>
      </c>
      <c r="AG42" s="5" t="str">
        <f t="shared" si="50"/>
        <v/>
      </c>
      <c r="AH42" s="5" t="str">
        <f t="shared" si="50"/>
        <v/>
      </c>
      <c r="AI42" s="5" t="str">
        <f t="shared" si="50"/>
        <v/>
      </c>
      <c r="AJ42" s="5" t="str">
        <f t="shared" si="50"/>
        <v/>
      </c>
      <c r="AK42" s="5" t="str">
        <f t="shared" si="50"/>
        <v/>
      </c>
      <c r="AL42" s="5" t="str">
        <f t="shared" si="50"/>
        <v/>
      </c>
      <c r="AM42" s="5" t="str">
        <f t="shared" si="50"/>
        <v/>
      </c>
      <c r="AN42" s="5" t="str">
        <f t="shared" si="50"/>
        <v/>
      </c>
      <c r="AO42" s="5" t="str">
        <f t="shared" si="50"/>
        <v/>
      </c>
      <c r="AP42" s="5" t="str">
        <f t="shared" si="50"/>
        <v/>
      </c>
      <c r="CW42" s="27"/>
      <c r="CX42" s="24"/>
      <c r="CY42" s="5" t="e">
        <v>#VALUE!</v>
      </c>
      <c r="CZ42" s="5" t="e">
        <v>#VALUE!</v>
      </c>
      <c r="DA42" s="5" t="e">
        <v>#VALUE!</v>
      </c>
      <c r="DB42" s="5" t="e">
        <v>#VALUE!</v>
      </c>
      <c r="DC42" s="5" t="e">
        <v>#VALUE!</v>
      </c>
      <c r="DD42" s="5" t="e">
        <v>#VALUE!</v>
      </c>
      <c r="DE42" s="5" t="e">
        <v>#VALUE!</v>
      </c>
    </row>
    <row r="43" spans="2:110" ht="14.25" customHeight="1" x14ac:dyDescent="0.15">
      <c r="CW43" s="27"/>
      <c r="CX43" s="24"/>
      <c r="CY43" s="5" t="e">
        <v>#VALUE!</v>
      </c>
      <c r="CZ43" s="5" t="e">
        <v>#VALUE!</v>
      </c>
      <c r="DA43" s="5" t="e">
        <v>#VALUE!</v>
      </c>
      <c r="DB43" s="5" t="e">
        <v>#VALUE!</v>
      </c>
      <c r="DC43" s="5" t="e">
        <v>#VALUE!</v>
      </c>
      <c r="DD43" s="5" t="e">
        <v>#VALUE!</v>
      </c>
      <c r="DE43" s="5" t="e">
        <v>#VALUE!</v>
      </c>
    </row>
    <row r="44" spans="2:110" ht="14.25" customHeight="1" x14ac:dyDescent="0.15">
      <c r="CW44" s="27"/>
      <c r="CX44" s="24"/>
      <c r="CY44" s="5" t="e">
        <v>#VALUE!</v>
      </c>
      <c r="CZ44" s="5" t="e">
        <v>#VALUE!</v>
      </c>
      <c r="DA44" s="5" t="e">
        <v>#VALUE!</v>
      </c>
      <c r="DB44" s="5" t="e">
        <v>#VALUE!</v>
      </c>
      <c r="DC44" s="5" t="e">
        <v>#VALUE!</v>
      </c>
      <c r="DD44" s="5" t="e">
        <v>#VALUE!</v>
      </c>
      <c r="DE44" s="5" t="e">
        <v>#VALUE!</v>
      </c>
    </row>
    <row r="45" spans="2:110" ht="15" customHeight="1" x14ac:dyDescent="0.15">
      <c r="CW45" s="27"/>
      <c r="CX45" s="24"/>
      <c r="CY45" s="5" t="e">
        <v>#VALUE!</v>
      </c>
      <c r="CZ45" s="5" t="e">
        <v>#VALUE!</v>
      </c>
      <c r="DA45" s="5" t="e">
        <v>#VALUE!</v>
      </c>
      <c r="DB45" s="5" t="e">
        <v>#VALUE!</v>
      </c>
      <c r="DC45" s="5" t="e">
        <v>#VALUE!</v>
      </c>
      <c r="DD45" s="5" t="e">
        <v>#VALUE!</v>
      </c>
      <c r="DE45" s="5" t="e">
        <v>#VALUE!</v>
      </c>
    </row>
    <row r="46" spans="2:110" ht="15" customHeight="1" thickBot="1" x14ac:dyDescent="0.2">
      <c r="CW46" s="27"/>
      <c r="CX46" s="25"/>
      <c r="CY46" s="5" t="e">
        <v>#VALUE!</v>
      </c>
      <c r="CZ46" s="5" t="e">
        <v>#VALUE!</v>
      </c>
      <c r="DA46" s="5" t="e">
        <v>#VALUE!</v>
      </c>
      <c r="DB46" s="5" t="e">
        <v>#VALUE!</v>
      </c>
      <c r="DC46" s="5" t="e">
        <v>#VALUE!</v>
      </c>
      <c r="DD46" s="5" t="e">
        <v>#VALUE!</v>
      </c>
      <c r="DE46" s="5" t="e">
        <v>#VALUE!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C297A-F17E-E944-9955-55E683365EEF}">
  <dimension ref="A1:DL101"/>
  <sheetViews>
    <sheetView zoomScaleNormal="100" workbookViewId="0">
      <selection activeCell="R57" sqref="R57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3" width="12.1640625" style="5" bestFit="1" customWidth="1"/>
    <col min="14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8" width="9.1640625" style="5" bestFit="1" customWidth="1"/>
    <col min="29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1" width="9.33203125" style="5" bestFit="1" customWidth="1"/>
    <col min="42" max="42" width="9.6640625" style="5" bestFit="1" customWidth="1"/>
    <col min="43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33203125" style="5" bestFit="1" customWidth="1"/>
    <col min="85" max="85" width="9.1640625" style="5" bestFit="1" customWidth="1"/>
    <col min="86" max="86" width="10.1640625" style="5" bestFit="1" customWidth="1"/>
    <col min="87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323.02859999999998</v>
      </c>
      <c r="D1" s="1">
        <v>324.03190000000001</v>
      </c>
      <c r="E1" s="1">
        <v>325.03519999999997</v>
      </c>
      <c r="F1" s="1">
        <v>326.0385</v>
      </c>
      <c r="G1" s="1">
        <v>327.04180000000002</v>
      </c>
      <c r="H1" s="1">
        <v>328.04509999999999</v>
      </c>
      <c r="I1" s="1">
        <v>329.04840000000002</v>
      </c>
      <c r="J1" s="2">
        <v>330.05169999999998</v>
      </c>
      <c r="K1" s="2">
        <v>331.05500000000001</v>
      </c>
      <c r="L1" s="2">
        <v>332.05829999999997</v>
      </c>
      <c r="M1" s="1">
        <v>333.0616</v>
      </c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11</v>
      </c>
    </row>
    <row r="2" spans="1:116" ht="15" x14ac:dyDescent="0.2">
      <c r="A2" t="s">
        <v>22</v>
      </c>
      <c r="B2" t="s">
        <v>23</v>
      </c>
      <c r="C2">
        <v>188370997.81507501</v>
      </c>
      <c r="D2">
        <v>13289680.648858299</v>
      </c>
      <c r="E2">
        <v>12983.080942926699</v>
      </c>
      <c r="F2">
        <v>50114.7229546663</v>
      </c>
      <c r="G2">
        <v>0</v>
      </c>
      <c r="H2">
        <v>30489.520217042798</v>
      </c>
      <c r="I2">
        <v>1307.24777937964</v>
      </c>
      <c r="J2" s="4">
        <v>5898.8575342249997</v>
      </c>
      <c r="K2" s="4">
        <v>653.07576086015604</v>
      </c>
      <c r="L2" s="4">
        <v>0</v>
      </c>
      <c r="M2">
        <v>4178.8516083135401</v>
      </c>
      <c r="P2" s="5" t="str">
        <f>AD2</f>
        <v>Filename</v>
      </c>
      <c r="Q2" s="5" t="str">
        <f>AE2</f>
        <v>Group</v>
      </c>
      <c r="R2" s="5" t="str">
        <f ca="1">IF(AF2=ISBLANK(TRUE),"",AF2)</f>
        <v>UMP</v>
      </c>
      <c r="S2" s="5" t="str">
        <f t="shared" ref="S2:Y2" ca="1" si="0">IF(AG2=ISBLANK(TRUE),"",AG2)</f>
        <v>UMP m+1</v>
      </c>
      <c r="T2" s="5" t="str">
        <f t="shared" ca="1" si="0"/>
        <v>UMP m+2</v>
      </c>
      <c r="U2" s="5" t="str">
        <f t="shared" ca="1" si="0"/>
        <v>UMP m+3</v>
      </c>
      <c r="V2" s="5" t="str">
        <f t="shared" ca="1" si="0"/>
        <v>UMP m+4</v>
      </c>
      <c r="W2" s="5" t="str">
        <f t="shared" ca="1" si="0"/>
        <v>UMP m+5</v>
      </c>
      <c r="X2" s="5" t="str">
        <f t="shared" ca="1" si="0"/>
        <v>UMP m+6</v>
      </c>
      <c r="Y2" s="5" t="str">
        <f t="shared" ca="1" si="0"/>
        <v>UMP m+7</v>
      </c>
      <c r="Z2" s="5" t="str">
        <f t="shared" ref="Z2" ca="1" si="1">IF(AN2=ISBLANK(TRUE),"",AN2)</f>
        <v>UMP m+8</v>
      </c>
      <c r="AA2" s="5" t="str">
        <f t="shared" ref="AA2" ca="1" si="2">IF(AO2=ISBLANK(TRUE),"",AO2)</f>
        <v>UMP m+9</v>
      </c>
      <c r="AB2" s="5" t="str">
        <f t="shared" ref="AB2" ca="1" si="3">IF(AP2=ISBLANK(TRUE),"",AP2)</f>
        <v>UMP m+10</v>
      </c>
      <c r="AC2" s="5" t="str">
        <f t="shared" ref="AC2" si="4">IF(AQ2=ISBLANK(TRUE),"",AQ2)</f>
        <v/>
      </c>
      <c r="AD2" s="3" t="str">
        <f t="shared" ref="AD2:AP17" si="5">IF(A1=ISBLANK(TRUE),"",A1)</f>
        <v>Filename</v>
      </c>
      <c r="AE2" s="5" t="str">
        <f t="shared" si="5"/>
        <v>Group</v>
      </c>
      <c r="AF2" s="3" t="str">
        <f t="array" aca="1" ref="AF2" ca="1">SUBSTITUTE(RIGHT(CELL("filename",A1),LEN(CELL("filename",A1))-SEARCH("]",CELL("filename",A1))),"_"," ")</f>
        <v>UMP</v>
      </c>
      <c r="AG2" s="3" t="str">
        <f ca="1">IF(D1=ISBLANK(TRUE),"",$AF$2&amp;" m+1")</f>
        <v>UMP m+1</v>
      </c>
      <c r="AH2" s="3" t="str">
        <f ca="1">IF(E1=ISBLANK(TRUE),"",$AF$2&amp;" m+2")</f>
        <v>UMP m+2</v>
      </c>
      <c r="AI2" s="3" t="str">
        <f ca="1">IF(F1=ISBLANK(TRUE),"",$AF$2&amp;" m+3")</f>
        <v>UMP m+3</v>
      </c>
      <c r="AJ2" s="3" t="str">
        <f ca="1">IF(G1=ISBLANK(TRUE),"",$AF$2&amp;" m+4")</f>
        <v>UMP m+4</v>
      </c>
      <c r="AK2" s="3" t="str">
        <f ca="1">IF(H1=ISBLANK(TRUE),"",$AF$2&amp;" m+5")</f>
        <v>UMP m+5</v>
      </c>
      <c r="AL2" s="3" t="str">
        <f ca="1">IF(I1=ISBLANK(TRUE),"",$AF$2&amp;" m+6")</f>
        <v>UMP m+6</v>
      </c>
      <c r="AM2" s="3" t="str">
        <f ca="1">IF(J1=ISBLANK(TRUE),"",$AF$2&amp;" m+7")</f>
        <v>UMP m+7</v>
      </c>
      <c r="AN2" s="3" t="str">
        <f ca="1">IF(K1=ISBLANK(TRUE),"",$AF$2&amp;" m+8")</f>
        <v>UMP m+8</v>
      </c>
      <c r="AO2" s="3" t="str">
        <f ca="1">IF(L1=ISBLANK(TRUE),"",$AF$2&amp;" m+9")</f>
        <v>UMP m+9</v>
      </c>
      <c r="AP2" s="3" t="str">
        <f ca="1">IF(M1=ISBLANK(TRUE),"",$AF$2&amp;" m+10")</f>
        <v>UMP m+10</v>
      </c>
      <c r="AR2" s="5" t="str">
        <f>AD2</f>
        <v>Filename</v>
      </c>
      <c r="AS2" s="5" t="str">
        <f>AE2</f>
        <v>Group</v>
      </c>
      <c r="AT2" s="5" t="str">
        <f t="shared" ref="AT2:BD2" ca="1" si="6">IF(AF2=ISBLANK(TRUE),"",AF2)</f>
        <v>UMP</v>
      </c>
      <c r="AU2" s="5" t="str">
        <f t="shared" ca="1" si="6"/>
        <v>UMP m+1</v>
      </c>
      <c r="AV2" s="5" t="str">
        <f t="shared" ca="1" si="6"/>
        <v>UMP m+2</v>
      </c>
      <c r="AW2" s="5" t="str">
        <f t="shared" ca="1" si="6"/>
        <v>UMP m+3</v>
      </c>
      <c r="AX2" s="5" t="str">
        <f t="shared" ca="1" si="6"/>
        <v>UMP m+4</v>
      </c>
      <c r="AY2" s="5" t="str">
        <f t="shared" ca="1" si="6"/>
        <v>UMP m+5</v>
      </c>
      <c r="AZ2" s="5" t="str">
        <f t="shared" ca="1" si="6"/>
        <v>UMP m+6</v>
      </c>
      <c r="BA2" s="5" t="str">
        <f t="shared" ca="1" si="6"/>
        <v>UMP m+7</v>
      </c>
      <c r="BB2" s="5" t="str">
        <f t="shared" ca="1" si="6"/>
        <v>UMP m+8</v>
      </c>
      <c r="BC2" s="5" t="str">
        <f t="shared" ca="1" si="6"/>
        <v>UMP m+9</v>
      </c>
      <c r="BD2" s="5" t="str">
        <f t="shared" ca="1" si="6"/>
        <v>UMP m+10</v>
      </c>
      <c r="BF2" s="5" t="str">
        <f>AR2</f>
        <v>Filename</v>
      </c>
      <c r="BG2" s="5" t="str">
        <f>AS2</f>
        <v>Group</v>
      </c>
      <c r="BH2" s="5" t="str">
        <f t="shared" ref="BH2:BR2" ca="1" si="7">IF(AF2=ISBLANK(TRUE),"",AF2)</f>
        <v>UMP</v>
      </c>
      <c r="BI2" s="5" t="str">
        <f t="shared" ca="1" si="7"/>
        <v>UMP m+1</v>
      </c>
      <c r="BJ2" s="5" t="str">
        <f t="shared" ca="1" si="7"/>
        <v>UMP m+2</v>
      </c>
      <c r="BK2" s="5" t="str">
        <f t="shared" ca="1" si="7"/>
        <v>UMP m+3</v>
      </c>
      <c r="BL2" s="5" t="str">
        <f t="shared" ca="1" si="7"/>
        <v>UMP m+4</v>
      </c>
      <c r="BM2" s="5" t="str">
        <f t="shared" ca="1" si="7"/>
        <v>UMP m+5</v>
      </c>
      <c r="BN2" s="5" t="str">
        <f t="shared" ca="1" si="7"/>
        <v>UMP m+6</v>
      </c>
      <c r="BO2" s="5" t="str">
        <f t="shared" ca="1" si="7"/>
        <v>UMP m+7</v>
      </c>
      <c r="BP2" s="5" t="str">
        <f t="shared" ca="1" si="7"/>
        <v>UMP m+8</v>
      </c>
      <c r="BQ2" s="5" t="str">
        <f t="shared" ca="1" si="7"/>
        <v>UMP m+9</v>
      </c>
      <c r="BR2" s="5" t="str">
        <f t="shared" ca="1" si="7"/>
        <v>UMP m+10</v>
      </c>
      <c r="BV2" s="3" t="str">
        <f>AD2</f>
        <v>Filename</v>
      </c>
      <c r="BW2" s="3" t="str">
        <f>AE2</f>
        <v>Group</v>
      </c>
      <c r="BX2" s="3" t="str">
        <f t="shared" ref="BX2:CH2" ca="1" si="8">IF(AF2=ISBLANK(TRUE),"",AF2)</f>
        <v>UMP</v>
      </c>
      <c r="BY2" s="3" t="str">
        <f t="shared" ca="1" si="8"/>
        <v>UMP m+1</v>
      </c>
      <c r="BZ2" s="3" t="str">
        <f t="shared" ca="1" si="8"/>
        <v>UMP m+2</v>
      </c>
      <c r="CA2" s="3" t="str">
        <f t="shared" ca="1" si="8"/>
        <v>UMP m+3</v>
      </c>
      <c r="CB2" s="3" t="str">
        <f t="shared" ca="1" si="8"/>
        <v>UMP m+4</v>
      </c>
      <c r="CC2" s="3" t="str">
        <f t="shared" ca="1" si="8"/>
        <v>UMP m+5</v>
      </c>
      <c r="CD2" s="3" t="str">
        <f t="shared" ca="1" si="8"/>
        <v>UMP m+6</v>
      </c>
      <c r="CE2" s="3" t="str">
        <f t="shared" ca="1" si="8"/>
        <v>UMP m+7</v>
      </c>
      <c r="CF2" s="3" t="str">
        <f t="shared" ca="1" si="8"/>
        <v>UMP m+8</v>
      </c>
      <c r="CG2" s="5" t="str">
        <f t="shared" ca="1" si="8"/>
        <v>UMP m+9</v>
      </c>
      <c r="CH2" s="5" t="str">
        <f t="shared" ca="1" si="8"/>
        <v>UMP m+10</v>
      </c>
      <c r="CJ2" s="5" t="str">
        <f>AD2</f>
        <v>Filename</v>
      </c>
      <c r="CK2" s="5" t="str">
        <f t="shared" ref="CK2:CU2" ca="1" si="9">IF(AF2=ISBLANK(TRUE),"",AF2)</f>
        <v>UMP</v>
      </c>
      <c r="CL2" s="5" t="str">
        <f t="shared" ca="1" si="9"/>
        <v>UMP m+1</v>
      </c>
      <c r="CM2" s="5" t="str">
        <f t="shared" ca="1" si="9"/>
        <v>UMP m+2</v>
      </c>
      <c r="CN2" s="5" t="str">
        <f t="shared" ca="1" si="9"/>
        <v>UMP m+3</v>
      </c>
      <c r="CO2" s="5" t="str">
        <f t="shared" ca="1" si="9"/>
        <v>UMP m+4</v>
      </c>
      <c r="CP2" s="5" t="str">
        <f t="shared" ca="1" si="9"/>
        <v>UMP m+5</v>
      </c>
      <c r="CQ2" s="5" t="str">
        <f t="shared" ca="1" si="9"/>
        <v>UMP m+6</v>
      </c>
      <c r="CR2" s="5" t="str">
        <f t="shared" ca="1" si="9"/>
        <v>UMP m+7</v>
      </c>
      <c r="CS2" s="5" t="str">
        <f t="shared" ca="1" si="9"/>
        <v>UMP m+8</v>
      </c>
      <c r="CT2" s="5" t="str">
        <f t="shared" ca="1" si="9"/>
        <v>UMP m+9</v>
      </c>
      <c r="CU2" s="5" t="str">
        <f t="shared" ca="1" si="9"/>
        <v>UMP m+10</v>
      </c>
      <c r="CY2" s="5" t="str">
        <f t="shared" ref="CY2:DI2" ca="1" si="10">IF(AF2=ISBLANK(TRUE),"",AF2)</f>
        <v>UMP</v>
      </c>
      <c r="CZ2" s="5" t="str">
        <f t="shared" ca="1" si="10"/>
        <v>UMP m+1</v>
      </c>
      <c r="DA2" s="5" t="str">
        <f t="shared" ca="1" si="10"/>
        <v>UMP m+2</v>
      </c>
      <c r="DB2" s="5" t="str">
        <f t="shared" ca="1" si="10"/>
        <v>UMP m+3</v>
      </c>
      <c r="DC2" s="5" t="str">
        <f t="shared" ca="1" si="10"/>
        <v>UMP m+4</v>
      </c>
      <c r="DD2" s="5" t="str">
        <f t="shared" ca="1" si="10"/>
        <v>UMP m+5</v>
      </c>
      <c r="DE2" s="5" t="str">
        <f t="shared" ca="1" si="10"/>
        <v>UMP m+6</v>
      </c>
      <c r="DF2" s="5" t="str">
        <f t="shared" ca="1" si="10"/>
        <v>UMP m+7</v>
      </c>
      <c r="DG2" s="5" t="str">
        <f t="shared" ca="1" si="10"/>
        <v>UMP m+8</v>
      </c>
      <c r="DH2" s="5" t="str">
        <f t="shared" ca="1" si="10"/>
        <v>UMP m+9</v>
      </c>
      <c r="DI2" s="5" t="str">
        <f t="shared" ca="1" si="10"/>
        <v>UMP m+10</v>
      </c>
      <c r="DJ2" s="5" t="str">
        <f ca="1">IF(AP2=ISBLANK(TRUE),"",AP2)</f>
        <v>UMP m+10</v>
      </c>
    </row>
    <row r="3" spans="1:116" ht="15" x14ac:dyDescent="0.2">
      <c r="A3" t="s">
        <v>24</v>
      </c>
      <c r="B3" t="s">
        <v>23</v>
      </c>
      <c r="C3">
        <v>194635093.89894399</v>
      </c>
      <c r="D3">
        <v>13518673.307146899</v>
      </c>
      <c r="E3">
        <v>332175.65246793203</v>
      </c>
      <c r="F3">
        <v>102493.85825284</v>
      </c>
      <c r="G3">
        <v>179.69432481776599</v>
      </c>
      <c r="H3">
        <v>13857.351133956699</v>
      </c>
      <c r="I3">
        <v>3167.8036021891999</v>
      </c>
      <c r="J3" s="4">
        <v>15640.3766575837</v>
      </c>
      <c r="K3" s="4">
        <v>400.47010152112699</v>
      </c>
      <c r="L3" s="4">
        <v>0</v>
      </c>
      <c r="M3">
        <v>78188.801324150496</v>
      </c>
      <c r="P3" s="5" t="str">
        <f t="shared" ref="P3:Q17" si="11">IF(AD3=ISBLANK(TRUE),"",AD3)</f>
        <v>S1_00765_MH_MD_20221118_LCQE</v>
      </c>
      <c r="Q3" s="5" t="str">
        <f t="shared" si="11"/>
        <v>RO 15min</v>
      </c>
      <c r="R3" s="5">
        <f ca="1">IFERROR(BH3/SUMIF($BH3:$BR3,"&lt;&gt;#N/A")*100,"")</f>
        <v>100.19513593822647</v>
      </c>
      <c r="S3" s="5">
        <f t="shared" ref="S3:AB17" ca="1" si="12">IFERROR(BI3/SUMIF($BH3:$BR3,"&lt;&gt;#N/A")*100,"")</f>
        <v>0.28092176773603067</v>
      </c>
      <c r="T3" s="6">
        <f t="shared" ca="1" si="12"/>
        <v>-0.36515054302419792</v>
      </c>
      <c r="U3" s="6">
        <f t="shared" ca="1" si="12"/>
        <v>2.3259559169342962E-2</v>
      </c>
      <c r="V3" s="6">
        <f t="shared" ca="1" si="12"/>
        <v>-1.2637984875781224E-3</v>
      </c>
      <c r="W3" s="6">
        <f t="shared" ca="1" si="12"/>
        <v>-0.11076303441381138</v>
      </c>
      <c r="X3" s="6">
        <f ca="1">IFERROR(BN3/SUMIF($BH3:$BR3,"&lt;&gt;#N/A")*100,"")</f>
        <v>-9.0318357562058638E-3</v>
      </c>
      <c r="Y3" s="5">
        <f t="shared" ca="1" si="12"/>
        <v>-6.5509570668128852E-6</v>
      </c>
      <c r="Z3" s="5">
        <f t="shared" ca="1" si="12"/>
        <v>-4.0135128073183774E-3</v>
      </c>
      <c r="AA3" s="5">
        <f t="shared" ca="1" si="12"/>
        <v>1.9781113054971871E-4</v>
      </c>
      <c r="AB3" s="5">
        <f t="shared" ca="1" si="12"/>
        <v>-9.2858008162001286E-3</v>
      </c>
      <c r="AD3" s="5" t="str">
        <f t="shared" si="5"/>
        <v>S1_00765_MH_MD_20221118_LCQE</v>
      </c>
      <c r="AE3" s="5" t="str">
        <f t="shared" si="5"/>
        <v>RO 15min</v>
      </c>
      <c r="AF3" s="5">
        <f t="shared" si="5"/>
        <v>188370997.81507501</v>
      </c>
      <c r="AG3" s="5">
        <f t="shared" si="5"/>
        <v>13289680.648858299</v>
      </c>
      <c r="AH3" s="5">
        <f t="shared" si="5"/>
        <v>12983.080942926699</v>
      </c>
      <c r="AI3" s="5">
        <f t="shared" si="5"/>
        <v>50114.7229546663</v>
      </c>
      <c r="AJ3" s="5">
        <f t="shared" si="5"/>
        <v>0</v>
      </c>
      <c r="AK3" s="5">
        <f t="shared" si="5"/>
        <v>30489.520217042798</v>
      </c>
      <c r="AL3" s="5">
        <f t="shared" si="5"/>
        <v>1307.24777937964</v>
      </c>
      <c r="AM3" s="5">
        <f t="shared" si="5"/>
        <v>5898.8575342249997</v>
      </c>
      <c r="AN3" s="5">
        <f t="shared" si="5"/>
        <v>653.07576086015604</v>
      </c>
      <c r="AO3" s="5">
        <f t="shared" si="5"/>
        <v>0</v>
      </c>
      <c r="AP3" s="5">
        <f t="shared" si="5"/>
        <v>4178.8516083135401</v>
      </c>
      <c r="AR3" s="5" t="str">
        <f t="shared" ref="AR3:AS18" si="13">IF(AD3=ISBLANK(TRUE),"",AD3)</f>
        <v>S1_00765_MH_MD_20221118_LCQE</v>
      </c>
      <c r="AS3" s="5" t="str">
        <f t="shared" si="13"/>
        <v>RO 15min</v>
      </c>
      <c r="AT3" s="5">
        <f>IFERROR(IF(AF3=ISBLANK(TRUE),"",AF3/$AF3*100),"")</f>
        <v>100</v>
      </c>
      <c r="AU3" s="5">
        <f t="shared" ref="AU3:BD18" si="14">IFERROR(IF(AG3=ISBLANK(TRUE),"",AG3/$AF3*100),"")</f>
        <v>7.0550566716776979</v>
      </c>
      <c r="AV3" s="5">
        <f t="shared" si="14"/>
        <v>6.8922929185055706E-3</v>
      </c>
      <c r="AW3" s="5">
        <f t="shared" si="14"/>
        <v>2.6604266864830348E-2</v>
      </c>
      <c r="AX3" s="5">
        <f t="shared" si="14"/>
        <v>0</v>
      </c>
      <c r="AY3" s="5">
        <f t="shared" si="14"/>
        <v>1.618588878898149E-2</v>
      </c>
      <c r="AZ3" s="5">
        <f t="shared" si="14"/>
        <v>6.9397507819275522E-4</v>
      </c>
      <c r="BA3" s="5">
        <f t="shared" si="14"/>
        <v>3.1315104780704857E-3</v>
      </c>
      <c r="BB3" s="5">
        <f t="shared" si="14"/>
        <v>3.4669655543327567E-4</v>
      </c>
      <c r="BC3" s="5">
        <f t="shared" si="14"/>
        <v>0</v>
      </c>
      <c r="BD3" s="5">
        <f t="shared" si="14"/>
        <v>2.2184156036673679E-3</v>
      </c>
      <c r="BF3" s="5" t="str">
        <f t="shared" ref="BF3:BG18" si="15">IF(AD3=ISBLANK(TRUE),"",AD3)</f>
        <v>S1_00765_MH_MD_20221118_LCQE</v>
      </c>
      <c r="BG3" s="5" t="str">
        <f t="shared" si="15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2.8037465602045591E-3</v>
      </c>
      <c r="BJ3" s="5">
        <f ca="1"/>
        <v>-3.6443939079969412E-3</v>
      </c>
      <c r="BK3" s="5">
        <f ca="1"/>
        <v>2.3214259805668842E-4</v>
      </c>
      <c r="BL3" s="5">
        <f ca="1"/>
        <v>-1.261337165466091E-5</v>
      </c>
      <c r="BM3" s="5">
        <f ca="1"/>
        <v>-1.1054731686985322E-3</v>
      </c>
      <c r="BN3" s="5">
        <f ca="1"/>
        <v>-9.0142457232397809E-5</v>
      </c>
      <c r="BO3" s="5">
        <f ca="1"/>
        <v>-6.5381986914532075E-8</v>
      </c>
      <c r="BP3" s="5">
        <f ca="1"/>
        <v>-4.0056962543499492E-5</v>
      </c>
      <c r="BQ3" s="5">
        <f ca="1"/>
        <v>1.974258817031554E-6</v>
      </c>
      <c r="BR3" s="5">
        <f ca="1"/>
        <v>-9.2677161712971011E-5</v>
      </c>
      <c r="BV3" s="5" t="s">
        <v>42</v>
      </c>
      <c r="BW3" s="5" t="s">
        <v>43</v>
      </c>
      <c r="BX3" s="5">
        <f>C17</f>
        <v>130609865.867375</v>
      </c>
      <c r="BY3" s="5">
        <f t="shared" ref="BY3:CE6" si="16">D17</f>
        <v>8816610.74789677</v>
      </c>
      <c r="BZ3" s="5">
        <f t="shared" si="16"/>
        <v>223586.95616246201</v>
      </c>
      <c r="CA3" s="5">
        <f t="shared" si="16"/>
        <v>69403.157195852793</v>
      </c>
      <c r="CB3" s="5">
        <f t="shared" si="16"/>
        <v>0</v>
      </c>
      <c r="CC3" s="5">
        <f t="shared" si="16"/>
        <v>153491.986302178</v>
      </c>
      <c r="CD3" s="5">
        <f t="shared" si="16"/>
        <v>25656.274038670399</v>
      </c>
      <c r="CE3" s="5">
        <f t="shared" si="16"/>
        <v>2191.4169788272002</v>
      </c>
      <c r="CF3" s="5">
        <f t="shared" ref="CF3:CF6" si="17">K17</f>
        <v>3383.8790821038001</v>
      </c>
      <c r="CG3" s="5">
        <f t="shared" ref="CG3:CG6" si="18">L17</f>
        <v>414.06861014922998</v>
      </c>
      <c r="CH3" s="5">
        <f t="shared" ref="CH3:CH6" si="19">M17</f>
        <v>0</v>
      </c>
      <c r="CJ3" s="5" t="str">
        <f t="shared" ref="CJ3:CJ21" si="20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21">IFERROR(IF(BY3=ISBLANK(TRUE),"",BY3/$BX3*"100"),"")</f>
        <v>6.7503405576186779</v>
      </c>
      <c r="CM3" s="5">
        <f t="shared" si="21"/>
        <v>0.17118688138727484</v>
      </c>
      <c r="CN3" s="5">
        <f t="shared" si="21"/>
        <v>5.3137760103303948E-2</v>
      </c>
      <c r="CO3" s="5">
        <f t="shared" si="21"/>
        <v>0</v>
      </c>
      <c r="CP3" s="5">
        <f t="shared" si="21"/>
        <v>0.11751944256495767</v>
      </c>
      <c r="CQ3" s="5">
        <f t="shared" si="21"/>
        <v>1.9643442605417356E-2</v>
      </c>
      <c r="CR3" s="5">
        <f t="shared" si="21"/>
        <v>1.6778341852463333E-3</v>
      </c>
      <c r="CS3" s="5">
        <f t="shared" si="21"/>
        <v>2.5908296127797022E-3</v>
      </c>
      <c r="CT3" s="5">
        <f t="shared" si="21"/>
        <v>3.1702705411985275E-4</v>
      </c>
      <c r="CU3" s="5">
        <f t="shared" si="21"/>
        <v>0</v>
      </c>
      <c r="CV3" s="5" t="str">
        <f t="shared" si="21"/>
        <v/>
      </c>
      <c r="CY3" s="5">
        <f>IFERROR(AVERAGE(CK3:CK21),"")</f>
        <v>100</v>
      </c>
      <c r="CZ3" s="5">
        <f t="shared" ref="CZ3:DI3" si="22">IFERROR(AVERAGE(CL3:CL21),"")</f>
        <v>6.774682015657242</v>
      </c>
      <c r="DA3" s="5">
        <f t="shared" si="22"/>
        <v>0.35233719232032101</v>
      </c>
      <c r="DB3" s="5">
        <f t="shared" si="22"/>
        <v>2.7091752734638968E-2</v>
      </c>
      <c r="DC3" s="5">
        <f t="shared" si="22"/>
        <v>8.9674199005676406E-4</v>
      </c>
      <c r="DD3" s="5">
        <f t="shared" si="22"/>
        <v>0.12683308355107617</v>
      </c>
      <c r="DE3" s="5">
        <f t="shared" si="22"/>
        <v>1.6843265265614017E-2</v>
      </c>
      <c r="DF3" s="5">
        <f t="shared" si="22"/>
        <v>4.5533734893716971E-3</v>
      </c>
      <c r="DG3" s="5">
        <f t="shared" si="22"/>
        <v>4.4337304354569373E-3</v>
      </c>
      <c r="DH3" s="5">
        <f t="shared" si="22"/>
        <v>7.9256763529963187E-5</v>
      </c>
      <c r="DI3" s="5">
        <f t="shared" si="22"/>
        <v>1.1642254996309541E-2</v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202312113.34853801</v>
      </c>
      <c r="D4">
        <v>13876326.685048399</v>
      </c>
      <c r="E4">
        <v>492527.13946527202</v>
      </c>
      <c r="F4">
        <v>52126.568886085202</v>
      </c>
      <c r="G4">
        <v>383.81778338186598</v>
      </c>
      <c r="H4">
        <v>32200.668704522799</v>
      </c>
      <c r="I4">
        <v>2320.08733781718</v>
      </c>
      <c r="J4" s="4">
        <v>3211.0553624402601</v>
      </c>
      <c r="K4" s="4">
        <v>280.34061103622503</v>
      </c>
      <c r="L4" s="4">
        <v>0</v>
      </c>
      <c r="M4">
        <v>206722.96622736301</v>
      </c>
      <c r="P4" s="5" t="str">
        <f t="shared" si="11"/>
        <v>S5_00765_MH_MD_20221118_LCQE</v>
      </c>
      <c r="Q4" s="5" t="str">
        <f t="shared" si="11"/>
        <v>RO 15min</v>
      </c>
      <c r="R4" s="5">
        <f t="shared" ref="R4:R7" ca="1" si="23">IFERROR(BH4/SUMIF($BH4:$BR4,"&lt;&gt;#N/A")*100,"")</f>
        <v>100.08497569467406</v>
      </c>
      <c r="S4" s="5">
        <f t="shared" ca="1" si="12"/>
        <v>0.17111373235952959</v>
      </c>
      <c r="T4" s="6">
        <f t="shared" ca="1" si="12"/>
        <v>-0.19341812231023084</v>
      </c>
      <c r="U4" s="6">
        <f t="shared" ca="1" si="12"/>
        <v>3.8090034425442815E-2</v>
      </c>
      <c r="V4" s="6">
        <f t="shared" ca="1" si="12"/>
        <v>-2.7504542873625056E-3</v>
      </c>
      <c r="W4" s="6">
        <f t="shared" ca="1" si="12"/>
        <v>-0.11971215875802191</v>
      </c>
      <c r="X4" s="6">
        <f t="shared" ca="1" si="12"/>
        <v>-7.3344392296102604E-3</v>
      </c>
      <c r="Y4" s="5">
        <f t="shared" ca="1" si="12"/>
        <v>4.6209050508731579E-3</v>
      </c>
      <c r="Z4" s="5">
        <f t="shared" ca="1" si="12"/>
        <v>-4.5098460386806096E-3</v>
      </c>
      <c r="AA4" s="5">
        <f t="shared" ca="1" si="12"/>
        <v>2.1127619454061478E-4</v>
      </c>
      <c r="AB4" s="5">
        <f t="shared" ca="1" si="12"/>
        <v>2.8713377919445789E-2</v>
      </c>
      <c r="AD4" s="5" t="str">
        <f t="shared" si="5"/>
        <v>S5_00765_MH_MD_20221118_LCQE</v>
      </c>
      <c r="AE4" s="5" t="str">
        <f t="shared" si="5"/>
        <v>RO 15min</v>
      </c>
      <c r="AF4" s="5">
        <f t="shared" si="5"/>
        <v>194635093.89894399</v>
      </c>
      <c r="AG4" s="5">
        <f t="shared" si="5"/>
        <v>13518673.307146899</v>
      </c>
      <c r="AH4" s="5">
        <f t="shared" si="5"/>
        <v>332175.65246793203</v>
      </c>
      <c r="AI4" s="5">
        <f t="shared" si="5"/>
        <v>102493.85825284</v>
      </c>
      <c r="AJ4" s="5">
        <f t="shared" si="5"/>
        <v>179.69432481776599</v>
      </c>
      <c r="AK4" s="5">
        <f t="shared" si="5"/>
        <v>13857.351133956699</v>
      </c>
      <c r="AL4" s="5">
        <f t="shared" si="5"/>
        <v>3167.8036021891999</v>
      </c>
      <c r="AM4" s="5">
        <f t="shared" si="5"/>
        <v>15640.3766575837</v>
      </c>
      <c r="AN4" s="5">
        <f t="shared" si="5"/>
        <v>400.47010152112699</v>
      </c>
      <c r="AO4" s="5">
        <f t="shared" si="5"/>
        <v>0</v>
      </c>
      <c r="AP4" s="5">
        <f t="shared" si="5"/>
        <v>78188.801324150496</v>
      </c>
      <c r="AR4" s="5" t="str">
        <f t="shared" si="13"/>
        <v>S5_00765_MH_MD_20221118_LCQE</v>
      </c>
      <c r="AS4" s="5" t="str">
        <f t="shared" si="13"/>
        <v>RO 15min</v>
      </c>
      <c r="AT4" s="5">
        <f t="shared" ref="AT4:BD19" si="24">IFERROR(IF(AF4=ISBLANK(TRUE),"",AF4/$AF4*100),"")</f>
        <v>100</v>
      </c>
      <c r="AU4" s="5">
        <f t="shared" si="14"/>
        <v>6.9456504663880896</v>
      </c>
      <c r="AV4" s="5">
        <f t="shared" si="14"/>
        <v>0.17066585774115337</v>
      </c>
      <c r="AW4" s="5">
        <f t="shared" si="14"/>
        <v>5.2659495366265026E-2</v>
      </c>
      <c r="AX4" s="5">
        <f t="shared" si="14"/>
        <v>9.2323702379728411E-5</v>
      </c>
      <c r="AY4" s="5">
        <f t="shared" si="14"/>
        <v>7.1196570240059272E-3</v>
      </c>
      <c r="AZ4" s="5">
        <f t="shared" si="14"/>
        <v>1.6275603431691241E-3</v>
      </c>
      <c r="BA4" s="5">
        <f t="shared" si="14"/>
        <v>8.0357433720068486E-3</v>
      </c>
      <c r="BB4" s="5">
        <f t="shared" si="14"/>
        <v>2.0575431362293486E-4</v>
      </c>
      <c r="BC4" s="5">
        <f t="shared" si="14"/>
        <v>0</v>
      </c>
      <c r="BD4" s="5">
        <f t="shared" si="14"/>
        <v>4.0171995583050769E-2</v>
      </c>
      <c r="BF4" s="5" t="str">
        <f t="shared" si="15"/>
        <v>S5_00765_MH_MD_20221118_LCQE</v>
      </c>
      <c r="BG4" s="5" t="str">
        <f t="shared" si="15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1.709684507308476E-3</v>
      </c>
      <c r="BJ4" s="5">
        <f ca="1"/>
        <v>-1.9325390346327819E-3</v>
      </c>
      <c r="BK4" s="5">
        <f ca="1"/>
        <v>3.8057694635049757E-4</v>
      </c>
      <c r="BL4" s="5">
        <f ca="1"/>
        <v>-2.748119054105809E-5</v>
      </c>
      <c r="BM4" s="5">
        <f ca="1"/>
        <v>-1.19610518888693E-3</v>
      </c>
      <c r="BN4" s="5">
        <f ca="1"/>
        <v>-7.3282120305301305E-5</v>
      </c>
      <c r="BO4" s="5">
        <f ca="1"/>
        <v>4.6169817385678359E-5</v>
      </c>
      <c r="BP4" s="5">
        <f ca="1"/>
        <v>-4.506017019416229E-5</v>
      </c>
      <c r="BQ4" s="5">
        <f ca="1"/>
        <v>2.1109681355686004E-6</v>
      </c>
      <c r="BR4" s="5">
        <f ca="1"/>
        <v>2.8688999243043977E-4</v>
      </c>
      <c r="BV4" s="5" t="s">
        <v>44</v>
      </c>
      <c r="BW4" s="5" t="s">
        <v>43</v>
      </c>
      <c r="BX4" s="5">
        <f t="shared" ref="BX4:BX6" si="25">C18</f>
        <v>130088713.80339999</v>
      </c>
      <c r="BY4" s="5">
        <f t="shared" si="16"/>
        <v>8792115.4434301406</v>
      </c>
      <c r="BZ4" s="5">
        <f t="shared" si="16"/>
        <v>420311.97480283398</v>
      </c>
      <c r="CA4" s="5">
        <f t="shared" si="16"/>
        <v>8768.6478218199209</v>
      </c>
      <c r="CB4" s="5">
        <f t="shared" si="16"/>
        <v>0</v>
      </c>
      <c r="CC4" s="5">
        <f t="shared" si="16"/>
        <v>120330.29964349901</v>
      </c>
      <c r="CD4" s="5">
        <f t="shared" si="16"/>
        <v>30686.279004247499</v>
      </c>
      <c r="CE4" s="5">
        <f t="shared" si="16"/>
        <v>1086.81498866627</v>
      </c>
      <c r="CF4" s="5">
        <f t="shared" si="17"/>
        <v>4878.2477289559802</v>
      </c>
      <c r="CG4" s="5">
        <f t="shared" si="18"/>
        <v>0</v>
      </c>
      <c r="CH4" s="5">
        <f t="shared" si="19"/>
        <v>1178.1549690412601</v>
      </c>
      <c r="CJ4" s="5" t="str">
        <f t="shared" si="20"/>
        <v>Standard2_00765_MH_MD_20221118_LCQE</v>
      </c>
      <c r="CK4" s="5">
        <f t="shared" ref="CK4:CV17" si="26">IFERROR(IF(BX4=ISBLANK(TRUE),"",BX4/$BX4*"100"),"")</f>
        <v>100</v>
      </c>
      <c r="CL4" s="5">
        <f t="shared" si="21"/>
        <v>6.7585535949855409</v>
      </c>
      <c r="CM4" s="5">
        <f t="shared" si="21"/>
        <v>0.32309641821660379</v>
      </c>
      <c r="CN4" s="5">
        <f t="shared" si="21"/>
        <v>6.7405138889079733E-3</v>
      </c>
      <c r="CO4" s="5">
        <f t="shared" si="21"/>
        <v>0</v>
      </c>
      <c r="CP4" s="5">
        <f t="shared" si="21"/>
        <v>9.2498646596930273E-2</v>
      </c>
      <c r="CQ4" s="5">
        <f t="shared" si="21"/>
        <v>2.3588732724825728E-2</v>
      </c>
      <c r="CR4" s="5">
        <f t="shared" si="21"/>
        <v>8.3544141293359837E-4</v>
      </c>
      <c r="CS4" s="5">
        <f t="shared" si="21"/>
        <v>3.7499392424836801E-3</v>
      </c>
      <c r="CT4" s="5">
        <f t="shared" si="21"/>
        <v>0</v>
      </c>
      <c r="CU4" s="5">
        <f t="shared" si="21"/>
        <v>9.0565502155842497E-4</v>
      </c>
      <c r="CV4" s="5" t="str">
        <f t="shared" si="21"/>
        <v/>
      </c>
    </row>
    <row r="5" spans="1:116" ht="14.25" customHeight="1" x14ac:dyDescent="0.2">
      <c r="A5" t="s">
        <v>27</v>
      </c>
      <c r="B5" t="s">
        <v>28</v>
      </c>
      <c r="C5">
        <v>244036017.68684</v>
      </c>
      <c r="D5">
        <v>16567861.592857501</v>
      </c>
      <c r="E5">
        <v>880128.76852017699</v>
      </c>
      <c r="F5">
        <v>233046.26425410301</v>
      </c>
      <c r="G5">
        <v>0</v>
      </c>
      <c r="H5">
        <v>44341.225643850703</v>
      </c>
      <c r="I5">
        <v>7074.0046822107497</v>
      </c>
      <c r="J5" s="4">
        <v>7497.63501284015</v>
      </c>
      <c r="K5" s="4">
        <v>1156.6796373862301</v>
      </c>
      <c r="L5" s="4">
        <v>286.65436013206897</v>
      </c>
      <c r="M5">
        <v>4277.2048960122202</v>
      </c>
      <c r="P5" s="5" t="str">
        <f t="shared" si="11"/>
        <v>S9_00765_MH_MD_20221118_LCQE</v>
      </c>
      <c r="Q5" s="5" t="str">
        <f t="shared" si="11"/>
        <v>RO15min</v>
      </c>
      <c r="R5" s="5">
        <f t="shared" ca="1" si="23"/>
        <v>100.05927766914071</v>
      </c>
      <c r="S5" s="5">
        <f t="shared" ca="1" si="12"/>
        <v>8.4238797172782695E-2</v>
      </c>
      <c r="T5" s="6">
        <f t="shared" ca="1" si="12"/>
        <v>-0.11465948977437351</v>
      </c>
      <c r="U5" s="6">
        <f t="shared" ca="1" si="12"/>
        <v>6.1438938347054238E-3</v>
      </c>
      <c r="V5" s="6">
        <f t="shared" ca="1" si="12"/>
        <v>-7.4250843808257685E-4</v>
      </c>
      <c r="W5" s="6">
        <f t="shared" ca="1" si="12"/>
        <v>-0.11092353666462069</v>
      </c>
      <c r="X5" s="6">
        <f t="shared" ca="1" si="12"/>
        <v>-8.2959295315212216E-3</v>
      </c>
      <c r="Y5" s="5">
        <f t="shared" ca="1" si="12"/>
        <v>-1.8837214010026433E-3</v>
      </c>
      <c r="Z5" s="5">
        <f t="shared" ca="1" si="12"/>
        <v>-4.10312035707303E-3</v>
      </c>
      <c r="AA5" s="5">
        <f t="shared" ca="1" si="12"/>
        <v>2.0994174119380729E-4</v>
      </c>
      <c r="AB5" s="5">
        <f t="shared" ca="1" si="12"/>
        <v>9.0738004277274242E-2</v>
      </c>
      <c r="AD5" s="5" t="str">
        <f t="shared" si="5"/>
        <v>S9_00765_MH_MD_20221118_LCQE</v>
      </c>
      <c r="AE5" s="5" t="str">
        <f t="shared" si="5"/>
        <v>RO15min</v>
      </c>
      <c r="AF5" s="5">
        <f t="shared" si="5"/>
        <v>202312113.34853801</v>
      </c>
      <c r="AG5" s="5">
        <f t="shared" si="5"/>
        <v>13876326.685048399</v>
      </c>
      <c r="AH5" s="5">
        <f t="shared" si="5"/>
        <v>492527.13946527202</v>
      </c>
      <c r="AI5" s="5">
        <f t="shared" si="5"/>
        <v>52126.568886085202</v>
      </c>
      <c r="AJ5" s="5">
        <f t="shared" si="5"/>
        <v>383.81778338186598</v>
      </c>
      <c r="AK5" s="5">
        <f t="shared" si="5"/>
        <v>32200.668704522799</v>
      </c>
      <c r="AL5" s="5">
        <f t="shared" si="5"/>
        <v>2320.08733781718</v>
      </c>
      <c r="AM5" s="5">
        <f t="shared" si="5"/>
        <v>3211.0553624402601</v>
      </c>
      <c r="AN5" s="5">
        <f t="shared" si="5"/>
        <v>280.34061103622503</v>
      </c>
      <c r="AO5" s="5">
        <f t="shared" si="5"/>
        <v>0</v>
      </c>
      <c r="AP5" s="5">
        <f t="shared" si="5"/>
        <v>206722.96622736301</v>
      </c>
      <c r="AR5" s="5" t="str">
        <f t="shared" si="13"/>
        <v>S9_00765_MH_MD_20221118_LCQE</v>
      </c>
      <c r="AS5" s="5" t="str">
        <f t="shared" si="13"/>
        <v>RO15min</v>
      </c>
      <c r="AT5" s="5">
        <f t="shared" si="24"/>
        <v>100</v>
      </c>
      <c r="AU5" s="5">
        <f t="shared" si="14"/>
        <v>6.8588709076171952</v>
      </c>
      <c r="AV5" s="5">
        <f t="shared" si="14"/>
        <v>0.24344915947606122</v>
      </c>
      <c r="AW5" s="5">
        <f t="shared" si="14"/>
        <v>2.5765421567359597E-2</v>
      </c>
      <c r="AX5" s="5">
        <f t="shared" si="14"/>
        <v>1.8971567101404093E-4</v>
      </c>
      <c r="AY5" s="5">
        <f t="shared" si="14"/>
        <v>1.5916332527775207E-2</v>
      </c>
      <c r="AZ5" s="5">
        <f t="shared" si="14"/>
        <v>1.1467861708409888E-3</v>
      </c>
      <c r="BA5" s="5">
        <f t="shared" si="14"/>
        <v>1.5871789925442268E-3</v>
      </c>
      <c r="BB5" s="5">
        <f t="shared" si="14"/>
        <v>1.3856837655255053E-4</v>
      </c>
      <c r="BC5" s="5">
        <f t="shared" si="14"/>
        <v>0</v>
      </c>
      <c r="BD5" s="5">
        <f t="shared" si="14"/>
        <v>0.1021802218393251</v>
      </c>
      <c r="BF5" s="5" t="str">
        <f t="shared" si="15"/>
        <v>S9_00765_MH_MD_20221118_LCQE</v>
      </c>
      <c r="BG5" s="5" t="str">
        <f t="shared" si="15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8.4188891959953438E-4</v>
      </c>
      <c r="BJ5" s="5">
        <f ca="1"/>
        <v>-1.1459156256705184E-3</v>
      </c>
      <c r="BK5" s="5">
        <f ca="1"/>
        <v>6.140254035234019E-5</v>
      </c>
      <c r="BL5" s="5">
        <f ca="1"/>
        <v>-7.4206855713847912E-6</v>
      </c>
      <c r="BM5" s="5">
        <f ca="1"/>
        <v>-1.1085782273124547E-3</v>
      </c>
      <c r="BN5" s="5">
        <f ca="1"/>
        <v>-8.2910148111930358E-5</v>
      </c>
      <c r="BO5" s="5">
        <f ca="1"/>
        <v>-1.8826054363808403E-5</v>
      </c>
      <c r="BP5" s="5">
        <f ca="1"/>
        <v>-4.1006895638808649E-5</v>
      </c>
      <c r="BQ5" s="5">
        <f ca="1"/>
        <v>2.098173663495828E-6</v>
      </c>
      <c r="BR5" s="5">
        <f ca="1"/>
        <v>9.0684248768326621E-4</v>
      </c>
      <c r="BV5" s="5" t="s">
        <v>45</v>
      </c>
      <c r="BW5" s="5" t="s">
        <v>43</v>
      </c>
      <c r="BX5" s="5">
        <f t="shared" si="25"/>
        <v>132290197.071906</v>
      </c>
      <c r="BY5" s="5">
        <f t="shared" si="16"/>
        <v>8831842.03892163</v>
      </c>
      <c r="BZ5" s="5">
        <f t="shared" si="16"/>
        <v>726540.23444567702</v>
      </c>
      <c r="CA5" s="5">
        <f t="shared" si="16"/>
        <v>4289.2498036990701</v>
      </c>
      <c r="CB5" s="5">
        <f t="shared" si="16"/>
        <v>4745.2069834904996</v>
      </c>
      <c r="CC5" s="5">
        <f t="shared" si="16"/>
        <v>220975.359527344</v>
      </c>
      <c r="CD5" s="5">
        <f t="shared" si="16"/>
        <v>19991.187520056501</v>
      </c>
      <c r="CE5" s="5">
        <f t="shared" si="16"/>
        <v>1664.1816266190799</v>
      </c>
      <c r="CF5" s="5">
        <f t="shared" si="17"/>
        <v>8482.6316871047002</v>
      </c>
      <c r="CG5" s="5">
        <f t="shared" si="18"/>
        <v>0</v>
      </c>
      <c r="CH5" s="5">
        <f t="shared" si="19"/>
        <v>60408.155500115601</v>
      </c>
      <c r="CJ5" s="5" t="str">
        <f t="shared" si="20"/>
        <v>Standard3_00765_MH_MD_20221118_LCQE</v>
      </c>
      <c r="CK5" s="5">
        <f t="shared" si="26"/>
        <v>100</v>
      </c>
      <c r="CL5" s="5">
        <f t="shared" si="21"/>
        <v>6.6761122399123076</v>
      </c>
      <c r="CM5" s="5">
        <f t="shared" si="21"/>
        <v>0.54920186871500987</v>
      </c>
      <c r="CN5" s="5">
        <f t="shared" si="21"/>
        <v>3.2423035860832975E-3</v>
      </c>
      <c r="CO5" s="5">
        <f t="shared" si="21"/>
        <v>3.5869679602270562E-3</v>
      </c>
      <c r="CP5" s="5">
        <f t="shared" si="21"/>
        <v>0.16703834782802041</v>
      </c>
      <c r="CQ5" s="5">
        <f t="shared" si="21"/>
        <v>1.5111616705197242E-2</v>
      </c>
      <c r="CR5" s="5">
        <f t="shared" si="21"/>
        <v>1.2579780387767647E-3</v>
      </c>
      <c r="CS5" s="5">
        <f t="shared" si="21"/>
        <v>6.4121392777833621E-3</v>
      </c>
      <c r="CT5" s="5">
        <f t="shared" si="21"/>
        <v>0</v>
      </c>
      <c r="CU5" s="5">
        <f t="shared" si="21"/>
        <v>4.5663364963679738E-2</v>
      </c>
      <c r="CV5" s="5" t="str">
        <f t="shared" si="21"/>
        <v/>
      </c>
      <c r="CX5" s="26" t="s">
        <v>9</v>
      </c>
      <c r="CY5" s="5">
        <f t="shared" ref="CY5:DE5" si="27">CY3</f>
        <v>100</v>
      </c>
      <c r="CZ5" s="5">
        <f t="shared" si="27"/>
        <v>6.774682015657242</v>
      </c>
      <c r="DA5" s="5">
        <f t="shared" si="27"/>
        <v>0.35233719232032101</v>
      </c>
      <c r="DB5" s="5">
        <f t="shared" si="27"/>
        <v>2.7091752734638968E-2</v>
      </c>
      <c r="DC5" s="5">
        <f t="shared" si="27"/>
        <v>8.9674199005676406E-4</v>
      </c>
      <c r="DD5" s="5">
        <f t="shared" si="27"/>
        <v>0.12683308355107617</v>
      </c>
      <c r="DE5" s="5">
        <f t="shared" si="27"/>
        <v>1.6843265265614017E-2</v>
      </c>
      <c r="DF5" s="5">
        <f>DF3</f>
        <v>4.5533734893716971E-3</v>
      </c>
      <c r="DG5" s="5">
        <f>DG3</f>
        <v>4.4337304354569373E-3</v>
      </c>
      <c r="DH5" s="5">
        <f>DH3</f>
        <v>7.9256763529963187E-5</v>
      </c>
      <c r="DI5" s="5">
        <f>DI3</f>
        <v>1.1642254996309541E-2</v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159269852.29596299</v>
      </c>
      <c r="D6">
        <v>11270761.911180601</v>
      </c>
      <c r="E6">
        <v>207172.37263649501</v>
      </c>
      <c r="F6">
        <v>23236.927548793101</v>
      </c>
      <c r="G6">
        <v>0</v>
      </c>
      <c r="H6">
        <v>17309.398232065199</v>
      </c>
      <c r="I6">
        <v>0</v>
      </c>
      <c r="J6" s="4">
        <v>6871.8410070702403</v>
      </c>
      <c r="K6" s="4">
        <v>546.04855566358799</v>
      </c>
      <c r="L6" s="4">
        <v>0</v>
      </c>
      <c r="M6">
        <v>5024.7462588240296</v>
      </c>
      <c r="P6" s="5" t="str">
        <f t="shared" si="11"/>
        <v>S2_00765_MH_MD_20221118_LCQE</v>
      </c>
      <c r="Q6" s="5" t="str">
        <f t="shared" si="11"/>
        <v>RO 30min</v>
      </c>
      <c r="R6" s="5">
        <f t="shared" ca="1" si="23"/>
        <v>100.04512983816814</v>
      </c>
      <c r="S6" s="5">
        <f t="shared" ca="1" si="12"/>
        <v>1.4429540262276207E-2</v>
      </c>
      <c r="T6" s="6">
        <f t="shared" ca="1" si="12"/>
        <v>7.3442802593149279E-3</v>
      </c>
      <c r="U6" s="6">
        <f t="shared" ca="1" si="12"/>
        <v>6.7887393465785678E-2</v>
      </c>
      <c r="V6" s="6">
        <f t="shared" ca="1" si="12"/>
        <v>-5.5260875705211215E-3</v>
      </c>
      <c r="W6" s="6">
        <f t="shared" ca="1" si="12"/>
        <v>-0.10857910848104031</v>
      </c>
      <c r="X6" s="6">
        <f t="shared" ca="1" si="12"/>
        <v>-6.6122034272660208E-3</v>
      </c>
      <c r="Y6" s="5">
        <f t="shared" ca="1" si="12"/>
        <v>-6.6203086399462864E-4</v>
      </c>
      <c r="Z6" s="5">
        <f t="shared" ca="1" si="12"/>
        <v>-3.9519228446369924E-3</v>
      </c>
      <c r="AA6" s="5">
        <f t="shared" ca="1" si="12"/>
        <v>3.0565253270922396E-4</v>
      </c>
      <c r="AB6" s="5">
        <f t="shared" ca="1" si="12"/>
        <v>-9.7653515007470899E-3</v>
      </c>
      <c r="AD6" s="5" t="str">
        <f t="shared" si="5"/>
        <v>S2_00765_MH_MD_20221118_LCQE</v>
      </c>
      <c r="AE6" s="5" t="str">
        <f t="shared" si="5"/>
        <v>RO 30min</v>
      </c>
      <c r="AF6" s="5">
        <f t="shared" si="5"/>
        <v>244036017.68684</v>
      </c>
      <c r="AG6" s="5">
        <f t="shared" si="5"/>
        <v>16567861.592857501</v>
      </c>
      <c r="AH6" s="5">
        <f t="shared" si="5"/>
        <v>880128.76852017699</v>
      </c>
      <c r="AI6" s="5">
        <f t="shared" si="5"/>
        <v>233046.26425410301</v>
      </c>
      <c r="AJ6" s="5">
        <f t="shared" si="5"/>
        <v>0</v>
      </c>
      <c r="AK6" s="5">
        <f t="shared" si="5"/>
        <v>44341.225643850703</v>
      </c>
      <c r="AL6" s="5">
        <f t="shared" si="5"/>
        <v>7074.0046822107497</v>
      </c>
      <c r="AM6" s="5">
        <f t="shared" si="5"/>
        <v>7497.63501284015</v>
      </c>
      <c r="AN6" s="5">
        <f t="shared" si="5"/>
        <v>1156.6796373862301</v>
      </c>
      <c r="AO6" s="5">
        <f t="shared" si="5"/>
        <v>286.65436013206897</v>
      </c>
      <c r="AP6" s="5">
        <f t="shared" si="5"/>
        <v>4277.2048960122202</v>
      </c>
      <c r="AR6" s="5" t="str">
        <f t="shared" si="13"/>
        <v>S2_00765_MH_MD_20221118_LCQE</v>
      </c>
      <c r="AS6" s="5" t="str">
        <f t="shared" si="13"/>
        <v>RO 30min</v>
      </c>
      <c r="AT6" s="5">
        <f t="shared" si="24"/>
        <v>100</v>
      </c>
      <c r="AU6" s="5">
        <f t="shared" si="14"/>
        <v>6.789105046828892</v>
      </c>
      <c r="AV6" s="5">
        <f t="shared" si="14"/>
        <v>0.36065527411187515</v>
      </c>
      <c r="AW6" s="5">
        <f t="shared" si="14"/>
        <v>9.5496667444049332E-2</v>
      </c>
      <c r="AX6" s="5">
        <f t="shared" si="14"/>
        <v>0</v>
      </c>
      <c r="AY6" s="5">
        <f t="shared" si="14"/>
        <v>1.8169951331016933E-2</v>
      </c>
      <c r="AZ6" s="5">
        <f t="shared" si="14"/>
        <v>2.8987543516172634E-3</v>
      </c>
      <c r="BA6" s="5">
        <f t="shared" si="14"/>
        <v>3.0723477148613017E-3</v>
      </c>
      <c r="BB6" s="5">
        <f t="shared" si="14"/>
        <v>4.7397906602071458E-4</v>
      </c>
      <c r="BC6" s="5">
        <f t="shared" si="14"/>
        <v>1.1746395587389036E-4</v>
      </c>
      <c r="BD6" s="5">
        <f t="shared" si="14"/>
        <v>1.7526941049746834E-3</v>
      </c>
      <c r="BF6" s="5" t="str">
        <f t="shared" si="15"/>
        <v>S2_00765_MH_MD_20221118_LCQE</v>
      </c>
      <c r="BG6" s="5" t="str">
        <f t="shared" si="15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1.4423031171649503E-4</v>
      </c>
      <c r="BJ6" s="5">
        <f ca="1"/>
        <v>7.3409672926557767E-5</v>
      </c>
      <c r="BK6" s="5">
        <f ca="1"/>
        <v>6.7856769815381865E-4</v>
      </c>
      <c r="BL6" s="5">
        <f ca="1"/>
        <v>-5.5235947811353317E-5</v>
      </c>
      <c r="BM6" s="5">
        <f ca="1"/>
        <v>-1.0853012900945468E-3</v>
      </c>
      <c r="BN6" s="5">
        <f ca="1"/>
        <v>-6.6092206966614423E-5</v>
      </c>
      <c r="BO6" s="5">
        <f ca="1"/>
        <v>-6.6173222531223881E-6</v>
      </c>
      <c r="BP6" s="5">
        <f ca="1"/>
        <v>-3.9501401527786287E-5</v>
      </c>
      <c r="BQ6" s="5">
        <f ca="1"/>
        <v>3.0551465444009524E-6</v>
      </c>
      <c r="BR6" s="5">
        <f ca="1"/>
        <v>-9.7609464014324448E-5</v>
      </c>
      <c r="BV6" s="5" t="s">
        <v>46</v>
      </c>
      <c r="BW6" s="5" t="s">
        <v>43</v>
      </c>
      <c r="BX6" s="5">
        <f t="shared" si="25"/>
        <v>136037949.07234499</v>
      </c>
      <c r="BY6" s="5">
        <f t="shared" si="16"/>
        <v>9405285.1645912398</v>
      </c>
      <c r="BZ6" s="5">
        <f t="shared" si="16"/>
        <v>497713.33915147098</v>
      </c>
      <c r="CA6" s="5">
        <f t="shared" si="16"/>
        <v>61552.319971683901</v>
      </c>
      <c r="CB6" s="5">
        <f t="shared" si="16"/>
        <v>0</v>
      </c>
      <c r="CC6" s="5">
        <f t="shared" si="16"/>
        <v>177224.65870606099</v>
      </c>
      <c r="CD6" s="5">
        <f t="shared" si="16"/>
        <v>12283.2324005767</v>
      </c>
      <c r="CE6" s="5">
        <f t="shared" si="16"/>
        <v>19646.927532148398</v>
      </c>
      <c r="CF6" s="5">
        <f t="shared" si="17"/>
        <v>6777.4291358908004</v>
      </c>
      <c r="CG6" s="5">
        <f t="shared" si="18"/>
        <v>0</v>
      </c>
      <c r="CH6" s="5">
        <f t="shared" si="19"/>
        <v>0</v>
      </c>
      <c r="CJ6" s="5" t="str">
        <f t="shared" si="20"/>
        <v>Standard4_00765_MH_MD_20221118_LCQE</v>
      </c>
      <c r="CK6" s="5">
        <f t="shared" si="26"/>
        <v>100</v>
      </c>
      <c r="CL6" s="5">
        <f t="shared" si="21"/>
        <v>6.91372167011244</v>
      </c>
      <c r="CM6" s="5">
        <f t="shared" si="21"/>
        <v>0.36586360096239545</v>
      </c>
      <c r="CN6" s="5">
        <f t="shared" si="21"/>
        <v>4.5246433360260657E-2</v>
      </c>
      <c r="CO6" s="5">
        <f t="shared" si="21"/>
        <v>0</v>
      </c>
      <c r="CP6" s="5">
        <f t="shared" si="21"/>
        <v>0.13027589721439634</v>
      </c>
      <c r="CQ6" s="5">
        <f t="shared" si="21"/>
        <v>9.0292690270157468E-3</v>
      </c>
      <c r="CR6" s="5">
        <f t="shared" si="21"/>
        <v>1.4442240320530091E-2</v>
      </c>
      <c r="CS6" s="5">
        <f t="shared" si="21"/>
        <v>4.9820136087810052E-3</v>
      </c>
      <c r="CT6" s="5">
        <f t="shared" si="21"/>
        <v>0</v>
      </c>
      <c r="CU6" s="5">
        <f t="shared" si="21"/>
        <v>0</v>
      </c>
      <c r="CV6" s="5" t="str">
        <f t="shared" si="21"/>
        <v/>
      </c>
      <c r="CX6" s="27"/>
      <c r="CY6" s="5">
        <v>0</v>
      </c>
      <c r="CZ6" s="5">
        <f t="shared" ref="CZ6:DJ6" si="28">CY3</f>
        <v>100</v>
      </c>
      <c r="DA6" s="5">
        <f t="shared" si="28"/>
        <v>6.774682015657242</v>
      </c>
      <c r="DB6" s="5">
        <f t="shared" si="28"/>
        <v>0.35233719232032101</v>
      </c>
      <c r="DC6" s="5">
        <f t="shared" si="28"/>
        <v>2.7091752734638968E-2</v>
      </c>
      <c r="DD6" s="5">
        <f t="shared" si="28"/>
        <v>8.9674199005676406E-4</v>
      </c>
      <c r="DE6" s="5">
        <f t="shared" si="28"/>
        <v>0.12683308355107617</v>
      </c>
      <c r="DF6" s="5">
        <f t="shared" si="28"/>
        <v>1.6843265265614017E-2</v>
      </c>
      <c r="DG6" s="5">
        <f t="shared" si="28"/>
        <v>4.5533734893716971E-3</v>
      </c>
      <c r="DH6" s="5">
        <f t="shared" si="28"/>
        <v>4.4337304354569373E-3</v>
      </c>
      <c r="DI6" s="5">
        <f t="shared" si="28"/>
        <v>7.9256763529963187E-5</v>
      </c>
      <c r="DJ6" s="5">
        <f t="shared" si="28"/>
        <v>1.1642254996309541E-2</v>
      </c>
    </row>
    <row r="7" spans="1:116" ht="14.25" customHeight="1" x14ac:dyDescent="0.2">
      <c r="A7" t="s">
        <v>30</v>
      </c>
      <c r="B7" t="s">
        <v>28</v>
      </c>
      <c r="C7">
        <v>181451330.43004701</v>
      </c>
      <c r="D7">
        <v>12697522.68561</v>
      </c>
      <c r="E7">
        <v>321047.75742765702</v>
      </c>
      <c r="F7">
        <v>139699.305382975</v>
      </c>
      <c r="G7">
        <v>0</v>
      </c>
      <c r="H7">
        <v>22356.177515469</v>
      </c>
      <c r="I7">
        <v>3008.1454335553499</v>
      </c>
      <c r="J7" s="4">
        <v>6394.6636661330303</v>
      </c>
      <c r="K7" s="4">
        <v>466.42414990426499</v>
      </c>
      <c r="L7" s="4">
        <v>0</v>
      </c>
      <c r="M7">
        <v>106219.947764125</v>
      </c>
      <c r="P7" s="5" t="str">
        <f t="shared" si="11"/>
        <v>S6_00765_MH_MD_20221118_LCQE</v>
      </c>
      <c r="Q7" s="5" t="str">
        <f t="shared" si="11"/>
        <v>RO 30min</v>
      </c>
      <c r="R7" s="5">
        <f t="shared" ca="1" si="23"/>
        <v>100.07478008112749</v>
      </c>
      <c r="S7" s="5">
        <f t="shared" ca="1" si="12"/>
        <v>0.30206304524143884</v>
      </c>
      <c r="T7" s="6">
        <f t="shared" ca="1" si="12"/>
        <v>-0.24289088376206544</v>
      </c>
      <c r="U7" s="6">
        <f t="shared" ca="1" si="12"/>
        <v>2.8793612597747997E-3</v>
      </c>
      <c r="V7" s="6">
        <f t="shared" ca="1" si="12"/>
        <v>-3.1851939694645321E-4</v>
      </c>
      <c r="W7" s="6">
        <f t="shared" ca="1" si="12"/>
        <v>-0.1159773050340891</v>
      </c>
      <c r="X7" s="6">
        <f t="shared" ca="1" si="12"/>
        <v>-9.379362623791708E-3</v>
      </c>
      <c r="Y7" s="5">
        <f t="shared" ca="1" si="12"/>
        <v>1.0623402398223392E-3</v>
      </c>
      <c r="Z7" s="5">
        <f t="shared" ca="1" si="12"/>
        <v>-4.0779400440480919E-3</v>
      </c>
      <c r="AA7" s="5">
        <f t="shared" ca="1" si="12"/>
        <v>1.9437554757690303E-4</v>
      </c>
      <c r="AB7" s="5">
        <f t="shared" ca="1" si="12"/>
        <v>-8.3351925551352121E-3</v>
      </c>
      <c r="AD7" s="5" t="str">
        <f t="shared" si="5"/>
        <v>S6_00765_MH_MD_20221118_LCQE</v>
      </c>
      <c r="AE7" s="5" t="str">
        <f t="shared" si="5"/>
        <v>RO 30min</v>
      </c>
      <c r="AF7" s="5">
        <f t="shared" si="5"/>
        <v>159269852.29596299</v>
      </c>
      <c r="AG7" s="5">
        <f t="shared" si="5"/>
        <v>11270761.911180601</v>
      </c>
      <c r="AH7" s="5">
        <f t="shared" si="5"/>
        <v>207172.37263649501</v>
      </c>
      <c r="AI7" s="5">
        <f t="shared" si="5"/>
        <v>23236.927548793101</v>
      </c>
      <c r="AJ7" s="5">
        <f t="shared" si="5"/>
        <v>0</v>
      </c>
      <c r="AK7" s="5">
        <f t="shared" si="5"/>
        <v>17309.398232065199</v>
      </c>
      <c r="AL7" s="5">
        <f t="shared" si="5"/>
        <v>0</v>
      </c>
      <c r="AM7" s="5">
        <f t="shared" si="5"/>
        <v>6871.8410070702403</v>
      </c>
      <c r="AN7" s="5">
        <f t="shared" si="5"/>
        <v>546.04855566358799</v>
      </c>
      <c r="AO7" s="5">
        <f t="shared" si="5"/>
        <v>0</v>
      </c>
      <c r="AP7" s="5">
        <f t="shared" si="5"/>
        <v>5024.7462588240296</v>
      </c>
      <c r="AR7" s="5" t="str">
        <f t="shared" si="13"/>
        <v>S6_00765_MH_MD_20221118_LCQE</v>
      </c>
      <c r="AS7" s="5" t="str">
        <f t="shared" si="13"/>
        <v>RO 30min</v>
      </c>
      <c r="AT7" s="5">
        <f t="shared" si="24"/>
        <v>100</v>
      </c>
      <c r="AU7" s="5">
        <f t="shared" si="14"/>
        <v>7.0765193466976557</v>
      </c>
      <c r="AV7" s="5">
        <f t="shared" si="14"/>
        <v>0.13007632621616125</v>
      </c>
      <c r="AW7" s="5">
        <f t="shared" si="14"/>
        <v>1.4589658503363908E-2</v>
      </c>
      <c r="AX7" s="5">
        <f t="shared" si="14"/>
        <v>0</v>
      </c>
      <c r="AY7" s="5">
        <f t="shared" si="14"/>
        <v>1.0867969036538085E-2</v>
      </c>
      <c r="AZ7" s="5">
        <f t="shared" si="14"/>
        <v>0</v>
      </c>
      <c r="BA7" s="5">
        <f t="shared" si="14"/>
        <v>4.3145899289845835E-3</v>
      </c>
      <c r="BB7" s="5">
        <f t="shared" si="14"/>
        <v>3.4284489361420013E-4</v>
      </c>
      <c r="BC7" s="5">
        <f t="shared" si="14"/>
        <v>0</v>
      </c>
      <c r="BD7" s="5">
        <f t="shared" si="14"/>
        <v>3.1548633883874029E-3</v>
      </c>
      <c r="BF7" s="5" t="str">
        <f t="shared" si="15"/>
        <v>S6_00765_MH_MD_20221118_LCQE</v>
      </c>
      <c r="BG7" s="5" t="str">
        <f t="shared" si="15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3.0183733104041377E-3</v>
      </c>
      <c r="BJ7" s="5">
        <f ca="1"/>
        <v>-2.4270938548669446E-3</v>
      </c>
      <c r="BK7" s="5">
        <f ca="1"/>
        <v>2.8772096800418567E-5</v>
      </c>
      <c r="BL7" s="5">
        <f ca="1"/>
        <v>-3.1828138586788752E-6</v>
      </c>
      <c r="BM7" s="5">
        <f ca="1"/>
        <v>-1.1589064191804362E-3</v>
      </c>
      <c r="BN7" s="5">
        <f ca="1"/>
        <v>-9.3723539698894689E-5</v>
      </c>
      <c r="BO7" s="5">
        <f ca="1"/>
        <v>1.0615464145523311E-5</v>
      </c>
      <c r="BP7" s="5">
        <f ca="1"/>
        <v>-4.0748928358795637E-5</v>
      </c>
      <c r="BQ7" s="5">
        <f ca="1"/>
        <v>1.9423030199949368E-6</v>
      </c>
      <c r="BR7" s="5">
        <f ca="1"/>
        <v>-8.3289641489875198E-5</v>
      </c>
      <c r="CJ7" s="5" t="str">
        <f t="shared" si="20"/>
        <v/>
      </c>
      <c r="CK7" s="5" t="str">
        <f t="shared" si="26"/>
        <v/>
      </c>
      <c r="CL7" s="5" t="str">
        <f t="shared" si="21"/>
        <v/>
      </c>
      <c r="CM7" s="5" t="str">
        <f t="shared" si="21"/>
        <v/>
      </c>
      <c r="CN7" s="5" t="str">
        <f t="shared" si="21"/>
        <v/>
      </c>
      <c r="CO7" s="5" t="str">
        <f t="shared" si="21"/>
        <v/>
      </c>
      <c r="CP7" s="5" t="str">
        <f t="shared" si="21"/>
        <v/>
      </c>
      <c r="CQ7" s="5" t="str">
        <f t="shared" si="21"/>
        <v/>
      </c>
      <c r="CR7" s="5" t="str">
        <f t="shared" si="21"/>
        <v/>
      </c>
      <c r="CS7" s="5" t="str">
        <f t="shared" si="21"/>
        <v/>
      </c>
      <c r="CT7" s="5" t="str">
        <f t="shared" si="21"/>
        <v/>
      </c>
      <c r="CU7" s="5" t="str">
        <f t="shared" si="21"/>
        <v/>
      </c>
      <c r="CV7" s="5" t="str">
        <f t="shared" si="21"/>
        <v/>
      </c>
      <c r="CX7" s="27"/>
      <c r="CY7" s="5">
        <v>0</v>
      </c>
      <c r="CZ7" s="5">
        <v>0</v>
      </c>
      <c r="DA7" s="5">
        <f t="shared" ref="DA7:DJ7" si="29">CY3</f>
        <v>100</v>
      </c>
      <c r="DB7" s="5">
        <f t="shared" si="29"/>
        <v>6.774682015657242</v>
      </c>
      <c r="DC7" s="5">
        <f t="shared" si="29"/>
        <v>0.35233719232032101</v>
      </c>
      <c r="DD7" s="5">
        <f t="shared" si="29"/>
        <v>2.7091752734638968E-2</v>
      </c>
      <c r="DE7" s="5">
        <f t="shared" si="29"/>
        <v>8.9674199005676406E-4</v>
      </c>
      <c r="DF7" s="5">
        <f t="shared" si="29"/>
        <v>0.12683308355107617</v>
      </c>
      <c r="DG7" s="5">
        <f t="shared" si="29"/>
        <v>1.6843265265614017E-2</v>
      </c>
      <c r="DH7" s="5">
        <f t="shared" si="29"/>
        <v>4.5533734893716971E-3</v>
      </c>
      <c r="DI7" s="5">
        <f t="shared" si="29"/>
        <v>4.4337304354569373E-3</v>
      </c>
      <c r="DJ7" s="5">
        <f t="shared" si="29"/>
        <v>7.9256763529963187E-5</v>
      </c>
    </row>
    <row r="8" spans="1:116" ht="14.25" customHeight="1" x14ac:dyDescent="0.2">
      <c r="A8" t="s">
        <v>31</v>
      </c>
      <c r="B8" t="s">
        <v>28</v>
      </c>
      <c r="C8">
        <v>196654892.086988</v>
      </c>
      <c r="D8">
        <v>13622926.776395099</v>
      </c>
      <c r="E8">
        <v>344800.74474135198</v>
      </c>
      <c r="F8">
        <v>106685.98871438899</v>
      </c>
      <c r="G8">
        <v>0</v>
      </c>
      <c r="H8">
        <v>25330.048663223901</v>
      </c>
      <c r="I8">
        <v>4131.3263189764903</v>
      </c>
      <c r="J8" s="4">
        <v>2407.5941621174902</v>
      </c>
      <c r="K8" s="4">
        <v>2412.1839811228701</v>
      </c>
      <c r="L8" s="4">
        <v>0</v>
      </c>
      <c r="M8">
        <v>115.626099334855</v>
      </c>
      <c r="P8" s="5" t="str">
        <f t="shared" si="11"/>
        <v>S10_00765_MH_MD_20221118_LCQE</v>
      </c>
      <c r="Q8" s="5" t="str">
        <f t="shared" si="11"/>
        <v>RO 30min</v>
      </c>
      <c r="R8" s="5">
        <f ca="1">IFERROR(BH8/SUMIF($BH8:$BR8,"&lt;&gt;#N/A")*100,"")</f>
        <v>99.988838114847013</v>
      </c>
      <c r="S8" s="5">
        <f t="shared" ca="1" si="12"/>
        <v>0.22304981431980864</v>
      </c>
      <c r="T8" s="6">
        <f t="shared" ca="1" si="12"/>
        <v>-0.19049526783675588</v>
      </c>
      <c r="U8" s="6">
        <f t="shared" ca="1" si="12"/>
        <v>6.2012198146913139E-2</v>
      </c>
      <c r="V8" s="6">
        <f t="shared" ca="1" si="12"/>
        <v>-4.4870135580898666E-3</v>
      </c>
      <c r="W8" s="6">
        <f t="shared" ca="1" si="12"/>
        <v>-0.11436444761742305</v>
      </c>
      <c r="X8" s="6">
        <f t="shared" ca="1" si="12"/>
        <v>-7.7181011461870171E-3</v>
      </c>
      <c r="Y8" s="5">
        <f t="shared" ca="1" si="12"/>
        <v>1.0144403852207305E-4</v>
      </c>
      <c r="Z8" s="5">
        <f t="shared" ca="1" si="12"/>
        <v>-4.1815901585089861E-3</v>
      </c>
      <c r="AA8" s="5">
        <f t="shared" ca="1" si="12"/>
        <v>2.0083128942528715E-4</v>
      </c>
      <c r="AB8" s="5">
        <f t="shared" ca="1" si="12"/>
        <v>4.7044017675289325E-2</v>
      </c>
      <c r="AD8" s="5" t="str">
        <f t="shared" si="5"/>
        <v>S10_00765_MH_MD_20221118_LCQE</v>
      </c>
      <c r="AE8" s="5" t="str">
        <f t="shared" si="5"/>
        <v>RO 30min</v>
      </c>
      <c r="AF8" s="5">
        <f t="shared" si="5"/>
        <v>181451330.43004701</v>
      </c>
      <c r="AG8" s="5">
        <f t="shared" si="5"/>
        <v>12697522.68561</v>
      </c>
      <c r="AH8" s="5">
        <f t="shared" si="5"/>
        <v>321047.75742765702</v>
      </c>
      <c r="AI8" s="5">
        <f t="shared" si="5"/>
        <v>139699.305382975</v>
      </c>
      <c r="AJ8" s="5">
        <f t="shared" si="5"/>
        <v>0</v>
      </c>
      <c r="AK8" s="5">
        <f t="shared" si="5"/>
        <v>22356.177515469</v>
      </c>
      <c r="AL8" s="5">
        <f t="shared" si="5"/>
        <v>3008.1454335553499</v>
      </c>
      <c r="AM8" s="5">
        <f t="shared" si="5"/>
        <v>6394.6636661330303</v>
      </c>
      <c r="AN8" s="5">
        <f t="shared" si="5"/>
        <v>466.42414990426499</v>
      </c>
      <c r="AO8" s="5">
        <f t="shared" si="5"/>
        <v>0</v>
      </c>
      <c r="AP8" s="5">
        <f t="shared" si="5"/>
        <v>106219.947764125</v>
      </c>
      <c r="AR8" s="5" t="str">
        <f t="shared" si="13"/>
        <v>S10_00765_MH_MD_20221118_LCQE</v>
      </c>
      <c r="AS8" s="5" t="str">
        <f t="shared" si="13"/>
        <v>RO 30min</v>
      </c>
      <c r="AT8" s="5">
        <f t="shared" si="24"/>
        <v>100</v>
      </c>
      <c r="AU8" s="5">
        <f t="shared" si="14"/>
        <v>6.9977567293203951</v>
      </c>
      <c r="AV8" s="5">
        <f t="shared" si="14"/>
        <v>0.17693326175496252</v>
      </c>
      <c r="AW8" s="5">
        <f t="shared" si="14"/>
        <v>7.6989959264493674E-2</v>
      </c>
      <c r="AX8" s="5">
        <f t="shared" si="14"/>
        <v>0</v>
      </c>
      <c r="AY8" s="5">
        <f t="shared" si="14"/>
        <v>1.2320757010975866E-2</v>
      </c>
      <c r="AZ8" s="5">
        <f t="shared" si="14"/>
        <v>1.6578249530747023E-3</v>
      </c>
      <c r="BA8" s="5">
        <f t="shared" si="14"/>
        <v>3.5241756844534666E-3</v>
      </c>
      <c r="BB8" s="5">
        <f t="shared" si="14"/>
        <v>2.5705193166609519E-4</v>
      </c>
      <c r="BC8" s="5">
        <f t="shared" si="14"/>
        <v>0</v>
      </c>
      <c r="BD8" s="5">
        <f t="shared" si="14"/>
        <v>5.85390845646485E-2</v>
      </c>
      <c r="BF8" s="5" t="str">
        <f t="shared" si="15"/>
        <v>S10_00765_MH_MD_20221118_LCQE</v>
      </c>
      <c r="BG8" s="5" t="str">
        <f t="shared" si="15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2.2307471366315307E-3</v>
      </c>
      <c r="BJ8" s="5">
        <f ca="1"/>
        <v>-1.90516533073375E-3</v>
      </c>
      <c r="BK8" s="5">
        <f ca="1"/>
        <v>6.2019120649932976E-4</v>
      </c>
      <c r="BL8" s="5">
        <f ca="1"/>
        <v>-4.4875144492989208E-5</v>
      </c>
      <c r="BM8" s="5">
        <f ca="1"/>
        <v>-1.1437721427072114E-3</v>
      </c>
      <c r="BN8" s="5">
        <f ca="1"/>
        <v>-7.7189627279417112E-5</v>
      </c>
      <c r="BO8" s="5">
        <f ca="1"/>
        <v>1.0145536285315626E-6</v>
      </c>
      <c r="BP8" s="5">
        <f ca="1"/>
        <v>-4.1820569549033251E-5</v>
      </c>
      <c r="BQ8" s="5">
        <f ca="1"/>
        <v>2.0085370848555382E-6</v>
      </c>
      <c r="BR8" s="5">
        <f ca="1"/>
        <v>4.7049269260689527E-4</v>
      </c>
      <c r="CJ8" s="5" t="str">
        <f t="shared" si="20"/>
        <v/>
      </c>
      <c r="CK8" s="5" t="str">
        <f t="shared" si="26"/>
        <v/>
      </c>
      <c r="CL8" s="5" t="str">
        <f t="shared" si="21"/>
        <v/>
      </c>
      <c r="CM8" s="5" t="str">
        <f t="shared" si="21"/>
        <v/>
      </c>
      <c r="CN8" s="5" t="str">
        <f t="shared" si="21"/>
        <v/>
      </c>
      <c r="CO8" s="5" t="str">
        <f t="shared" si="21"/>
        <v/>
      </c>
      <c r="CP8" s="5" t="str">
        <f t="shared" si="21"/>
        <v/>
      </c>
      <c r="CQ8" s="5" t="str">
        <f t="shared" si="21"/>
        <v/>
      </c>
      <c r="CR8" s="5" t="str">
        <f t="shared" si="21"/>
        <v/>
      </c>
      <c r="CS8" s="5" t="str">
        <f t="shared" si="21"/>
        <v/>
      </c>
      <c r="CT8" s="5" t="str">
        <f t="shared" si="21"/>
        <v/>
      </c>
      <c r="CU8" s="5" t="str">
        <f t="shared" si="21"/>
        <v/>
      </c>
      <c r="CV8" s="5" t="str">
        <f t="shared" si="21"/>
        <v/>
      </c>
      <c r="CX8" s="27"/>
      <c r="CY8" s="5">
        <v>0</v>
      </c>
      <c r="CZ8" s="5">
        <v>0</v>
      </c>
      <c r="DA8" s="5">
        <v>0</v>
      </c>
      <c r="DB8" s="5">
        <f t="shared" ref="DB8:DJ8" si="30">CY3</f>
        <v>100</v>
      </c>
      <c r="DC8" s="5">
        <f t="shared" si="30"/>
        <v>6.774682015657242</v>
      </c>
      <c r="DD8" s="5">
        <f t="shared" si="30"/>
        <v>0.35233719232032101</v>
      </c>
      <c r="DE8" s="5">
        <f t="shared" si="30"/>
        <v>2.7091752734638968E-2</v>
      </c>
      <c r="DF8" s="5">
        <f t="shared" si="30"/>
        <v>8.9674199005676406E-4</v>
      </c>
      <c r="DG8" s="5">
        <f t="shared" si="30"/>
        <v>0.12683308355107617</v>
      </c>
      <c r="DH8" s="5">
        <f t="shared" si="30"/>
        <v>1.6843265265614017E-2</v>
      </c>
      <c r="DI8" s="5">
        <f t="shared" si="30"/>
        <v>4.5533734893716971E-3</v>
      </c>
      <c r="DJ8" s="5">
        <f t="shared" si="30"/>
        <v>4.4337304354569373E-3</v>
      </c>
    </row>
    <row r="9" spans="1:116" ht="14.25" customHeight="1" x14ac:dyDescent="0.2">
      <c r="A9" t="s">
        <v>32</v>
      </c>
      <c r="B9" t="s">
        <v>33</v>
      </c>
      <c r="C9">
        <v>168124608.342168</v>
      </c>
      <c r="D9">
        <v>11872228.0017488</v>
      </c>
      <c r="E9">
        <v>503122.27148851799</v>
      </c>
      <c r="F9">
        <v>257663.86223570199</v>
      </c>
      <c r="G9">
        <v>0</v>
      </c>
      <c r="H9">
        <v>51565.669676635101</v>
      </c>
      <c r="I9">
        <v>8845.1929721696906</v>
      </c>
      <c r="J9" s="4">
        <v>9543.0351256374506</v>
      </c>
      <c r="K9" s="4">
        <v>1024.1738961809201</v>
      </c>
      <c r="L9" s="4">
        <v>52.469746112296498</v>
      </c>
      <c r="M9">
        <v>74048.619508691801</v>
      </c>
      <c r="P9" s="5" t="str">
        <f t="shared" si="11"/>
        <v>S13_00765_MH_MD_20221118_LCQE</v>
      </c>
      <c r="Q9" s="5" t="str">
        <f t="shared" si="11"/>
        <v>RO 30min</v>
      </c>
      <c r="R9" s="5">
        <f t="shared" ref="R9:R17" ca="1" si="31">IFERROR(BH9/SUMIF($BH9:$BR9,"&lt;&gt;#N/A")*100,"")</f>
        <v>100.13612528539457</v>
      </c>
      <c r="S9" s="5">
        <f t="shared" ca="1" si="12"/>
        <v>0.15285243670962173</v>
      </c>
      <c r="T9" s="6">
        <f t="shared" ca="1" si="12"/>
        <v>-0.18760049655306366</v>
      </c>
      <c r="U9" s="6">
        <f t="shared" ca="1" si="12"/>
        <v>3.9366359030722851E-2</v>
      </c>
      <c r="V9" s="6">
        <f t="shared" ca="1" si="12"/>
        <v>-2.9453324099916202E-3</v>
      </c>
      <c r="W9" s="6">
        <f t="shared" ca="1" si="12"/>
        <v>-0.11399745681415979</v>
      </c>
      <c r="X9" s="6">
        <f t="shared" ca="1" si="12"/>
        <v>-7.2320408087136242E-3</v>
      </c>
      <c r="Y9" s="5">
        <f t="shared" ca="1" si="12"/>
        <v>-2.2293892289938317E-3</v>
      </c>
      <c r="Z9" s="5">
        <f t="shared" ca="1" si="12"/>
        <v>-3.0293544131296097E-3</v>
      </c>
      <c r="AA9" s="5">
        <f t="shared" ca="1" si="12"/>
        <v>1.3557115559074837E-4</v>
      </c>
      <c r="AB9" s="5">
        <f t="shared" ca="1" si="12"/>
        <v>-1.1445582062445883E-2</v>
      </c>
      <c r="AD9" s="5" t="str">
        <f t="shared" si="5"/>
        <v>S13_00765_MH_MD_20221118_LCQE</v>
      </c>
      <c r="AE9" s="5" t="str">
        <f t="shared" si="5"/>
        <v>RO 30min</v>
      </c>
      <c r="AF9" s="5">
        <f t="shared" si="5"/>
        <v>196654892.086988</v>
      </c>
      <c r="AG9" s="5">
        <f t="shared" si="5"/>
        <v>13622926.776395099</v>
      </c>
      <c r="AH9" s="5">
        <f t="shared" si="5"/>
        <v>344800.74474135198</v>
      </c>
      <c r="AI9" s="5">
        <f t="shared" si="5"/>
        <v>106685.98871438899</v>
      </c>
      <c r="AJ9" s="5">
        <f t="shared" si="5"/>
        <v>0</v>
      </c>
      <c r="AK9" s="5">
        <f t="shared" si="5"/>
        <v>25330.048663223901</v>
      </c>
      <c r="AL9" s="5">
        <f t="shared" si="5"/>
        <v>4131.3263189764903</v>
      </c>
      <c r="AM9" s="5">
        <f t="shared" si="5"/>
        <v>2407.5941621174902</v>
      </c>
      <c r="AN9" s="5">
        <f t="shared" si="5"/>
        <v>2412.1839811228701</v>
      </c>
      <c r="AO9" s="5">
        <f t="shared" si="5"/>
        <v>0</v>
      </c>
      <c r="AP9" s="5">
        <f t="shared" si="5"/>
        <v>115.626099334855</v>
      </c>
      <c r="AR9" s="5" t="str">
        <f t="shared" si="13"/>
        <v>S13_00765_MH_MD_20221118_LCQE</v>
      </c>
      <c r="AS9" s="5" t="str">
        <f t="shared" si="13"/>
        <v>RO 30min</v>
      </c>
      <c r="AT9" s="5">
        <f t="shared" si="24"/>
        <v>100</v>
      </c>
      <c r="AU9" s="5">
        <f t="shared" si="14"/>
        <v>6.9273266644031191</v>
      </c>
      <c r="AV9" s="5">
        <f t="shared" si="14"/>
        <v>0.17533290989213399</v>
      </c>
      <c r="AW9" s="5">
        <f t="shared" si="14"/>
        <v>5.4250360915098765E-2</v>
      </c>
      <c r="AX9" s="5">
        <f t="shared" si="14"/>
        <v>0</v>
      </c>
      <c r="AY9" s="5">
        <f t="shared" si="14"/>
        <v>1.2880456923502034E-2</v>
      </c>
      <c r="AZ9" s="5">
        <f t="shared" si="14"/>
        <v>2.1008001759493713E-3</v>
      </c>
      <c r="BA9" s="5">
        <f t="shared" si="14"/>
        <v>1.2242737195942825E-3</v>
      </c>
      <c r="BB9" s="5">
        <f t="shared" si="14"/>
        <v>1.2266076656032888E-3</v>
      </c>
      <c r="BC9" s="5">
        <f t="shared" si="14"/>
        <v>0</v>
      </c>
      <c r="BD9" s="5">
        <f t="shared" si="14"/>
        <v>5.8796452052517026E-5</v>
      </c>
      <c r="BF9" s="5" t="str">
        <f t="shared" si="15"/>
        <v>S13_00765_MH_MD_20221118_LCQE</v>
      </c>
      <c r="BG9" s="5" t="str">
        <f t="shared" si="15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1.5264464874587685E-3</v>
      </c>
      <c r="BJ9" s="5">
        <f ca="1"/>
        <v>-1.8734547199463713E-3</v>
      </c>
      <c r="BK9" s="5">
        <f ca="1"/>
        <v>3.9312844309210215E-4</v>
      </c>
      <c r="BL9" s="5">
        <f ca="1"/>
        <v>-2.9413285181518941E-5</v>
      </c>
      <c r="BM9" s="5">
        <f ca="1"/>
        <v>-1.138424884019224E-3</v>
      </c>
      <c r="BN9" s="5">
        <f ca="1"/>
        <v>-7.2222095553446165E-5</v>
      </c>
      <c r="BO9" s="5">
        <f ca="1"/>
        <v>-2.2263585920065562E-5</v>
      </c>
      <c r="BP9" s="5">
        <f ca="1"/>
        <v>-3.0252363015802234E-5</v>
      </c>
      <c r="BQ9" s="5">
        <f ca="1"/>
        <v>1.3538685984140249E-6</v>
      </c>
      <c r="BR9" s="5">
        <f ca="1"/>
        <v>-1.1430022911137432E-4</v>
      </c>
      <c r="CJ9" s="5" t="str">
        <f t="shared" si="20"/>
        <v/>
      </c>
      <c r="CK9" s="5" t="str">
        <f t="shared" si="26"/>
        <v/>
      </c>
      <c r="CL9" s="5" t="str">
        <f t="shared" si="21"/>
        <v/>
      </c>
      <c r="CM9" s="5" t="str">
        <f t="shared" si="21"/>
        <v/>
      </c>
      <c r="CN9" s="5" t="str">
        <f t="shared" si="21"/>
        <v/>
      </c>
      <c r="CO9" s="5" t="str">
        <f t="shared" si="21"/>
        <v/>
      </c>
      <c r="CP9" s="5" t="str">
        <f t="shared" si="21"/>
        <v/>
      </c>
      <c r="CQ9" s="5" t="str">
        <f t="shared" si="21"/>
        <v/>
      </c>
      <c r="CR9" s="5" t="str">
        <f t="shared" si="21"/>
        <v/>
      </c>
      <c r="CS9" s="5" t="str">
        <f t="shared" si="21"/>
        <v/>
      </c>
      <c r="CT9" s="5" t="str">
        <f t="shared" si="21"/>
        <v/>
      </c>
      <c r="CU9" s="5" t="str">
        <f t="shared" si="21"/>
        <v/>
      </c>
      <c r="CV9" s="5" t="str">
        <f t="shared" si="21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32">CY3</f>
        <v>100</v>
      </c>
      <c r="DD9" s="5">
        <f t="shared" si="32"/>
        <v>6.774682015657242</v>
      </c>
      <c r="DE9" s="5">
        <f t="shared" si="32"/>
        <v>0.35233719232032101</v>
      </c>
      <c r="DF9" s="5">
        <f t="shared" si="32"/>
        <v>2.7091752734638968E-2</v>
      </c>
      <c r="DG9" s="5">
        <f t="shared" si="32"/>
        <v>8.9674199005676406E-4</v>
      </c>
      <c r="DH9" s="5">
        <f t="shared" si="32"/>
        <v>0.12683308355107617</v>
      </c>
      <c r="DI9" s="5">
        <f t="shared" si="32"/>
        <v>1.6843265265614017E-2</v>
      </c>
      <c r="DJ9" s="5">
        <f t="shared" si="32"/>
        <v>4.5533734893716971E-3</v>
      </c>
    </row>
    <row r="10" spans="1:116" ht="14.25" customHeight="1" x14ac:dyDescent="0.2">
      <c r="A10" t="s">
        <v>34</v>
      </c>
      <c r="B10" t="s">
        <v>33</v>
      </c>
      <c r="C10">
        <v>125306597.685582</v>
      </c>
      <c r="D10">
        <v>9137452.4696880504</v>
      </c>
      <c r="E10">
        <v>287634.09129980701</v>
      </c>
      <c r="F10">
        <v>355959.60421973298</v>
      </c>
      <c r="G10">
        <v>0</v>
      </c>
      <c r="H10">
        <v>14878.651029404</v>
      </c>
      <c r="I10">
        <v>0</v>
      </c>
      <c r="J10" s="4">
        <v>3072.1555872814802</v>
      </c>
      <c r="K10" s="4">
        <v>62.657817998722201</v>
      </c>
      <c r="L10" s="4">
        <v>0</v>
      </c>
      <c r="M10">
        <v>7886.9179543793498</v>
      </c>
      <c r="P10" s="5" t="str">
        <f t="shared" si="11"/>
        <v>S3_00765_MH_MD_20221118_LCQE</v>
      </c>
      <c r="Q10" s="5" t="str">
        <f t="shared" si="11"/>
        <v>SC 45min</v>
      </c>
      <c r="R10" s="5">
        <f t="shared" ca="1" si="31"/>
        <v>99.736666873820084</v>
      </c>
      <c r="S10" s="5">
        <f t="shared" ca="1" si="12"/>
        <v>0.2861272313809245</v>
      </c>
      <c r="T10" s="6">
        <f t="shared" ca="1" si="12"/>
        <v>-7.2326041132347627E-2</v>
      </c>
      <c r="U10" s="6">
        <f t="shared" ca="1" si="12"/>
        <v>0.1297254101028415</v>
      </c>
      <c r="V10" s="6">
        <f t="shared" ca="1" si="12"/>
        <v>-9.505549938705421E-3</v>
      </c>
      <c r="W10" s="6">
        <f t="shared" ca="1" si="12"/>
        <v>-9.5704826973268958E-2</v>
      </c>
      <c r="X10" s="6">
        <f t="shared" ca="1" si="12"/>
        <v>-5.431883003997386E-3</v>
      </c>
      <c r="Y10" s="5">
        <f t="shared" ca="1" si="12"/>
        <v>1.8699863641674392E-3</v>
      </c>
      <c r="Z10" s="5">
        <f t="shared" ca="1" si="12"/>
        <v>-4.0613984744083025E-3</v>
      </c>
      <c r="AA10" s="5">
        <f t="shared" ca="1" si="12"/>
        <v>2.0377995024045784E-4</v>
      </c>
      <c r="AB10" s="5">
        <f t="shared" ca="1" si="12"/>
        <v>3.2436417904478369E-2</v>
      </c>
      <c r="AD10" s="5" t="str">
        <f t="shared" si="5"/>
        <v>S3_00765_MH_MD_20221118_LCQE</v>
      </c>
      <c r="AE10" s="5" t="str">
        <f t="shared" si="5"/>
        <v>SC 45min</v>
      </c>
      <c r="AF10" s="5">
        <f t="shared" si="5"/>
        <v>168124608.342168</v>
      </c>
      <c r="AG10" s="5">
        <f t="shared" si="5"/>
        <v>11872228.0017488</v>
      </c>
      <c r="AH10" s="5">
        <f t="shared" si="5"/>
        <v>503122.27148851799</v>
      </c>
      <c r="AI10" s="5">
        <f t="shared" si="5"/>
        <v>257663.86223570199</v>
      </c>
      <c r="AJ10" s="5">
        <f t="shared" si="5"/>
        <v>0</v>
      </c>
      <c r="AK10" s="5">
        <f t="shared" si="5"/>
        <v>51565.669676635101</v>
      </c>
      <c r="AL10" s="5">
        <f t="shared" si="5"/>
        <v>8845.1929721696906</v>
      </c>
      <c r="AM10" s="5">
        <f t="shared" si="5"/>
        <v>9543.0351256374506</v>
      </c>
      <c r="AN10" s="5">
        <f t="shared" si="5"/>
        <v>1024.1738961809201</v>
      </c>
      <c r="AO10" s="5">
        <f t="shared" si="5"/>
        <v>52.469746112296498</v>
      </c>
      <c r="AP10" s="5">
        <f t="shared" si="5"/>
        <v>74048.619508691801</v>
      </c>
      <c r="AR10" s="5" t="str">
        <f t="shared" si="13"/>
        <v>S3_00765_MH_MD_20221118_LCQE</v>
      </c>
      <c r="AS10" s="5" t="str">
        <f t="shared" si="13"/>
        <v>SC 45min</v>
      </c>
      <c r="AT10" s="5">
        <f t="shared" si="24"/>
        <v>100</v>
      </c>
      <c r="AU10" s="5">
        <f t="shared" si="14"/>
        <v>7.0615647041903502</v>
      </c>
      <c r="AV10" s="5">
        <f t="shared" si="14"/>
        <v>0.2992555798045704</v>
      </c>
      <c r="AW10" s="5">
        <f t="shared" si="14"/>
        <v>0.15325767285137892</v>
      </c>
      <c r="AX10" s="5">
        <f t="shared" si="14"/>
        <v>0</v>
      </c>
      <c r="AY10" s="5">
        <f t="shared" si="14"/>
        <v>3.067110174120876E-2</v>
      </c>
      <c r="AZ10" s="5">
        <f t="shared" si="14"/>
        <v>5.261093577787204E-3</v>
      </c>
      <c r="BA10" s="5">
        <f t="shared" si="14"/>
        <v>5.676167944561346E-3</v>
      </c>
      <c r="BB10" s="5">
        <f t="shared" si="14"/>
        <v>6.0917548375578456E-4</v>
      </c>
      <c r="BC10" s="5">
        <f t="shared" si="14"/>
        <v>3.1208843624789197E-5</v>
      </c>
      <c r="BD10" s="5">
        <f t="shared" si="14"/>
        <v>4.404389115838872E-2</v>
      </c>
      <c r="BF10" s="5" t="str">
        <f t="shared" si="15"/>
        <v>S3_00765_MH_MD_20221118_LCQE</v>
      </c>
      <c r="BG10" s="5" t="str">
        <f t="shared" si="15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2.8688268853310772E-3</v>
      </c>
      <c r="BJ10" s="5">
        <f ca="1"/>
        <v>-7.2517002421837017E-4</v>
      </c>
      <c r="BK10" s="5">
        <f ca="1"/>
        <v>1.3006792202807527E-3</v>
      </c>
      <c r="BL10" s="5">
        <f ca="1"/>
        <v>-9.530647290159779E-5</v>
      </c>
      <c r="BM10" s="5">
        <f ca="1"/>
        <v>-9.5957514897051924E-4</v>
      </c>
      <c r="BN10" s="5">
        <f ca="1"/>
        <v>-5.4462247178055667E-5</v>
      </c>
      <c r="BO10" s="5">
        <f ca="1"/>
        <v>1.8749236592528364E-5</v>
      </c>
      <c r="BP10" s="5">
        <f ca="1"/>
        <v>-4.0721217198349955E-5</v>
      </c>
      <c r="BQ10" s="5">
        <f ca="1"/>
        <v>2.0431798718345592E-6</v>
      </c>
      <c r="BR10" s="5">
        <f ca="1"/>
        <v>3.2522059259825354E-4</v>
      </c>
      <c r="CJ10" s="5" t="str">
        <f t="shared" si="20"/>
        <v/>
      </c>
      <c r="CK10" s="5" t="str">
        <f t="shared" si="26"/>
        <v/>
      </c>
      <c r="CL10" s="5" t="str">
        <f t="shared" si="21"/>
        <v/>
      </c>
      <c r="CM10" s="5" t="str">
        <f t="shared" si="21"/>
        <v/>
      </c>
      <c r="CN10" s="5" t="str">
        <f t="shared" si="21"/>
        <v/>
      </c>
      <c r="CO10" s="5" t="str">
        <f t="shared" si="21"/>
        <v/>
      </c>
      <c r="CP10" s="5" t="str">
        <f t="shared" si="21"/>
        <v/>
      </c>
      <c r="CQ10" s="5" t="str">
        <f t="shared" si="21"/>
        <v/>
      </c>
      <c r="CR10" s="5" t="str">
        <f t="shared" si="21"/>
        <v/>
      </c>
      <c r="CS10" s="5" t="str">
        <f t="shared" si="21"/>
        <v/>
      </c>
      <c r="CT10" s="5" t="str">
        <f t="shared" si="21"/>
        <v/>
      </c>
      <c r="CU10" s="5" t="str">
        <f t="shared" si="21"/>
        <v/>
      </c>
      <c r="CV10" s="5" t="str">
        <f t="shared" si="21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33">CY3</f>
        <v>100</v>
      </c>
      <c r="DE10" s="5">
        <f t="shared" si="33"/>
        <v>6.774682015657242</v>
      </c>
      <c r="DF10" s="5">
        <f t="shared" si="33"/>
        <v>0.35233719232032101</v>
      </c>
      <c r="DG10" s="5">
        <f t="shared" si="33"/>
        <v>2.7091752734638968E-2</v>
      </c>
      <c r="DH10" s="5">
        <f t="shared" si="33"/>
        <v>8.9674199005676406E-4</v>
      </c>
      <c r="DI10" s="5">
        <f t="shared" si="33"/>
        <v>0.12683308355107617</v>
      </c>
      <c r="DJ10" s="5">
        <f t="shared" si="33"/>
        <v>1.6843265265614017E-2</v>
      </c>
    </row>
    <row r="11" spans="1:116" ht="14.25" customHeight="1" x14ac:dyDescent="0.2">
      <c r="A11" t="s">
        <v>35</v>
      </c>
      <c r="B11" t="s">
        <v>33</v>
      </c>
      <c r="C11">
        <v>135980779.19583899</v>
      </c>
      <c r="D11">
        <v>9819417.4680095892</v>
      </c>
      <c r="E11">
        <v>1375605.6656726799</v>
      </c>
      <c r="F11">
        <v>420572.518162405</v>
      </c>
      <c r="G11">
        <v>0</v>
      </c>
      <c r="H11">
        <v>15885.1781431237</v>
      </c>
      <c r="I11">
        <v>4542.5316353730896</v>
      </c>
      <c r="J11" s="4">
        <v>1554.9517453093199</v>
      </c>
      <c r="K11" s="4">
        <v>173.013009444777</v>
      </c>
      <c r="L11" s="4">
        <v>0</v>
      </c>
      <c r="M11">
        <v>0</v>
      </c>
      <c r="P11" s="5" t="str">
        <f t="shared" si="11"/>
        <v>S7_00765_MH_MD_20221118_LCQE</v>
      </c>
      <c r="Q11" s="5" t="str">
        <f t="shared" si="11"/>
        <v>SC 45min</v>
      </c>
      <c r="R11" s="5">
        <f t="shared" ca="1" si="31"/>
        <v>99.530168956575196</v>
      </c>
      <c r="S11" s="5">
        <f t="shared" ca="1" si="12"/>
        <v>0.51496321277890689</v>
      </c>
      <c r="T11" s="6">
        <f t="shared" ca="1" si="12"/>
        <v>-0.15710314197624131</v>
      </c>
      <c r="U11" s="6">
        <f t="shared" ca="1" si="12"/>
        <v>0.26460063022909308</v>
      </c>
      <c r="V11" s="6">
        <f t="shared" ca="1" si="12"/>
        <v>-1.8404359888048463E-2</v>
      </c>
      <c r="W11" s="6">
        <f t="shared" ca="1" si="12"/>
        <v>-0.1140666776100067</v>
      </c>
      <c r="X11" s="6">
        <f t="shared" ca="1" si="12"/>
        <v>-9.695050138428184E-3</v>
      </c>
      <c r="Y11" s="5">
        <f t="shared" ca="1" si="12"/>
        <v>-9.1794470230108758E-4</v>
      </c>
      <c r="Z11" s="5">
        <f t="shared" ca="1" si="12"/>
        <v>-4.5683039533726804E-3</v>
      </c>
      <c r="AA11" s="5">
        <f t="shared" ca="1" si="12"/>
        <v>2.0058422232695431E-4</v>
      </c>
      <c r="AB11" s="5">
        <f t="shared" ca="1" si="12"/>
        <v>-5.1779055371004934E-3</v>
      </c>
      <c r="AD11" s="5" t="str">
        <f t="shared" si="5"/>
        <v>S7_00765_MH_MD_20221118_LCQE</v>
      </c>
      <c r="AE11" s="5" t="str">
        <f t="shared" si="5"/>
        <v>SC 45min</v>
      </c>
      <c r="AF11" s="5">
        <f t="shared" si="5"/>
        <v>125306597.685582</v>
      </c>
      <c r="AG11" s="5">
        <f t="shared" si="5"/>
        <v>9137452.4696880504</v>
      </c>
      <c r="AH11" s="5">
        <f t="shared" si="5"/>
        <v>287634.09129980701</v>
      </c>
      <c r="AI11" s="5">
        <f t="shared" si="5"/>
        <v>355959.60421973298</v>
      </c>
      <c r="AJ11" s="5">
        <f t="shared" si="5"/>
        <v>0</v>
      </c>
      <c r="AK11" s="5">
        <f t="shared" si="5"/>
        <v>14878.651029404</v>
      </c>
      <c r="AL11" s="5">
        <f t="shared" si="5"/>
        <v>0</v>
      </c>
      <c r="AM11" s="5">
        <f t="shared" si="5"/>
        <v>3072.1555872814802</v>
      </c>
      <c r="AN11" s="5">
        <f t="shared" si="5"/>
        <v>62.657817998722201</v>
      </c>
      <c r="AO11" s="5">
        <f t="shared" si="5"/>
        <v>0</v>
      </c>
      <c r="AP11" s="5">
        <f t="shared" si="5"/>
        <v>7886.9179543793498</v>
      </c>
      <c r="AR11" s="5" t="str">
        <f t="shared" si="13"/>
        <v>S7_00765_MH_MD_20221118_LCQE</v>
      </c>
      <c r="AS11" s="5" t="str">
        <f t="shared" si="13"/>
        <v>SC 45min</v>
      </c>
      <c r="AT11" s="5">
        <f t="shared" si="24"/>
        <v>100</v>
      </c>
      <c r="AU11" s="5">
        <f t="shared" si="14"/>
        <v>7.2920761064917352</v>
      </c>
      <c r="AV11" s="5">
        <f t="shared" si="14"/>
        <v>0.22954425115071392</v>
      </c>
      <c r="AW11" s="5">
        <f t="shared" si="14"/>
        <v>0.28407091948414648</v>
      </c>
      <c r="AX11" s="5">
        <f t="shared" si="14"/>
        <v>0</v>
      </c>
      <c r="AY11" s="5">
        <f t="shared" si="14"/>
        <v>1.1873796994103498E-2</v>
      </c>
      <c r="AZ11" s="5">
        <f t="shared" si="14"/>
        <v>0</v>
      </c>
      <c r="BA11" s="5">
        <f t="shared" si="14"/>
        <v>2.4517109585802505E-3</v>
      </c>
      <c r="BB11" s="5">
        <f t="shared" si="14"/>
        <v>5.000360647884043E-5</v>
      </c>
      <c r="BC11" s="5">
        <f t="shared" si="14"/>
        <v>0</v>
      </c>
      <c r="BD11" s="5">
        <f t="shared" si="14"/>
        <v>6.2940963205857063E-3</v>
      </c>
      <c r="BF11" s="5" t="str">
        <f t="shared" si="15"/>
        <v>S7_00765_MH_MD_20221118_LCQE</v>
      </c>
      <c r="BG11" s="5" t="str">
        <f t="shared" si="15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5.1739409083449289E-3</v>
      </c>
      <c r="BJ11" s="5">
        <f ca="1"/>
        <v>-1.5784474559144483E-3</v>
      </c>
      <c r="BK11" s="5">
        <f ca="1"/>
        <v>2.6584967452887355E-3</v>
      </c>
      <c r="BL11" s="5">
        <f ca="1"/>
        <v>-1.8491237461958139E-4</v>
      </c>
      <c r="BM11" s="5">
        <f ca="1"/>
        <v>-1.1460512807907899E-3</v>
      </c>
      <c r="BN11" s="5">
        <f ca="1"/>
        <v>-9.7408155135937869E-5</v>
      </c>
      <c r="BO11" s="5">
        <f ca="1"/>
        <v>-9.2227784994676842E-6</v>
      </c>
      <c r="BP11" s="5">
        <f ca="1"/>
        <v>-4.5898685808177642E-5</v>
      </c>
      <c r="BQ11" s="5">
        <f ca="1"/>
        <v>2.0153107789304444E-6</v>
      </c>
      <c r="BR11" s="5">
        <f ca="1"/>
        <v>-5.2023477819670969E-5</v>
      </c>
      <c r="CJ11" s="5" t="str">
        <f t="shared" si="20"/>
        <v/>
      </c>
      <c r="CK11" s="5" t="str">
        <f t="shared" si="26"/>
        <v/>
      </c>
      <c r="CL11" s="5" t="str">
        <f t="shared" si="21"/>
        <v/>
      </c>
      <c r="CM11" s="5" t="str">
        <f t="shared" si="21"/>
        <v/>
      </c>
      <c r="CN11" s="5" t="str">
        <f t="shared" si="21"/>
        <v/>
      </c>
      <c r="CO11" s="5" t="str">
        <f t="shared" si="21"/>
        <v/>
      </c>
      <c r="CP11" s="5" t="str">
        <f t="shared" si="21"/>
        <v/>
      </c>
      <c r="CQ11" s="5" t="str">
        <f t="shared" si="21"/>
        <v/>
      </c>
      <c r="CR11" s="5" t="str">
        <f t="shared" si="21"/>
        <v/>
      </c>
      <c r="CS11" s="5" t="str">
        <f t="shared" si="21"/>
        <v/>
      </c>
      <c r="CT11" s="5" t="str">
        <f t="shared" si="21"/>
        <v/>
      </c>
      <c r="CU11" s="5" t="str">
        <f t="shared" si="21"/>
        <v/>
      </c>
      <c r="CV11" s="5" t="str">
        <f t="shared" si="21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34">CY3</f>
        <v>100</v>
      </c>
      <c r="DF11" s="5">
        <f t="shared" si="34"/>
        <v>6.774682015657242</v>
      </c>
      <c r="DG11" s="5">
        <f t="shared" si="34"/>
        <v>0.35233719232032101</v>
      </c>
      <c r="DH11" s="5">
        <f t="shared" si="34"/>
        <v>2.7091752734638968E-2</v>
      </c>
      <c r="DI11" s="5">
        <f t="shared" si="34"/>
        <v>8.9674199005676406E-4</v>
      </c>
      <c r="DJ11" s="5">
        <f t="shared" si="34"/>
        <v>0.12683308355107617</v>
      </c>
    </row>
    <row r="12" spans="1:116" ht="14.25" customHeight="1" x14ac:dyDescent="0.2">
      <c r="A12" t="s">
        <v>36</v>
      </c>
      <c r="B12" t="s">
        <v>33</v>
      </c>
      <c r="C12">
        <v>334446955.59302503</v>
      </c>
      <c r="D12">
        <v>24299830.580104999</v>
      </c>
      <c r="E12">
        <v>1164992.8831342701</v>
      </c>
      <c r="F12">
        <v>839642.31290766003</v>
      </c>
      <c r="G12">
        <v>0</v>
      </c>
      <c r="H12">
        <v>70457.294006726501</v>
      </c>
      <c r="I12">
        <v>14509.453403665701</v>
      </c>
      <c r="J12" s="4">
        <v>1293.00260028963</v>
      </c>
      <c r="K12" s="4">
        <v>219.38819814928399</v>
      </c>
      <c r="L12" s="4">
        <v>0</v>
      </c>
      <c r="M12">
        <v>0</v>
      </c>
      <c r="P12" s="5" t="str">
        <f t="shared" si="11"/>
        <v>S11_00765_MH_MD_20221118_LCQE</v>
      </c>
      <c r="Q12" s="5" t="str">
        <f t="shared" si="11"/>
        <v>SC 45min</v>
      </c>
      <c r="R12" s="5">
        <f t="shared" ca="1" si="31"/>
        <v>98.859373939981822</v>
      </c>
      <c r="S12" s="5">
        <f t="shared" ca="1" si="12"/>
        <v>0.44140557499069033</v>
      </c>
      <c r="T12" s="6">
        <f t="shared" ca="1" si="12"/>
        <v>0.62185678354426499</v>
      </c>
      <c r="U12" s="6">
        <f t="shared" ca="1" si="12"/>
        <v>0.23529359542281644</v>
      </c>
      <c r="V12" s="6">
        <f t="shared" ca="1" si="12"/>
        <v>-1.9137523648656615E-2</v>
      </c>
      <c r="W12" s="6">
        <f t="shared" ca="1" si="12"/>
        <v>-0.11354266107371114</v>
      </c>
      <c r="X12" s="6">
        <f t="shared" ca="1" si="12"/>
        <v>-6.2182681390692673E-3</v>
      </c>
      <c r="Y12" s="5">
        <f t="shared" ca="1" si="12"/>
        <v>-3.4096428117315089E-3</v>
      </c>
      <c r="Z12" s="5">
        <f t="shared" ca="1" si="12"/>
        <v>-4.3968118919836272E-3</v>
      </c>
      <c r="AA12" s="5">
        <f t="shared" ca="1" si="12"/>
        <v>1.7098893825868796E-4</v>
      </c>
      <c r="AB12" s="5">
        <f t="shared" ca="1" si="12"/>
        <v>-1.1395975312690635E-2</v>
      </c>
      <c r="AD12" s="5" t="str">
        <f t="shared" si="5"/>
        <v>S11_00765_MH_MD_20221118_LCQE</v>
      </c>
      <c r="AE12" s="5" t="str">
        <f t="shared" si="5"/>
        <v>SC 45min</v>
      </c>
      <c r="AF12" s="5">
        <f t="shared" si="5"/>
        <v>135980779.19583899</v>
      </c>
      <c r="AG12" s="5">
        <f t="shared" si="5"/>
        <v>9819417.4680095892</v>
      </c>
      <c r="AH12" s="5">
        <f t="shared" si="5"/>
        <v>1375605.6656726799</v>
      </c>
      <c r="AI12" s="5">
        <f t="shared" si="5"/>
        <v>420572.518162405</v>
      </c>
      <c r="AJ12" s="5">
        <f t="shared" si="5"/>
        <v>0</v>
      </c>
      <c r="AK12" s="5">
        <f t="shared" si="5"/>
        <v>15885.1781431237</v>
      </c>
      <c r="AL12" s="5">
        <f t="shared" si="5"/>
        <v>4542.5316353730896</v>
      </c>
      <c r="AM12" s="5">
        <f t="shared" si="5"/>
        <v>1554.9517453093199</v>
      </c>
      <c r="AN12" s="5">
        <f t="shared" si="5"/>
        <v>173.013009444777</v>
      </c>
      <c r="AO12" s="5">
        <f t="shared" si="5"/>
        <v>0</v>
      </c>
      <c r="AP12" s="5">
        <f t="shared" si="5"/>
        <v>0</v>
      </c>
      <c r="AR12" s="5" t="str">
        <f t="shared" si="13"/>
        <v>S11_00765_MH_MD_20221118_LCQE</v>
      </c>
      <c r="AS12" s="5" t="str">
        <f t="shared" si="13"/>
        <v>SC 45min</v>
      </c>
      <c r="AT12" s="5">
        <f t="shared" si="24"/>
        <v>100</v>
      </c>
      <c r="AU12" s="5">
        <f t="shared" si="14"/>
        <v>7.2211804683570042</v>
      </c>
      <c r="AV12" s="5">
        <f t="shared" si="14"/>
        <v>1.0116177255401206</v>
      </c>
      <c r="AW12" s="5">
        <f t="shared" si="14"/>
        <v>0.30928821017910046</v>
      </c>
      <c r="AX12" s="5">
        <f t="shared" si="14"/>
        <v>0</v>
      </c>
      <c r="AY12" s="5">
        <f t="shared" si="14"/>
        <v>1.168192904693238E-2</v>
      </c>
      <c r="AZ12" s="5">
        <f t="shared" si="14"/>
        <v>3.3405689114569298E-3</v>
      </c>
      <c r="BA12" s="5">
        <f t="shared" si="14"/>
        <v>1.1435084829672026E-3</v>
      </c>
      <c r="BB12" s="5">
        <f t="shared" si="14"/>
        <v>1.2723342995086412E-4</v>
      </c>
      <c r="BC12" s="5">
        <f t="shared" si="14"/>
        <v>0</v>
      </c>
      <c r="BD12" s="5">
        <f t="shared" si="14"/>
        <v>0</v>
      </c>
      <c r="BF12" s="5" t="str">
        <f t="shared" si="15"/>
        <v>S11_00765_MH_MD_20221118_LCQE</v>
      </c>
      <c r="BG12" s="5" t="str">
        <f t="shared" si="15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4.4649845269976174E-3</v>
      </c>
      <c r="BJ12" s="5">
        <f ca="1"/>
        <v>6.2903168284456096E-3</v>
      </c>
      <c r="BK12" s="5">
        <f ca="1"/>
        <v>2.3800838104200894E-3</v>
      </c>
      <c r="BL12" s="5">
        <f ca="1"/>
        <v>-1.9358329803175904E-4</v>
      </c>
      <c r="BM12" s="5">
        <f ca="1"/>
        <v>-1.1485270091093601E-3</v>
      </c>
      <c r="BN12" s="5">
        <f ca="1"/>
        <v>-6.2900136742160818E-5</v>
      </c>
      <c r="BO12" s="5">
        <f ca="1"/>
        <v>-3.4489828084502392E-5</v>
      </c>
      <c r="BP12" s="5">
        <f ca="1"/>
        <v>-4.44754171177835E-5</v>
      </c>
      <c r="BQ12" s="5">
        <f ca="1"/>
        <v>1.7296178545748881E-6</v>
      </c>
      <c r="BR12" s="5">
        <f ca="1"/>
        <v>-1.1527460531572056E-4</v>
      </c>
      <c r="CJ12" s="5" t="str">
        <f t="shared" si="20"/>
        <v/>
      </c>
      <c r="CK12" s="5" t="str">
        <f t="shared" si="26"/>
        <v/>
      </c>
      <c r="CL12" s="5" t="str">
        <f t="shared" si="21"/>
        <v/>
      </c>
      <c r="CM12" s="5" t="str">
        <f t="shared" si="21"/>
        <v/>
      </c>
      <c r="CN12" s="5" t="str">
        <f t="shared" si="21"/>
        <v/>
      </c>
      <c r="CO12" s="5" t="str">
        <f t="shared" si="21"/>
        <v/>
      </c>
      <c r="CP12" s="5" t="str">
        <f t="shared" si="21"/>
        <v/>
      </c>
      <c r="CQ12" s="5" t="str">
        <f t="shared" si="21"/>
        <v/>
      </c>
      <c r="CR12" s="5" t="str">
        <f t="shared" si="21"/>
        <v/>
      </c>
      <c r="CS12" s="5" t="str">
        <f t="shared" si="21"/>
        <v/>
      </c>
      <c r="CT12" s="5" t="str">
        <f t="shared" si="21"/>
        <v/>
      </c>
      <c r="CU12" s="5" t="str">
        <f t="shared" si="21"/>
        <v/>
      </c>
      <c r="CV12" s="5" t="str">
        <f t="shared" si="21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35">CY3</f>
        <v>100</v>
      </c>
      <c r="DG12" s="5">
        <f t="shared" si="35"/>
        <v>6.774682015657242</v>
      </c>
      <c r="DH12" s="5">
        <f t="shared" si="35"/>
        <v>0.35233719232032101</v>
      </c>
      <c r="DI12" s="5">
        <f t="shared" si="35"/>
        <v>2.7091752734638968E-2</v>
      </c>
      <c r="DJ12" s="5">
        <f t="shared" si="35"/>
        <v>8.9674199005676406E-4</v>
      </c>
    </row>
    <row r="13" spans="1:116" ht="14.25" customHeight="1" x14ac:dyDescent="0.2">
      <c r="A13" t="s">
        <v>37</v>
      </c>
      <c r="B13" t="s">
        <v>38</v>
      </c>
      <c r="C13">
        <v>140705585.17813101</v>
      </c>
      <c r="D13">
        <v>10186558.503918801</v>
      </c>
      <c r="E13">
        <v>509300.37300758401</v>
      </c>
      <c r="F13">
        <v>729208.32762225298</v>
      </c>
      <c r="G13">
        <v>26672.425877373</v>
      </c>
      <c r="H13">
        <v>57240.438621266898</v>
      </c>
      <c r="I13">
        <v>24512.317781378501</v>
      </c>
      <c r="J13" s="4">
        <v>8070.3943563601997</v>
      </c>
      <c r="K13" s="4">
        <v>1707.88296595816</v>
      </c>
      <c r="L13" s="4">
        <v>0</v>
      </c>
      <c r="M13">
        <v>52315.0569655281</v>
      </c>
      <c r="P13" s="5" t="str">
        <f t="shared" si="11"/>
        <v>S14_00765_MH_MD_20221118_LCQE</v>
      </c>
      <c r="Q13" s="5" t="str">
        <f t="shared" si="11"/>
        <v>SC 45min</v>
      </c>
      <c r="R13" s="5">
        <f t="shared" ca="1" si="31"/>
        <v>99.471027466555455</v>
      </c>
      <c r="S13" s="5">
        <f t="shared" ca="1" si="12"/>
        <v>0.48839628362247089</v>
      </c>
      <c r="T13" s="6">
        <f t="shared" ca="1" si="12"/>
        <v>-3.7069185368857373E-2</v>
      </c>
      <c r="U13" s="6">
        <f t="shared" ca="1" si="12"/>
        <v>0.2235680224567165</v>
      </c>
      <c r="V13" s="6">
        <f t="shared" ca="1" si="12"/>
        <v>-1.6039727667948738E-2</v>
      </c>
      <c r="W13" s="6">
        <f t="shared" ca="1" si="12"/>
        <v>-0.10490221190051935</v>
      </c>
      <c r="X13" s="6">
        <f t="shared" ca="1" si="12"/>
        <v>-5.955154397064023E-3</v>
      </c>
      <c r="Y13" s="5">
        <f t="shared" ca="1" si="12"/>
        <v>-3.4045762739247755E-3</v>
      </c>
      <c r="Z13" s="5">
        <f t="shared" ca="1" si="12"/>
        <v>-4.3643848426269376E-3</v>
      </c>
      <c r="AA13" s="5">
        <f t="shared" ca="1" si="12"/>
        <v>1.9410657425798807E-4</v>
      </c>
      <c r="AB13" s="5">
        <f t="shared" ca="1" si="12"/>
        <v>-1.1450638757963818E-2</v>
      </c>
      <c r="AD13" s="5" t="str">
        <f t="shared" si="5"/>
        <v>S14_00765_MH_MD_20221118_LCQE</v>
      </c>
      <c r="AE13" s="5" t="str">
        <f t="shared" si="5"/>
        <v>SC 45min</v>
      </c>
      <c r="AF13" s="5">
        <f t="shared" si="5"/>
        <v>334446955.59302503</v>
      </c>
      <c r="AG13" s="5">
        <f t="shared" si="5"/>
        <v>24299830.580104999</v>
      </c>
      <c r="AH13" s="5">
        <f t="shared" si="5"/>
        <v>1164992.8831342701</v>
      </c>
      <c r="AI13" s="5">
        <f t="shared" si="5"/>
        <v>839642.31290766003</v>
      </c>
      <c r="AJ13" s="5">
        <f t="shared" si="5"/>
        <v>0</v>
      </c>
      <c r="AK13" s="5">
        <f t="shared" si="5"/>
        <v>70457.294006726501</v>
      </c>
      <c r="AL13" s="5">
        <f t="shared" si="5"/>
        <v>14509.453403665701</v>
      </c>
      <c r="AM13" s="5">
        <f t="shared" si="5"/>
        <v>1293.00260028963</v>
      </c>
      <c r="AN13" s="5">
        <f t="shared" si="5"/>
        <v>219.38819814928399</v>
      </c>
      <c r="AO13" s="5">
        <f t="shared" si="5"/>
        <v>0</v>
      </c>
      <c r="AP13" s="5">
        <f t="shared" si="5"/>
        <v>0</v>
      </c>
      <c r="AR13" s="5" t="str">
        <f t="shared" si="13"/>
        <v>S14_00765_MH_MD_20221118_LCQE</v>
      </c>
      <c r="AS13" s="5" t="str">
        <f t="shared" si="13"/>
        <v>SC 45min</v>
      </c>
      <c r="AT13" s="5">
        <f t="shared" si="24"/>
        <v>100</v>
      </c>
      <c r="AU13" s="5">
        <f t="shared" si="14"/>
        <v>7.2656755200589949</v>
      </c>
      <c r="AV13" s="5">
        <f t="shared" si="14"/>
        <v>0.34833412702727745</v>
      </c>
      <c r="AW13" s="5">
        <f t="shared" si="14"/>
        <v>0.25105395605077263</v>
      </c>
      <c r="AX13" s="5">
        <f t="shared" si="14"/>
        <v>0</v>
      </c>
      <c r="AY13" s="5">
        <f t="shared" si="14"/>
        <v>2.1066806807015202E-2</v>
      </c>
      <c r="AZ13" s="5">
        <f t="shared" si="14"/>
        <v>4.3383421977749043E-3</v>
      </c>
      <c r="BA13" s="5">
        <f t="shared" si="14"/>
        <v>3.8660917035317032E-4</v>
      </c>
      <c r="BB13" s="5">
        <f t="shared" si="14"/>
        <v>6.5597307579097421E-5</v>
      </c>
      <c r="BC13" s="5">
        <f t="shared" si="14"/>
        <v>0</v>
      </c>
      <c r="BD13" s="5">
        <f t="shared" si="14"/>
        <v>0</v>
      </c>
      <c r="BF13" s="5" t="str">
        <f t="shared" si="15"/>
        <v>S14_00765_MH_MD_20221118_LCQE</v>
      </c>
      <c r="BG13" s="5" t="str">
        <f t="shared" si="15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4.9099350440175299E-3</v>
      </c>
      <c r="BJ13" s="5">
        <f ca="1"/>
        <v>-3.726631393379436E-4</v>
      </c>
      <c r="BK13" s="5">
        <f ca="1"/>
        <v>2.2475692485622051E-3</v>
      </c>
      <c r="BL13" s="5">
        <f ca="1"/>
        <v>-1.6125024619195453E-4</v>
      </c>
      <c r="BM13" s="5">
        <f ca="1"/>
        <v>-1.0546006668704611E-3</v>
      </c>
      <c r="BN13" s="5">
        <f ca="1"/>
        <v>-5.9868230466064998E-5</v>
      </c>
      <c r="BO13" s="5">
        <f ca="1"/>
        <v>-3.4226813180043566E-5</v>
      </c>
      <c r="BP13" s="5">
        <f ca="1"/>
        <v>-4.3875940098179325E-5</v>
      </c>
      <c r="BQ13" s="5">
        <f ca="1"/>
        <v>1.9513880493820312E-6</v>
      </c>
      <c r="BR13" s="5">
        <f ca="1"/>
        <v>-1.1511531598297602E-4</v>
      </c>
      <c r="CJ13" s="5" t="str">
        <f t="shared" si="20"/>
        <v/>
      </c>
      <c r="CK13" s="5" t="str">
        <f t="shared" si="26"/>
        <v/>
      </c>
      <c r="CL13" s="5" t="str">
        <f t="shared" si="21"/>
        <v/>
      </c>
      <c r="CM13" s="5" t="str">
        <f t="shared" si="21"/>
        <v/>
      </c>
      <c r="CN13" s="5" t="str">
        <f t="shared" si="21"/>
        <v/>
      </c>
      <c r="CO13" s="5" t="str">
        <f t="shared" si="21"/>
        <v/>
      </c>
      <c r="CP13" s="5" t="str">
        <f t="shared" si="21"/>
        <v/>
      </c>
      <c r="CQ13" s="5" t="str">
        <f t="shared" si="21"/>
        <v/>
      </c>
      <c r="CR13" s="5" t="str">
        <f t="shared" si="21"/>
        <v/>
      </c>
      <c r="CS13" s="5" t="str">
        <f t="shared" si="21"/>
        <v/>
      </c>
      <c r="CT13" s="5" t="str">
        <f t="shared" si="21"/>
        <v/>
      </c>
      <c r="CU13" s="5" t="str">
        <f t="shared" si="21"/>
        <v/>
      </c>
      <c r="CV13" s="5" t="str">
        <f t="shared" si="21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6">CY3</f>
        <v>100</v>
      </c>
      <c r="DH13" s="5">
        <f t="shared" si="36"/>
        <v>6.774682015657242</v>
      </c>
      <c r="DI13" s="5">
        <f t="shared" si="36"/>
        <v>0.35233719232032101</v>
      </c>
      <c r="DJ13" s="5">
        <f t="shared" si="36"/>
        <v>2.7091752734638968E-2</v>
      </c>
    </row>
    <row r="14" spans="1:116" ht="14.25" customHeight="1" x14ac:dyDescent="0.2">
      <c r="A14" t="s">
        <v>39</v>
      </c>
      <c r="B14" t="s">
        <v>38</v>
      </c>
      <c r="C14">
        <v>92372193.376507401</v>
      </c>
      <c r="D14">
        <v>6551710.6604402699</v>
      </c>
      <c r="E14">
        <v>325447.20485041599</v>
      </c>
      <c r="F14">
        <v>99032.8461471435</v>
      </c>
      <c r="G14">
        <v>1338.8569423803799</v>
      </c>
      <c r="H14">
        <v>16823.2231135615</v>
      </c>
      <c r="I14">
        <v>1526.2818540585599</v>
      </c>
      <c r="J14" s="4">
        <v>143.935641935652</v>
      </c>
      <c r="K14" s="4">
        <v>2039.1635596553899</v>
      </c>
      <c r="L14" s="4">
        <v>0</v>
      </c>
      <c r="M14">
        <v>0</v>
      </c>
      <c r="P14" s="5" t="str">
        <f t="shared" si="11"/>
        <v>S4_00765_MH_MD_20221118_LCQE</v>
      </c>
      <c r="Q14" s="5" t="str">
        <f t="shared" si="11"/>
        <v>SC 90min</v>
      </c>
      <c r="R14" s="5">
        <f t="shared" ca="1" si="31"/>
        <v>99.146725070683885</v>
      </c>
      <c r="S14" s="5">
        <f t="shared" ca="1" si="12"/>
        <v>0.46097699877054421</v>
      </c>
      <c r="T14" s="6">
        <f t="shared" ca="1" si="12"/>
        <v>-2.1687310023809192E-2</v>
      </c>
      <c r="U14" s="6">
        <f t="shared" ca="1" si="12"/>
        <v>0.48681352023476915</v>
      </c>
      <c r="V14" s="6">
        <f t="shared" ca="1" si="12"/>
        <v>-1.5123185523360869E-2</v>
      </c>
      <c r="W14" s="6">
        <f t="shared" ca="1" si="12"/>
        <v>-8.6105905423927112E-2</v>
      </c>
      <c r="X14" s="6">
        <f t="shared" ca="1" si="12"/>
        <v>5.7431262281906715E-3</v>
      </c>
      <c r="Y14" s="5">
        <f t="shared" ca="1" si="12"/>
        <v>1.0360980006996294E-3</v>
      </c>
      <c r="Z14" s="5">
        <f t="shared" ca="1" si="12"/>
        <v>-3.8941986336186799E-3</v>
      </c>
      <c r="AA14" s="5">
        <f t="shared" ca="1" si="12"/>
        <v>9.8539701394932599E-5</v>
      </c>
      <c r="AB14" s="5">
        <f t="shared" ca="1" si="12"/>
        <v>2.5417245985242885E-2</v>
      </c>
      <c r="AD14" s="5" t="str">
        <f t="shared" si="5"/>
        <v>S4_00765_MH_MD_20221118_LCQE</v>
      </c>
      <c r="AE14" s="5" t="str">
        <f t="shared" si="5"/>
        <v>SC 90min</v>
      </c>
      <c r="AF14" s="5">
        <f t="shared" si="5"/>
        <v>140705585.17813101</v>
      </c>
      <c r="AG14" s="5">
        <f t="shared" si="5"/>
        <v>10186558.503918801</v>
      </c>
      <c r="AH14" s="5">
        <f t="shared" si="5"/>
        <v>509300.37300758401</v>
      </c>
      <c r="AI14" s="5">
        <f t="shared" si="5"/>
        <v>729208.32762225298</v>
      </c>
      <c r="AJ14" s="5">
        <f t="shared" si="5"/>
        <v>26672.425877373</v>
      </c>
      <c r="AK14" s="5">
        <f t="shared" si="5"/>
        <v>57240.438621266898</v>
      </c>
      <c r="AL14" s="5">
        <f t="shared" si="5"/>
        <v>24512.317781378501</v>
      </c>
      <c r="AM14" s="5">
        <f t="shared" si="5"/>
        <v>8070.3943563601997</v>
      </c>
      <c r="AN14" s="5">
        <f t="shared" si="5"/>
        <v>1707.88296595816</v>
      </c>
      <c r="AO14" s="5">
        <f t="shared" si="5"/>
        <v>0</v>
      </c>
      <c r="AP14" s="5">
        <f t="shared" si="5"/>
        <v>52315.0569655281</v>
      </c>
      <c r="AR14" s="5" t="str">
        <f t="shared" si="13"/>
        <v>S4_00765_MH_MD_20221118_LCQE</v>
      </c>
      <c r="AS14" s="5" t="str">
        <f t="shared" si="13"/>
        <v>SC 90min</v>
      </c>
      <c r="AT14" s="5">
        <f t="shared" si="24"/>
        <v>100</v>
      </c>
      <c r="AU14" s="5">
        <f t="shared" si="14"/>
        <v>7.2396262671611655</v>
      </c>
      <c r="AV14" s="5">
        <f t="shared" si="14"/>
        <v>0.36196173191193365</v>
      </c>
      <c r="AW14" s="5">
        <f t="shared" si="14"/>
        <v>0.51825116017895589</v>
      </c>
      <c r="AX14" s="5">
        <f t="shared" si="14"/>
        <v>1.8956195550877485E-2</v>
      </c>
      <c r="AY14" s="5">
        <f t="shared" si="14"/>
        <v>4.0680999655274108E-2</v>
      </c>
      <c r="AZ14" s="5">
        <f t="shared" si="14"/>
        <v>1.7420998427565119E-2</v>
      </c>
      <c r="BA14" s="5">
        <f t="shared" si="14"/>
        <v>5.7356602768420389E-3</v>
      </c>
      <c r="BB14" s="5">
        <f t="shared" si="14"/>
        <v>1.2137989858725278E-3</v>
      </c>
      <c r="BC14" s="5">
        <f t="shared" si="14"/>
        <v>0</v>
      </c>
      <c r="BD14" s="5">
        <f t="shared" si="14"/>
        <v>3.7180511988417569E-2</v>
      </c>
      <c r="BF14" s="5" t="str">
        <f t="shared" si="15"/>
        <v>S4_00765_MH_MD_20221118_LCQE</v>
      </c>
      <c r="BG14" s="5" t="str">
        <f t="shared" si="15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4.6494425150392371E-3</v>
      </c>
      <c r="BJ14" s="5">
        <f ca="1"/>
        <v>-2.1873954997855783E-4</v>
      </c>
      <c r="BK14" s="5">
        <f ca="1"/>
        <v>4.9100312681806596E-3</v>
      </c>
      <c r="BL14" s="5">
        <f ca="1"/>
        <v>-1.525333843612002E-4</v>
      </c>
      <c r="BM14" s="5">
        <f ca="1"/>
        <v>-8.6846948663750934E-4</v>
      </c>
      <c r="BN14" s="5">
        <f ca="1"/>
        <v>5.7925526275288172E-5</v>
      </c>
      <c r="BO14" s="5">
        <f ca="1"/>
        <v>1.0450148504259444E-5</v>
      </c>
      <c r="BP14" s="5">
        <f ca="1"/>
        <v>-3.9277128224279925E-5</v>
      </c>
      <c r="BQ14" s="5">
        <f ca="1"/>
        <v>9.9387752166984298E-7</v>
      </c>
      <c r="BR14" s="5">
        <f ca="1"/>
        <v>2.563599147336674E-4</v>
      </c>
      <c r="CJ14" s="5" t="str">
        <f t="shared" si="20"/>
        <v/>
      </c>
      <c r="CK14" s="5" t="str">
        <f t="shared" si="26"/>
        <v/>
      </c>
      <c r="CL14" s="7"/>
      <c r="CM14" s="7"/>
      <c r="CN14" s="7"/>
      <c r="CO14" s="7"/>
      <c r="CP14" s="7"/>
      <c r="CQ14" s="7"/>
      <c r="CR14" s="5" t="str">
        <f t="shared" si="21"/>
        <v/>
      </c>
      <c r="CS14" s="5" t="str">
        <f t="shared" si="21"/>
        <v/>
      </c>
      <c r="CT14" s="5" t="str">
        <f t="shared" si="21"/>
        <v/>
      </c>
      <c r="CU14" s="5" t="str">
        <f t="shared" si="21"/>
        <v/>
      </c>
      <c r="CV14" s="5" t="str">
        <f t="shared" si="21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7">CY3</f>
        <v>100</v>
      </c>
      <c r="DI14" s="5">
        <f t="shared" si="37"/>
        <v>6.774682015657242</v>
      </c>
      <c r="DJ14" s="5">
        <f t="shared" si="37"/>
        <v>0.35233719232032101</v>
      </c>
    </row>
    <row r="15" spans="1:116" ht="15" customHeight="1" x14ac:dyDescent="0.2">
      <c r="A15" t="s">
        <v>40</v>
      </c>
      <c r="B15" t="s">
        <v>38</v>
      </c>
      <c r="C15">
        <v>235241285.53766099</v>
      </c>
      <c r="D15">
        <v>15882563.160548899</v>
      </c>
      <c r="E15">
        <v>601620.42844700103</v>
      </c>
      <c r="F15">
        <v>364479.32985052897</v>
      </c>
      <c r="G15">
        <v>417.48987559613403</v>
      </c>
      <c r="H15">
        <v>28392.2823456931</v>
      </c>
      <c r="I15">
        <v>9394.8996620705402</v>
      </c>
      <c r="J15" s="4">
        <v>15918.0168914157</v>
      </c>
      <c r="K15" s="4">
        <v>315.52125841518102</v>
      </c>
      <c r="L15" s="4">
        <v>0</v>
      </c>
      <c r="M15">
        <v>0</v>
      </c>
      <c r="P15" s="5" t="str">
        <f t="shared" si="11"/>
        <v>S8_00765_MH_MD_20221118_LCQE</v>
      </c>
      <c r="Q15" s="5" t="str">
        <f t="shared" si="11"/>
        <v>SC 90min</v>
      </c>
      <c r="R15" s="5">
        <f t="shared" ca="1" si="31"/>
        <v>99.76231627604254</v>
      </c>
      <c r="S15" s="5">
        <f t="shared" ca="1" si="12"/>
        <v>0.31729245635111747</v>
      </c>
      <c r="T15" s="6">
        <f t="shared" ca="1" si="12"/>
        <v>-2.1511093830804597E-2</v>
      </c>
      <c r="U15" s="6">
        <f t="shared" ca="1" si="12"/>
        <v>8.0267855145434358E-2</v>
      </c>
      <c r="V15" s="6">
        <f t="shared" ca="1" si="12"/>
        <v>-4.8967004974047176E-3</v>
      </c>
      <c r="W15" s="6">
        <f t="shared" ca="1" si="12"/>
        <v>-0.10831057289842194</v>
      </c>
      <c r="X15" s="6">
        <f t="shared" ca="1" si="12"/>
        <v>-8.2238764983166065E-3</v>
      </c>
      <c r="Y15" s="5">
        <f t="shared" ca="1" si="12"/>
        <v>-3.4738923334294452E-3</v>
      </c>
      <c r="Z15" s="5">
        <f t="shared" ca="1" si="12"/>
        <v>-2.0398103234395911E-3</v>
      </c>
      <c r="AA15" s="5">
        <f t="shared" ca="1" si="12"/>
        <v>5.416385012255047E-5</v>
      </c>
      <c r="AB15" s="5">
        <f t="shared" ca="1" si="12"/>
        <v>-1.1474805007379039E-2</v>
      </c>
      <c r="AD15" s="5" t="str">
        <f t="shared" si="5"/>
        <v>S8_00765_MH_MD_20221118_LCQE</v>
      </c>
      <c r="AE15" s="5" t="str">
        <f t="shared" si="5"/>
        <v>SC 90min</v>
      </c>
      <c r="AF15" s="5">
        <f t="shared" si="5"/>
        <v>92372193.376507401</v>
      </c>
      <c r="AG15" s="5">
        <f t="shared" si="5"/>
        <v>6551710.6604402699</v>
      </c>
      <c r="AH15" s="5">
        <f t="shared" si="5"/>
        <v>325447.20485041599</v>
      </c>
      <c r="AI15" s="5">
        <f t="shared" si="5"/>
        <v>99032.8461471435</v>
      </c>
      <c r="AJ15" s="5">
        <f t="shared" si="5"/>
        <v>1338.8569423803799</v>
      </c>
      <c r="AK15" s="5">
        <f t="shared" si="5"/>
        <v>16823.2231135615</v>
      </c>
      <c r="AL15" s="5">
        <f t="shared" si="5"/>
        <v>1526.2818540585599</v>
      </c>
      <c r="AM15" s="5">
        <f t="shared" si="5"/>
        <v>143.935641935652</v>
      </c>
      <c r="AN15" s="5">
        <f t="shared" si="5"/>
        <v>2039.1635596553899</v>
      </c>
      <c r="AO15" s="5">
        <f t="shared" si="5"/>
        <v>0</v>
      </c>
      <c r="AP15" s="5">
        <f t="shared" si="5"/>
        <v>0</v>
      </c>
      <c r="AR15" s="5" t="str">
        <f t="shared" si="13"/>
        <v>S8_00765_MH_MD_20221118_LCQE</v>
      </c>
      <c r="AS15" s="5" t="str">
        <f t="shared" si="13"/>
        <v>SC 90min</v>
      </c>
      <c r="AT15" s="5">
        <f t="shared" si="24"/>
        <v>100</v>
      </c>
      <c r="AU15" s="5">
        <f t="shared" si="14"/>
        <v>7.0927304213028854</v>
      </c>
      <c r="AV15" s="5">
        <f t="shared" si="14"/>
        <v>0.35232161644565374</v>
      </c>
      <c r="AW15" s="5">
        <f t="shared" si="14"/>
        <v>0.10721066862999279</v>
      </c>
      <c r="AX15" s="5">
        <f t="shared" si="14"/>
        <v>1.4494155583414838E-3</v>
      </c>
      <c r="AY15" s="5">
        <f t="shared" si="14"/>
        <v>1.8212432225128989E-2</v>
      </c>
      <c r="AZ15" s="5">
        <f t="shared" si="14"/>
        <v>1.6523174326254898E-3</v>
      </c>
      <c r="BA15" s="5">
        <f t="shared" si="14"/>
        <v>1.5582139675840857E-4</v>
      </c>
      <c r="BB15" s="5">
        <f t="shared" si="14"/>
        <v>2.2075513042586268E-3</v>
      </c>
      <c r="BC15" s="5">
        <f t="shared" si="14"/>
        <v>0</v>
      </c>
      <c r="BD15" s="5">
        <f t="shared" si="14"/>
        <v>0</v>
      </c>
      <c r="BF15" s="5" t="str">
        <f t="shared" si="15"/>
        <v>S8_00765_MH_MD_20221118_LCQE</v>
      </c>
      <c r="BG15" s="5" t="str">
        <f t="shared" si="15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3.1804840564564341E-3</v>
      </c>
      <c r="BJ15" s="5">
        <f ca="1"/>
        <v>-2.156234401302728E-4</v>
      </c>
      <c r="BK15" s="5">
        <f ca="1"/>
        <v>8.0459093314687118E-4</v>
      </c>
      <c r="BL15" s="5">
        <f ca="1"/>
        <v>-4.9083668866062984E-5</v>
      </c>
      <c r="BM15" s="5">
        <f ca="1"/>
        <v>-1.0856862284424748E-3</v>
      </c>
      <c r="BN15" s="5">
        <f ca="1"/>
        <v>-8.2434698845214489E-5</v>
      </c>
      <c r="BO15" s="5">
        <f ca="1"/>
        <v>-3.482168882102915E-5</v>
      </c>
      <c r="BP15" s="5">
        <f ca="1"/>
        <v>-2.0446701716462074E-5</v>
      </c>
      <c r="BQ15" s="5">
        <f ca="1"/>
        <v>5.4292895498415437E-7</v>
      </c>
      <c r="BR15" s="5">
        <f ca="1"/>
        <v>-1.1502143730933663E-4</v>
      </c>
      <c r="CJ15" s="5" t="str">
        <f t="shared" si="20"/>
        <v/>
      </c>
      <c r="CK15" s="5" t="str">
        <f t="shared" si="26"/>
        <v/>
      </c>
      <c r="CL15" s="7"/>
      <c r="CM15" s="7"/>
      <c r="CN15" s="7"/>
      <c r="CO15" s="7"/>
      <c r="CP15" s="7"/>
      <c r="CQ15" s="7"/>
      <c r="CR15" s="5" t="str">
        <f t="shared" si="21"/>
        <v/>
      </c>
      <c r="CS15" s="5" t="str">
        <f t="shared" si="21"/>
        <v/>
      </c>
      <c r="CT15" s="5" t="str">
        <f t="shared" si="21"/>
        <v/>
      </c>
      <c r="CU15" s="5" t="str">
        <f t="shared" si="21"/>
        <v/>
      </c>
      <c r="CV15" s="5" t="str">
        <f t="shared" si="21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8">CY3</f>
        <v>100</v>
      </c>
      <c r="DJ15" s="5">
        <f t="shared" si="38"/>
        <v>6.774682015657242</v>
      </c>
    </row>
    <row r="16" spans="1:116" ht="15" customHeight="1" thickBot="1" x14ac:dyDescent="0.25">
      <c r="A16" t="s">
        <v>41</v>
      </c>
      <c r="B16" t="s">
        <v>38</v>
      </c>
      <c r="C16">
        <v>220638659.25121099</v>
      </c>
      <c r="D16">
        <v>15120565.4209868</v>
      </c>
      <c r="E16">
        <v>1558839.7071926999</v>
      </c>
      <c r="F16">
        <v>305464.42953503301</v>
      </c>
      <c r="G16">
        <v>0</v>
      </c>
      <c r="H16">
        <v>23911.571324565299</v>
      </c>
      <c r="I16">
        <v>5131.3152729682697</v>
      </c>
      <c r="J16" s="4">
        <v>5767.3045862352501</v>
      </c>
      <c r="K16" s="4">
        <v>50.589995821707298</v>
      </c>
      <c r="L16" s="4">
        <v>213.193299008152</v>
      </c>
      <c r="M16">
        <v>0</v>
      </c>
      <c r="P16" s="5" t="str">
        <f t="shared" si="11"/>
        <v>S12_00765_MH_MD_20221118_LCQE</v>
      </c>
      <c r="Q16" s="5" t="str">
        <f t="shared" si="11"/>
        <v>SC 90min</v>
      </c>
      <c r="R16" s="5">
        <f t="shared" ca="1" si="31"/>
        <v>100.12581178231095</v>
      </c>
      <c r="S16" s="5">
        <f t="shared" ca="1" si="12"/>
        <v>-2.310572402768217E-2</v>
      </c>
      <c r="T16" s="6">
        <f t="shared" ca="1" si="12"/>
        <v>-9.5147269540126561E-2</v>
      </c>
      <c r="U16" s="6">
        <f t="shared" ca="1" si="12"/>
        <v>0.13453493309021577</v>
      </c>
      <c r="V16" s="6">
        <f t="shared" ca="1" si="12"/>
        <v>-9.4929888219868145E-3</v>
      </c>
      <c r="W16" s="6">
        <f t="shared" ca="1" si="12"/>
        <v>-0.11471295226269422</v>
      </c>
      <c r="X16" s="6">
        <f t="shared" ca="1" si="12"/>
        <v>-5.0671062686794017E-3</v>
      </c>
      <c r="Y16" s="5">
        <f t="shared" ca="1" si="12"/>
        <v>3.0894797435452245E-3</v>
      </c>
      <c r="Z16" s="5">
        <f t="shared" ref="Z16:Z17" ca="1" si="39">IFERROR(BP16/SUMIF($BH16:$BR16,"&lt;&gt;#N/A")*100,"")</f>
        <v>-4.6188562512432764E-3</v>
      </c>
      <c r="AA16" s="5">
        <f t="shared" ref="AA16:AA17" ca="1" si="40">IFERROR(BQ16/SUMIF($BH16:$BR16,"&lt;&gt;#N/A")*100,"")</f>
        <v>2.1980943768608197E-4</v>
      </c>
      <c r="AB16" s="5">
        <f t="shared" ref="AB16:AB17" ca="1" si="41">IFERROR(BR16/SUMIF($BH16:$BR16,"&lt;&gt;#N/A")*100,"")</f>
        <v>-1.1511107409979536E-2</v>
      </c>
      <c r="AD16" s="5" t="str">
        <f t="shared" si="5"/>
        <v>S12_00765_MH_MD_20221118_LCQE</v>
      </c>
      <c r="AE16" s="5" t="str">
        <f t="shared" si="5"/>
        <v>SC 90min</v>
      </c>
      <c r="AF16" s="5">
        <f t="shared" si="5"/>
        <v>235241285.53766099</v>
      </c>
      <c r="AG16" s="5">
        <f t="shared" si="5"/>
        <v>15882563.160548899</v>
      </c>
      <c r="AH16" s="5">
        <f t="shared" si="5"/>
        <v>601620.42844700103</v>
      </c>
      <c r="AI16" s="5">
        <f t="shared" si="5"/>
        <v>364479.32985052897</v>
      </c>
      <c r="AJ16" s="5">
        <f t="shared" si="5"/>
        <v>417.48987559613403</v>
      </c>
      <c r="AK16" s="5">
        <f t="shared" si="5"/>
        <v>28392.2823456931</v>
      </c>
      <c r="AL16" s="5">
        <f t="shared" si="5"/>
        <v>9394.8996620705402</v>
      </c>
      <c r="AM16" s="5">
        <f t="shared" si="5"/>
        <v>15918.0168914157</v>
      </c>
      <c r="AN16" s="5">
        <f t="shared" si="5"/>
        <v>315.52125841518102</v>
      </c>
      <c r="AO16" s="5">
        <f t="shared" si="5"/>
        <v>0</v>
      </c>
      <c r="AP16" s="5">
        <f t="shared" si="5"/>
        <v>0</v>
      </c>
      <c r="AR16" s="5" t="str">
        <f t="shared" si="13"/>
        <v>S12_00765_MH_MD_20221118_LCQE</v>
      </c>
      <c r="AS16" s="5" t="str">
        <f t="shared" si="13"/>
        <v>SC 90min</v>
      </c>
      <c r="AT16" s="5">
        <f t="shared" si="24"/>
        <v>100</v>
      </c>
      <c r="AU16" s="5">
        <f t="shared" si="14"/>
        <v>6.7516053248255936</v>
      </c>
      <c r="AV16" s="5">
        <f t="shared" si="14"/>
        <v>0.25574610641663259</v>
      </c>
      <c r="AW16" s="5">
        <f t="shared" si="14"/>
        <v>0.15493850453056532</v>
      </c>
      <c r="AX16" s="5">
        <f t="shared" si="14"/>
        <v>1.7747304629879519E-4</v>
      </c>
      <c r="AY16" s="5">
        <f t="shared" si="14"/>
        <v>1.2069430024071024E-2</v>
      </c>
      <c r="AZ16" s="5">
        <f t="shared" si="14"/>
        <v>3.993729094192721E-3</v>
      </c>
      <c r="BA16" s="5">
        <f t="shared" si="14"/>
        <v>6.7666765444823682E-3</v>
      </c>
      <c r="BB16" s="5">
        <f t="shared" si="14"/>
        <v>1.3412665115055563E-4</v>
      </c>
      <c r="BC16" s="5">
        <f t="shared" si="14"/>
        <v>0</v>
      </c>
      <c r="BD16" s="5">
        <f t="shared" si="14"/>
        <v>0</v>
      </c>
      <c r="BF16" s="5" t="str">
        <f t="shared" si="15"/>
        <v>S12_00765_MH_MD_20221118_LCQE</v>
      </c>
      <c r="BG16" s="5" t="str">
        <f t="shared" si="15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-2.3076690831648483E-4</v>
      </c>
      <c r="BJ16" s="5">
        <f ca="1"/>
        <v>-9.5027713480107896E-4</v>
      </c>
      <c r="BK16" s="5">
        <f ca="1"/>
        <v>1.343658849755102E-3</v>
      </c>
      <c r="BL16" s="5">
        <f ca="1"/>
        <v>-9.4810605307510951E-5</v>
      </c>
      <c r="BM16" s="5">
        <f ca="1"/>
        <v>-1.1456881119935184E-3</v>
      </c>
      <c r="BN16" s="5">
        <f ca="1"/>
        <v>-5.0607392624152474E-5</v>
      </c>
      <c r="BO16" s="5">
        <f ca="1"/>
        <v>3.0855976980863162E-5</v>
      </c>
      <c r="BP16" s="5">
        <f ca="1"/>
        <v>-4.6130524876895745E-5</v>
      </c>
      <c r="BQ16" s="5">
        <f ca="1"/>
        <v>2.195332390053244E-6</v>
      </c>
      <c r="BR16" s="5">
        <f ca="1"/>
        <v>-1.1496643278165345E-4</v>
      </c>
      <c r="CJ16" s="5" t="str">
        <f t="shared" si="20"/>
        <v/>
      </c>
      <c r="CK16" s="5" t="str">
        <f t="shared" si="26"/>
        <v/>
      </c>
      <c r="CL16" s="5" t="str">
        <f t="shared" si="26"/>
        <v/>
      </c>
      <c r="CM16" s="5" t="str">
        <f t="shared" si="26"/>
        <v/>
      </c>
      <c r="CN16" s="5" t="str">
        <f t="shared" si="26"/>
        <v/>
      </c>
      <c r="CO16" s="5" t="str">
        <f t="shared" si="26"/>
        <v/>
      </c>
      <c r="CP16" s="5" t="str">
        <f t="shared" si="26"/>
        <v/>
      </c>
      <c r="CQ16" s="5" t="str">
        <f t="shared" si="26"/>
        <v/>
      </c>
      <c r="CR16" s="5" t="str">
        <f t="shared" si="26"/>
        <v/>
      </c>
      <c r="CS16" s="5" t="str">
        <f t="shared" si="26"/>
        <v/>
      </c>
      <c r="CT16" s="5" t="str">
        <f t="shared" si="26"/>
        <v/>
      </c>
      <c r="CU16" s="5" t="str">
        <f t="shared" si="26"/>
        <v/>
      </c>
      <c r="CV16" s="5" t="str">
        <f t="shared" si="26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130609865.867375</v>
      </c>
      <c r="D17">
        <v>8816610.74789677</v>
      </c>
      <c r="E17">
        <v>223586.95616246201</v>
      </c>
      <c r="F17">
        <v>69403.157195852793</v>
      </c>
      <c r="G17">
        <v>0</v>
      </c>
      <c r="H17">
        <v>153491.986302178</v>
      </c>
      <c r="I17">
        <v>25656.274038670399</v>
      </c>
      <c r="J17" s="4">
        <v>2191.4169788272002</v>
      </c>
      <c r="K17" s="4">
        <v>3383.8790821038001</v>
      </c>
      <c r="L17" s="4">
        <v>414.06861014922998</v>
      </c>
      <c r="M17">
        <v>0</v>
      </c>
      <c r="P17" s="5" t="str">
        <f t="shared" si="11"/>
        <v>S15_00765_MH_MD_20221118_LCQE</v>
      </c>
      <c r="Q17" s="5" t="str">
        <f t="shared" si="11"/>
        <v>SC 90min</v>
      </c>
      <c r="R17" s="5">
        <f t="shared" ca="1" si="31"/>
        <v>99.634485345000627</v>
      </c>
      <c r="S17" s="5">
        <f t="shared" ca="1" si="12"/>
        <v>7.8121178394921581E-2</v>
      </c>
      <c r="T17" s="6">
        <f t="shared" ca="1" si="12"/>
        <v>0.34758828348990739</v>
      </c>
      <c r="U17" s="6">
        <f t="shared" ca="1" si="12"/>
        <v>8.7123542858805761E-2</v>
      </c>
      <c r="V17" s="6">
        <f t="shared" ca="1" si="12"/>
        <v>-8.0416544514913934E-3</v>
      </c>
      <c r="W17" s="6">
        <f t="shared" ca="1" si="12"/>
        <v>-0.11542870786746721</v>
      </c>
      <c r="X17" s="6">
        <f t="shared" ca="1" si="12"/>
        <v>-6.7420787831649516E-3</v>
      </c>
      <c r="Y17" s="5">
        <f t="shared" ca="1" si="12"/>
        <v>-1.5215356551912522E-3</v>
      </c>
      <c r="Z17" s="5">
        <f t="shared" ca="1" si="39"/>
        <v>-4.4091054343084754E-3</v>
      </c>
      <c r="AA17" s="5">
        <f t="shared" ca="1" si="40"/>
        <v>3.00465100010982E-4</v>
      </c>
      <c r="AB17" s="5">
        <f t="shared" ca="1" si="41"/>
        <v>-1.1475732652650651E-2</v>
      </c>
      <c r="AD17" s="5" t="str">
        <f t="shared" si="5"/>
        <v>S15_00765_MH_MD_20221118_LCQE</v>
      </c>
      <c r="AE17" s="5" t="str">
        <f t="shared" si="5"/>
        <v>SC 90min</v>
      </c>
      <c r="AF17" s="5">
        <f t="shared" si="5"/>
        <v>220638659.25121099</v>
      </c>
      <c r="AG17" s="5">
        <f t="shared" si="5"/>
        <v>15120565.4209868</v>
      </c>
      <c r="AH17" s="5">
        <f t="shared" si="5"/>
        <v>1558839.7071926999</v>
      </c>
      <c r="AI17" s="5">
        <f t="shared" si="5"/>
        <v>305464.42953503301</v>
      </c>
      <c r="AJ17" s="5">
        <f t="shared" si="5"/>
        <v>0</v>
      </c>
      <c r="AK17" s="5">
        <f t="shared" si="5"/>
        <v>23911.571324565299</v>
      </c>
      <c r="AL17" s="5">
        <f t="shared" si="5"/>
        <v>5131.3152729682697</v>
      </c>
      <c r="AM17" s="5">
        <f t="shared" si="5"/>
        <v>5767.3045862352501</v>
      </c>
      <c r="AN17" s="5">
        <f t="shared" si="5"/>
        <v>50.589995821707298</v>
      </c>
      <c r="AO17" s="5">
        <f t="shared" si="5"/>
        <v>213.193299008152</v>
      </c>
      <c r="AP17" s="5">
        <f t="shared" si="5"/>
        <v>0</v>
      </c>
      <c r="AR17" s="5" t="str">
        <f t="shared" si="13"/>
        <v>S15_00765_MH_MD_20221118_LCQE</v>
      </c>
      <c r="AS17" s="5" t="str">
        <f t="shared" si="13"/>
        <v>SC 90min</v>
      </c>
      <c r="AT17" s="5">
        <f t="shared" si="24"/>
        <v>100</v>
      </c>
      <c r="AU17" s="5">
        <f t="shared" si="14"/>
        <v>6.8530897859432169</v>
      </c>
      <c r="AV17" s="5">
        <f t="shared" si="14"/>
        <v>0.70651249988691367</v>
      </c>
      <c r="AW17" s="5">
        <f t="shared" si="14"/>
        <v>0.13844556097816138</v>
      </c>
      <c r="AX17" s="5">
        <f t="shared" si="14"/>
        <v>0</v>
      </c>
      <c r="AY17" s="5">
        <f t="shared" si="14"/>
        <v>1.0837435019644707E-2</v>
      </c>
      <c r="AZ17" s="5">
        <f t="shared" si="14"/>
        <v>2.3256646366428217E-3</v>
      </c>
      <c r="BA17" s="5">
        <f t="shared" si="14"/>
        <v>2.6139139014930341E-3</v>
      </c>
      <c r="BB17" s="5">
        <f t="shared" si="14"/>
        <v>2.2928890156147752E-5</v>
      </c>
      <c r="BC17" s="5">
        <f t="shared" si="14"/>
        <v>9.6625541385935462E-5</v>
      </c>
      <c r="BD17" s="5">
        <f t="shared" si="14"/>
        <v>0</v>
      </c>
      <c r="BF17" s="5" t="str">
        <f t="shared" si="15"/>
        <v>S15_00765_MH_MD_20221118_LCQE</v>
      </c>
      <c r="BG17" s="5" t="str">
        <f t="shared" si="15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7.8407770285975065E-4</v>
      </c>
      <c r="BJ17" s="5">
        <f ca="1"/>
        <v>3.4886343045415083E-3</v>
      </c>
      <c r="BK17" s="5">
        <f ca="1"/>
        <v>8.7443160424953577E-4</v>
      </c>
      <c r="BL17" s="5">
        <f ca="1"/>
        <v>-8.0711557084335361E-5</v>
      </c>
      <c r="BM17" s="5">
        <f ca="1"/>
        <v>-1.1585216450687383E-3</v>
      </c>
      <c r="BN17" s="5">
        <f ca="1"/>
        <v>-6.7668124744353387E-5</v>
      </c>
      <c r="BO17" s="5">
        <f ca="1"/>
        <v>-1.5271174934287935E-5</v>
      </c>
      <c r="BP17" s="5">
        <f ca="1"/>
        <v>-4.4252804829986628E-5</v>
      </c>
      <c r="BQ17" s="5">
        <f ca="1"/>
        <v>3.0156737295382484E-6</v>
      </c>
      <c r="BR17" s="5">
        <f ca="1"/>
        <v>-1.1517832016609569E-4</v>
      </c>
      <c r="CJ17" s="5" t="str">
        <f t="shared" si="20"/>
        <v/>
      </c>
      <c r="CK17" s="5" t="str">
        <f t="shared" si="26"/>
        <v/>
      </c>
      <c r="CL17" s="5" t="str">
        <f t="shared" si="26"/>
        <v/>
      </c>
      <c r="CM17" s="5" t="str">
        <f t="shared" si="26"/>
        <v/>
      </c>
      <c r="CN17" s="5" t="str">
        <f t="shared" si="26"/>
        <v/>
      </c>
      <c r="CO17" s="5" t="str">
        <f t="shared" si="26"/>
        <v/>
      </c>
      <c r="CP17" s="5" t="str">
        <f t="shared" si="26"/>
        <v/>
      </c>
      <c r="CQ17" s="5" t="str">
        <f t="shared" si="26"/>
        <v/>
      </c>
      <c r="CR17" s="5" t="str">
        <f t="shared" ref="CR17:CT17" si="42">IF(CE17=ISBLANK(TRUE),"",CE17/$BM17*"100")</f>
        <v/>
      </c>
      <c r="CS17" s="5" t="str">
        <f t="shared" si="42"/>
        <v/>
      </c>
      <c r="CT17" s="5" t="str">
        <f t="shared" si="42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130088713.80339999</v>
      </c>
      <c r="D18">
        <v>8792115.4434301406</v>
      </c>
      <c r="E18">
        <v>420311.97480283398</v>
      </c>
      <c r="F18">
        <v>8768.6478218199209</v>
      </c>
      <c r="G18">
        <v>0</v>
      </c>
      <c r="H18">
        <v>120330.29964349901</v>
      </c>
      <c r="I18">
        <v>30686.279004247499</v>
      </c>
      <c r="J18" s="4">
        <v>1086.81498866627</v>
      </c>
      <c r="K18" s="4">
        <v>4878.2477289559802</v>
      </c>
      <c r="L18" s="4">
        <v>0</v>
      </c>
      <c r="M18">
        <v>1178.1549690412601</v>
      </c>
      <c r="T18" s="6"/>
      <c r="U18" s="6"/>
      <c r="V18" s="6"/>
      <c r="W18" s="6"/>
      <c r="X18" s="6"/>
      <c r="AR18" s="5" t="str">
        <f t="shared" si="13"/>
        <v/>
      </c>
      <c r="AS18" s="5" t="str">
        <f t="shared" si="13"/>
        <v/>
      </c>
      <c r="AT18" s="5" t="str">
        <f t="shared" si="24"/>
        <v/>
      </c>
      <c r="AU18" s="5" t="str">
        <f t="shared" si="14"/>
        <v/>
      </c>
      <c r="AV18" s="5" t="str">
        <f t="shared" si="14"/>
        <v/>
      </c>
      <c r="AW18" s="5" t="str">
        <f t="shared" si="14"/>
        <v/>
      </c>
      <c r="AX18" s="5" t="str">
        <f t="shared" si="14"/>
        <v/>
      </c>
      <c r="AY18" s="5" t="str">
        <f t="shared" si="14"/>
        <v/>
      </c>
      <c r="AZ18" s="5" t="str">
        <f t="shared" si="14"/>
        <v/>
      </c>
      <c r="BA18" s="5" t="str">
        <f t="shared" si="14"/>
        <v/>
      </c>
      <c r="BB18" s="5" t="str">
        <f t="shared" si="14"/>
        <v/>
      </c>
      <c r="BC18" s="5" t="str">
        <f t="shared" si="14"/>
        <v/>
      </c>
      <c r="BD18" s="5" t="str">
        <f t="shared" si="14"/>
        <v/>
      </c>
      <c r="BF18" s="5" t="str">
        <f t="shared" si="15"/>
        <v/>
      </c>
      <c r="BG18" s="5" t="str">
        <f t="shared" si="15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20"/>
        <v/>
      </c>
      <c r="CK18" s="5" t="str">
        <f t="shared" ref="CK18:CT21" si="43">IF(BX18=ISBLANK(TRUE),"",BX18/$BM18*"100")</f>
        <v/>
      </c>
      <c r="CL18" s="5" t="str">
        <f t="shared" si="43"/>
        <v/>
      </c>
      <c r="CM18" s="5" t="str">
        <f t="shared" si="43"/>
        <v/>
      </c>
      <c r="CN18" s="5" t="str">
        <f t="shared" si="43"/>
        <v/>
      </c>
      <c r="CO18" s="5" t="str">
        <f t="shared" si="43"/>
        <v/>
      </c>
      <c r="CP18" s="5" t="str">
        <f t="shared" si="43"/>
        <v/>
      </c>
      <c r="CQ18" s="5" t="str">
        <f t="shared" si="43"/>
        <v/>
      </c>
      <c r="CR18" s="5" t="str">
        <f t="shared" si="43"/>
        <v/>
      </c>
      <c r="CS18" s="5" t="str">
        <f t="shared" si="43"/>
        <v/>
      </c>
      <c r="CT18" s="5" t="str">
        <f t="shared" si="43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-6.7746820156572426E-4</v>
      </c>
      <c r="DA18" s="5">
        <v>1.0662597181237575E-5</v>
      </c>
    </row>
    <row r="19" spans="1:107" ht="15" customHeight="1" x14ac:dyDescent="0.2">
      <c r="A19" t="s">
        <v>45</v>
      </c>
      <c r="B19" t="s">
        <v>43</v>
      </c>
      <c r="C19">
        <v>132290197.071906</v>
      </c>
      <c r="D19">
        <v>8831842.03892163</v>
      </c>
      <c r="E19">
        <v>726540.23444567702</v>
      </c>
      <c r="F19">
        <v>4289.2498036990701</v>
      </c>
      <c r="G19">
        <v>4745.2069834904996</v>
      </c>
      <c r="H19">
        <v>220975.359527344</v>
      </c>
      <c r="I19">
        <v>19991.187520056501</v>
      </c>
      <c r="J19" s="4">
        <v>1664.1816266190799</v>
      </c>
      <c r="K19" s="4">
        <v>8482.6316871047002</v>
      </c>
      <c r="L19" s="4">
        <v>0</v>
      </c>
      <c r="M19">
        <v>60408.155500115601</v>
      </c>
      <c r="T19" s="6"/>
      <c r="U19" s="6"/>
      <c r="V19" s="6"/>
      <c r="W19" s="6"/>
      <c r="X19" s="6"/>
      <c r="AR19" s="5" t="str">
        <f t="shared" ref="AR19:AS22" si="44">IF(AD19=ISBLANK(TRUE),"",AD19)</f>
        <v/>
      </c>
      <c r="AS19" s="5" t="str">
        <f t="shared" si="44"/>
        <v/>
      </c>
      <c r="AT19" s="5" t="str">
        <f t="shared" si="24"/>
        <v/>
      </c>
      <c r="AU19" s="5" t="str">
        <f t="shared" si="24"/>
        <v/>
      </c>
      <c r="AV19" s="5" t="str">
        <f t="shared" si="24"/>
        <v/>
      </c>
      <c r="AW19" s="5" t="str">
        <f t="shared" si="24"/>
        <v/>
      </c>
      <c r="AX19" s="5" t="str">
        <f t="shared" si="24"/>
        <v/>
      </c>
      <c r="AY19" s="5" t="str">
        <f t="shared" si="24"/>
        <v/>
      </c>
      <c r="AZ19" s="5" t="str">
        <f t="shared" si="24"/>
        <v/>
      </c>
      <c r="BA19" s="5" t="str">
        <f t="shared" si="24"/>
        <v/>
      </c>
      <c r="BB19" s="5" t="str">
        <f t="shared" si="24"/>
        <v/>
      </c>
      <c r="BC19" s="5" t="str">
        <f t="shared" si="24"/>
        <v/>
      </c>
      <c r="BD19" s="5" t="str">
        <f t="shared" si="24"/>
        <v/>
      </c>
      <c r="BF19" s="5" t="str">
        <f t="shared" ref="BF19:BG22" si="45">IF(AD19=ISBLANK(TRUE),"",AD19)</f>
        <v/>
      </c>
      <c r="BG19" s="5" t="str">
        <f t="shared" si="45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20"/>
        <v/>
      </c>
      <c r="CK19" s="5" t="str">
        <f t="shared" si="43"/>
        <v/>
      </c>
      <c r="CL19" s="5" t="str">
        <f t="shared" si="43"/>
        <v/>
      </c>
      <c r="CM19" s="5" t="str">
        <f t="shared" si="43"/>
        <v/>
      </c>
      <c r="CN19" s="5" t="str">
        <f t="shared" si="43"/>
        <v/>
      </c>
      <c r="CO19" s="5" t="str">
        <f t="shared" si="43"/>
        <v/>
      </c>
      <c r="CP19" s="5" t="str">
        <f t="shared" si="43"/>
        <v/>
      </c>
      <c r="CQ19" s="5" t="str">
        <f t="shared" si="43"/>
        <v/>
      </c>
      <c r="CR19" s="5" t="str">
        <f t="shared" si="43"/>
        <v/>
      </c>
      <c r="CS19" s="5" t="str">
        <f t="shared" si="43"/>
        <v/>
      </c>
      <c r="CT19" s="5" t="str">
        <f t="shared" si="43"/>
        <v/>
      </c>
      <c r="CW19" s="27"/>
      <c r="CX19" s="24"/>
      <c r="CY19" s="5">
        <v>0</v>
      </c>
      <c r="CZ19" s="5">
        <v>0.01</v>
      </c>
      <c r="DA19" s="5">
        <v>-6.7746820156572426E-4</v>
      </c>
    </row>
    <row r="20" spans="1:107" ht="15" customHeight="1" thickBot="1" x14ac:dyDescent="0.25">
      <c r="A20" t="s">
        <v>46</v>
      </c>
      <c r="B20" t="s">
        <v>43</v>
      </c>
      <c r="C20">
        <v>136037949.07234499</v>
      </c>
      <c r="D20">
        <v>9405285.1645912398</v>
      </c>
      <c r="E20">
        <v>497713.33915147098</v>
      </c>
      <c r="F20">
        <v>61552.319971683901</v>
      </c>
      <c r="G20">
        <v>0</v>
      </c>
      <c r="H20">
        <v>177224.65870606099</v>
      </c>
      <c r="I20">
        <v>12283.2324005767</v>
      </c>
      <c r="J20" s="4">
        <v>19646.927532148398</v>
      </c>
      <c r="K20" s="4">
        <v>6777.4291358908004</v>
      </c>
      <c r="L20" s="4">
        <v>0</v>
      </c>
      <c r="M20">
        <v>0</v>
      </c>
      <c r="T20" s="6"/>
      <c r="U20" s="6"/>
      <c r="V20" s="6"/>
      <c r="W20" s="6"/>
      <c r="X20" s="6"/>
      <c r="AR20" s="5" t="str">
        <f t="shared" si="44"/>
        <v/>
      </c>
      <c r="AS20" s="5" t="str">
        <f t="shared" si="44"/>
        <v/>
      </c>
      <c r="AT20" s="5" t="str">
        <f t="shared" ref="AT20:BD22" si="46">IFERROR(IF(AF20=ISBLANK(TRUE),"",AF20/$AF20*100),"")</f>
        <v/>
      </c>
      <c r="AU20" s="5" t="str">
        <f t="shared" si="46"/>
        <v/>
      </c>
      <c r="AV20" s="5" t="str">
        <f t="shared" si="46"/>
        <v/>
      </c>
      <c r="AW20" s="5" t="str">
        <f t="shared" si="46"/>
        <v/>
      </c>
      <c r="AX20" s="5" t="str">
        <f t="shared" si="46"/>
        <v/>
      </c>
      <c r="AY20" s="5" t="str">
        <f t="shared" si="46"/>
        <v/>
      </c>
      <c r="AZ20" s="5" t="str">
        <f t="shared" si="46"/>
        <v/>
      </c>
      <c r="BA20" s="5" t="str">
        <f t="shared" si="46"/>
        <v/>
      </c>
      <c r="BB20" s="5" t="str">
        <f t="shared" si="46"/>
        <v/>
      </c>
      <c r="BC20" s="5" t="str">
        <f t="shared" si="46"/>
        <v/>
      </c>
      <c r="BD20" s="5" t="str">
        <f t="shared" si="46"/>
        <v/>
      </c>
      <c r="BF20" s="5" t="str">
        <f t="shared" si="45"/>
        <v/>
      </c>
      <c r="BG20" s="5" t="str">
        <f t="shared" si="45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20"/>
        <v/>
      </c>
      <c r="CK20" s="5" t="str">
        <f t="shared" si="43"/>
        <v/>
      </c>
      <c r="CL20" s="5" t="str">
        <f t="shared" si="43"/>
        <v/>
      </c>
      <c r="CM20" s="5" t="str">
        <f t="shared" si="43"/>
        <v/>
      </c>
      <c r="CN20" s="5" t="str">
        <f t="shared" si="43"/>
        <v/>
      </c>
      <c r="CO20" s="5" t="str">
        <f t="shared" si="43"/>
        <v/>
      </c>
      <c r="CP20" s="5" t="str">
        <f t="shared" si="43"/>
        <v/>
      </c>
      <c r="CQ20" s="5" t="str">
        <f t="shared" si="43"/>
        <v/>
      </c>
      <c r="CR20" s="5" t="str">
        <f t="shared" si="43"/>
        <v/>
      </c>
      <c r="CS20" s="5" t="str">
        <f t="shared" si="43"/>
        <v/>
      </c>
      <c r="CT20" s="5" t="str">
        <f t="shared" si="43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R21" s="5" t="str">
        <f t="shared" si="44"/>
        <v/>
      </c>
      <c r="AS21" s="5" t="str">
        <f t="shared" si="44"/>
        <v/>
      </c>
      <c r="AT21" s="5" t="str">
        <f t="shared" si="46"/>
        <v/>
      </c>
      <c r="AU21" s="5" t="str">
        <f t="shared" si="46"/>
        <v/>
      </c>
      <c r="AV21" s="5" t="str">
        <f t="shared" si="46"/>
        <v/>
      </c>
      <c r="AW21" s="5" t="str">
        <f t="shared" si="46"/>
        <v/>
      </c>
      <c r="AX21" s="5" t="str">
        <f t="shared" si="46"/>
        <v/>
      </c>
      <c r="AY21" s="5" t="str">
        <f t="shared" si="46"/>
        <v/>
      </c>
      <c r="AZ21" s="5" t="str">
        <f t="shared" si="46"/>
        <v/>
      </c>
      <c r="BA21" s="5" t="str">
        <f t="shared" si="46"/>
        <v/>
      </c>
      <c r="BB21" s="5" t="str">
        <f t="shared" si="46"/>
        <v/>
      </c>
      <c r="BC21" s="5" t="str">
        <f t="shared" si="46"/>
        <v/>
      </c>
      <c r="BD21" s="5" t="str">
        <f t="shared" si="46"/>
        <v/>
      </c>
      <c r="BF21" s="5" t="str">
        <f t="shared" si="45"/>
        <v/>
      </c>
      <c r="BG21" s="5" t="str">
        <f t="shared" si="45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20"/>
        <v/>
      </c>
      <c r="CK21" s="5" t="str">
        <f t="shared" si="43"/>
        <v/>
      </c>
      <c r="CL21" s="5" t="str">
        <f t="shared" si="43"/>
        <v/>
      </c>
      <c r="CM21" s="5" t="str">
        <f t="shared" si="43"/>
        <v/>
      </c>
      <c r="CN21" s="5" t="str">
        <f t="shared" si="43"/>
        <v/>
      </c>
      <c r="CO21" s="5" t="str">
        <f t="shared" si="43"/>
        <v/>
      </c>
      <c r="CP21" s="5" t="str">
        <f t="shared" si="43"/>
        <v/>
      </c>
      <c r="CQ21" s="5" t="str">
        <f t="shared" si="43"/>
        <v/>
      </c>
      <c r="CR21" s="5" t="str">
        <f t="shared" si="43"/>
        <v/>
      </c>
      <c r="CS21" s="5" t="str">
        <f t="shared" si="43"/>
        <v/>
      </c>
      <c r="CT21" s="5" t="str">
        <f t="shared" si="43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47">IF(AD22=ISBLANK(TRUE),"",AD22)</f>
        <v/>
      </c>
      <c r="Q22" s="5" t="str">
        <f t="shared" si="47"/>
        <v/>
      </c>
      <c r="R22" s="5" t="str">
        <f t="shared" ref="R22:T22" ca="1" si="48">IFERROR(BH22/SUMIF($BH22:$BR22,"&lt;&gt;#N/A")*100,"")</f>
        <v/>
      </c>
      <c r="S22" s="5" t="str">
        <f t="shared" ca="1" si="48"/>
        <v/>
      </c>
      <c r="T22" s="6" t="str">
        <f t="shared" ca="1" si="48"/>
        <v/>
      </c>
      <c r="U22" s="6"/>
      <c r="V22" s="6"/>
      <c r="W22" s="6"/>
      <c r="X22" s="6"/>
      <c r="AD22" s="5" t="str">
        <f t="shared" ref="AD22:AM22" si="49">IF(A21=ISBLANK(TRUE),"",A21)</f>
        <v/>
      </c>
      <c r="AE22" s="5" t="str">
        <f t="shared" si="49"/>
        <v/>
      </c>
      <c r="AF22" s="5" t="str">
        <f t="shared" si="49"/>
        <v/>
      </c>
      <c r="AG22" s="5" t="str">
        <f t="shared" si="49"/>
        <v/>
      </c>
      <c r="AH22" s="5" t="str">
        <f t="shared" si="49"/>
        <v/>
      </c>
      <c r="AI22" s="5" t="str">
        <f t="shared" si="49"/>
        <v/>
      </c>
      <c r="AJ22" s="5" t="str">
        <f t="shared" si="49"/>
        <v/>
      </c>
      <c r="AK22" s="5" t="str">
        <f t="shared" si="49"/>
        <v/>
      </c>
      <c r="AL22" s="5" t="str">
        <f t="shared" si="49"/>
        <v/>
      </c>
      <c r="AM22" s="5" t="str">
        <f t="shared" si="49"/>
        <v/>
      </c>
      <c r="AR22" s="5" t="str">
        <f t="shared" si="44"/>
        <v/>
      </c>
      <c r="AS22" s="5" t="str">
        <f t="shared" si="44"/>
        <v/>
      </c>
      <c r="AT22" s="5" t="str">
        <f t="shared" si="46"/>
        <v/>
      </c>
      <c r="AU22" s="5" t="str">
        <f t="shared" si="46"/>
        <v/>
      </c>
      <c r="AV22" s="5" t="str">
        <f t="shared" si="46"/>
        <v/>
      </c>
      <c r="AW22" s="5" t="str">
        <f t="shared" si="46"/>
        <v/>
      </c>
      <c r="AX22" s="5" t="str">
        <f t="shared" si="46"/>
        <v/>
      </c>
      <c r="AY22" s="5" t="str">
        <f t="shared" si="46"/>
        <v/>
      </c>
      <c r="AZ22" s="5" t="str">
        <f t="shared" si="46"/>
        <v/>
      </c>
      <c r="BA22" s="5" t="str">
        <f t="shared" si="46"/>
        <v/>
      </c>
      <c r="BB22" s="5" t="str">
        <f t="shared" si="46"/>
        <v/>
      </c>
      <c r="BC22" s="5" t="str">
        <f t="shared" si="46"/>
        <v/>
      </c>
      <c r="BD22" s="5" t="str">
        <f t="shared" si="46"/>
        <v/>
      </c>
      <c r="BF22" s="5" t="str">
        <f t="shared" si="45"/>
        <v/>
      </c>
      <c r="BG22" s="5" t="str">
        <f t="shared" si="45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-6.7746820156572426E-4</v>
      </c>
      <c r="DA22" s="5">
        <v>1.0662597181237575E-5</v>
      </c>
      <c r="DB22" s="5">
        <v>-1.0445598868435289E-6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-6.7746820156572426E-4</v>
      </c>
      <c r="DB23" s="5">
        <v>1.0662597181237575E-5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-6.7746820156572426E-4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100.11312976734708</v>
      </c>
      <c r="S25" s="5">
        <f t="shared" ref="S25:V25" ca="1" si="50">AVERAGE(S3:S5)</f>
        <v>0.17875809908944765</v>
      </c>
      <c r="T25" s="5">
        <f t="shared" ca="1" si="50"/>
        <v>-0.22440938503626739</v>
      </c>
      <c r="U25" s="5">
        <f t="shared" ca="1" si="50"/>
        <v>2.2497829143163731E-2</v>
      </c>
      <c r="V25" s="5">
        <f t="shared" ca="1" si="50"/>
        <v>-1.5855870710077349E-3</v>
      </c>
      <c r="W25" s="5">
        <f t="shared" ref="W25:AB25" ca="1" si="51">AVERAGE(W3:W5)</f>
        <v>-0.11379957661215133</v>
      </c>
      <c r="X25" s="5">
        <f t="shared" ca="1" si="51"/>
        <v>-8.2207348391124483E-3</v>
      </c>
      <c r="Y25" s="5">
        <f t="shared" ca="1" si="51"/>
        <v>9.1021089760123396E-4</v>
      </c>
      <c r="Z25" s="5">
        <f t="shared" ca="1" si="51"/>
        <v>-4.2088264010240054E-3</v>
      </c>
      <c r="AA25" s="5">
        <f t="shared" ca="1" si="51"/>
        <v>2.0634302209471362E-4</v>
      </c>
      <c r="AB25" s="5">
        <f t="shared" ca="1" si="51"/>
        <v>3.6721860460173304E-2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100.0612183298843</v>
      </c>
      <c r="S26" s="5">
        <f t="shared" ref="S26:V26" ca="1" si="52">AVERAGE(S6:S9)</f>
        <v>0.17309870913328634</v>
      </c>
      <c r="T26" s="5">
        <f t="shared" ca="1" si="52"/>
        <v>-0.1534105919731425</v>
      </c>
      <c r="U26" s="5">
        <f t="shared" ca="1" si="52"/>
        <v>4.3036327975799114E-2</v>
      </c>
      <c r="V26" s="5">
        <f t="shared" ca="1" si="52"/>
        <v>-3.3192382338872654E-3</v>
      </c>
      <c r="W26" s="5">
        <f t="shared" ref="W26:AB26" ca="1" si="53">AVERAGE(W6:W9)</f>
        <v>-0.11322957948667806</v>
      </c>
      <c r="X26" s="5">
        <f t="shared" ca="1" si="53"/>
        <v>-7.7354270014895928E-3</v>
      </c>
      <c r="Y26" s="5">
        <f t="shared" ca="1" si="53"/>
        <v>-4.3190895366101203E-4</v>
      </c>
      <c r="Z26" s="5">
        <f t="shared" ca="1" si="53"/>
        <v>-3.8102018650809201E-3</v>
      </c>
      <c r="AA26" s="5">
        <f t="shared" ca="1" si="53"/>
        <v>2.0910763132554061E-4</v>
      </c>
      <c r="AB26" s="5">
        <f t="shared" ca="1" si="53"/>
        <v>4.3744728892402846E-3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99.399309309233132</v>
      </c>
      <c r="S27" s="5">
        <f t="shared" ref="S27:V27" ca="1" si="54">AVERAGE(S10:S13)</f>
        <v>0.43272307569324814</v>
      </c>
      <c r="T27" s="5">
        <f t="shared" ca="1" si="54"/>
        <v>8.8839603766704661E-2</v>
      </c>
      <c r="U27" s="5">
        <f t="shared" ca="1" si="54"/>
        <v>0.21329691455286687</v>
      </c>
      <c r="V27" s="5">
        <f t="shared" ca="1" si="54"/>
        <v>-1.5771790285839811E-2</v>
      </c>
      <c r="W27" s="5">
        <f t="shared" ref="W27:AB27" ca="1" si="55">AVERAGE(W10:W13)</f>
        <v>-0.10705409438937653</v>
      </c>
      <c r="X27" s="5">
        <f t="shared" ca="1" si="55"/>
        <v>-6.8250889196397151E-3</v>
      </c>
      <c r="Y27" s="5">
        <f t="shared" ca="1" si="55"/>
        <v>-1.4655443559474833E-3</v>
      </c>
      <c r="Z27" s="5">
        <f t="shared" ca="1" si="55"/>
        <v>-4.3477247905978865E-3</v>
      </c>
      <c r="AA27" s="5">
        <f t="shared" ca="1" si="55"/>
        <v>1.9236492127102202E-4</v>
      </c>
      <c r="AB27" s="5">
        <f t="shared" ca="1" si="55"/>
        <v>1.1029745741808566E-3</v>
      </c>
      <c r="CW27" s="27"/>
      <c r="CX27" s="23" t="s">
        <v>14</v>
      </c>
      <c r="CY27" s="5">
        <f t="array" ref="CY27:DC31">MINVERSE(CY5:DC9)</f>
        <v>0.01</v>
      </c>
      <c r="CZ27" s="5">
        <v>-6.7746820156572426E-4</v>
      </c>
      <c r="DA27" s="5">
        <v>1.0662597181237575E-5</v>
      </c>
      <c r="DB27" s="5">
        <v>-1.0445598868435289E-6</v>
      </c>
      <c r="DC27" s="5">
        <v>1.2706112627827513E-7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99.6673346185095</v>
      </c>
      <c r="S28" s="5">
        <f t="shared" ref="S28:V28" ca="1" si="56">AVERAGE(S14:S17)</f>
        <v>0.20832122737222528</v>
      </c>
      <c r="T28" s="5">
        <f t="shared" ca="1" si="56"/>
        <v>5.2310652523791759E-2</v>
      </c>
      <c r="U28" s="5">
        <f t="shared" ca="1" si="56"/>
        <v>0.19718496283230627</v>
      </c>
      <c r="V28" s="5">
        <f t="shared" ca="1" si="56"/>
        <v>-9.3886323235609498E-3</v>
      </c>
      <c r="W28" s="5">
        <f t="shared" ref="W28:AB28" ca="1" si="57">AVERAGE(W14:W17)</f>
        <v>-0.10613953461312763</v>
      </c>
      <c r="X28" s="5">
        <f t="shared" ca="1" si="57"/>
        <v>-3.5724838304925718E-3</v>
      </c>
      <c r="Y28" s="5">
        <f t="shared" ca="1" si="57"/>
        <v>-2.1746256109396092E-4</v>
      </c>
      <c r="Z28" s="5">
        <f t="shared" ca="1" si="57"/>
        <v>-3.7404926606525056E-3</v>
      </c>
      <c r="AA28" s="5">
        <f t="shared" ca="1" si="57"/>
        <v>1.6824452230363677E-4</v>
      </c>
      <c r="AB28" s="5">
        <f t="shared" ca="1" si="57"/>
        <v>-2.2610997711915853E-3</v>
      </c>
      <c r="CW28" s="27"/>
      <c r="CX28" s="24"/>
      <c r="CY28" s="5">
        <v>0</v>
      </c>
      <c r="CZ28" s="5">
        <v>0.01</v>
      </c>
      <c r="DA28" s="5">
        <v>-6.7746820156572426E-4</v>
      </c>
      <c r="DB28" s="5">
        <v>1.0662597181237575E-5</v>
      </c>
      <c r="DC28" s="5">
        <v>-1.0445598868435289E-6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-6.7746820156572426E-4</v>
      </c>
      <c r="DC29" s="5">
        <v>1.0662597181237575E-5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-6.7746820156572426E-4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8">IFERROR(BH48/SUMIF($AV48:$BF48,"&lt;&gt;#N/A")*100,"")</f>
        <v/>
      </c>
      <c r="S33" s="5" t="str">
        <f t="shared" si="58"/>
        <v/>
      </c>
      <c r="T33" s="5" t="str">
        <f t="shared" si="58"/>
        <v/>
      </c>
      <c r="U33" s="5" t="str">
        <f t="shared" si="58"/>
        <v/>
      </c>
      <c r="V33" s="5" t="str">
        <f t="shared" si="58"/>
        <v/>
      </c>
      <c r="W33" s="5" t="str">
        <f t="shared" si="58"/>
        <v/>
      </c>
      <c r="X33" s="5" t="str">
        <f t="shared" si="58"/>
        <v/>
      </c>
      <c r="CW33" s="27"/>
      <c r="CX33" s="23" t="s">
        <v>15</v>
      </c>
      <c r="CY33" s="5">
        <f t="array" ref="CY33:DD38">MINVERSE(CY5:DD10)</f>
        <v>0.01</v>
      </c>
      <c r="CZ33" s="5">
        <v>-6.7746820156572426E-4</v>
      </c>
      <c r="DA33" s="5">
        <v>1.0662597181237575E-5</v>
      </c>
      <c r="DB33" s="5">
        <v>-1.0445598868435289E-6</v>
      </c>
      <c r="DC33" s="5">
        <v>1.2706112627827513E-7</v>
      </c>
      <c r="DD33" s="5">
        <v>-1.2685049512031785E-5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-6.7746820156572426E-4</v>
      </c>
      <c r="DB34" s="5">
        <v>1.0662597181237575E-5</v>
      </c>
      <c r="DC34" s="5">
        <v>-1.0445598868435289E-6</v>
      </c>
      <c r="DD34" s="5">
        <v>1.2706112627827513E-7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-6.7746820156572426E-4</v>
      </c>
      <c r="DC35" s="5">
        <v>1.0662597181237575E-5</v>
      </c>
      <c r="DD35" s="5">
        <v>-1.0445598868435289E-6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-6.7746820156572426E-4</v>
      </c>
      <c r="DD36" s="5">
        <v>1.0662597181237575E-5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-6.7746820156572426E-4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9">IF(B38=ISBLANK(TRUE),"",B38)</f>
        <v/>
      </c>
      <c r="AF39" s="5" t="str">
        <f t="shared" si="59"/>
        <v/>
      </c>
      <c r="AG39" s="5" t="str">
        <f t="shared" si="59"/>
        <v/>
      </c>
      <c r="AH39" s="5" t="str">
        <f t="shared" si="59"/>
        <v/>
      </c>
      <c r="AI39" s="5" t="str">
        <f t="shared" si="59"/>
        <v/>
      </c>
      <c r="AJ39" s="5" t="str">
        <f t="shared" si="59"/>
        <v/>
      </c>
      <c r="AK39" s="5" t="str">
        <f t="shared" si="59"/>
        <v/>
      </c>
      <c r="AL39" s="5" t="str">
        <f t="shared" si="59"/>
        <v/>
      </c>
      <c r="AM39" s="5" t="str">
        <f t="shared" si="59"/>
        <v/>
      </c>
      <c r="AN39" s="5" t="str">
        <f t="shared" si="59"/>
        <v/>
      </c>
      <c r="AO39" s="5" t="str">
        <f t="shared" si="59"/>
        <v/>
      </c>
      <c r="AP39" s="5" t="str">
        <f t="shared" si="59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9"/>
        <v/>
      </c>
      <c r="AF40" s="5" t="str">
        <f t="shared" si="59"/>
        <v/>
      </c>
      <c r="AG40" s="5" t="str">
        <f t="shared" si="59"/>
        <v/>
      </c>
      <c r="AH40" s="5" t="str">
        <f t="shared" si="59"/>
        <v/>
      </c>
      <c r="AI40" s="5" t="str">
        <f t="shared" si="59"/>
        <v/>
      </c>
      <c r="AJ40" s="5" t="str">
        <f t="shared" si="59"/>
        <v/>
      </c>
      <c r="AK40" s="5" t="str">
        <f t="shared" si="59"/>
        <v/>
      </c>
      <c r="AL40" s="5" t="str">
        <f t="shared" si="59"/>
        <v/>
      </c>
      <c r="AM40" s="5" t="str">
        <f t="shared" si="59"/>
        <v/>
      </c>
      <c r="AN40" s="5" t="str">
        <f t="shared" si="59"/>
        <v/>
      </c>
      <c r="AO40" s="5" t="str">
        <f t="shared" si="59"/>
        <v/>
      </c>
      <c r="AP40" s="5" t="str">
        <f t="shared" si="59"/>
        <v/>
      </c>
      <c r="CW40" s="27"/>
      <c r="CX40" s="23" t="s">
        <v>16</v>
      </c>
      <c r="CY40" s="5">
        <f t="array" ref="CY40:DE46">MINVERSE(CY5:DE11)</f>
        <v>0.01</v>
      </c>
      <c r="CZ40" s="5">
        <v>-6.7746820156572426E-4</v>
      </c>
      <c r="DA40" s="5">
        <v>1.0662597181237575E-5</v>
      </c>
      <c r="DB40" s="5">
        <v>-1.0445598868435289E-6</v>
      </c>
      <c r="DC40" s="5">
        <v>1.2706112627827513E-7</v>
      </c>
      <c r="DD40" s="5">
        <v>-1.2685049512031785E-5</v>
      </c>
      <c r="DE40" s="5">
        <v>3.4038741521955292E-8</v>
      </c>
    </row>
    <row r="41" spans="2:110" ht="14.25" customHeight="1" x14ac:dyDescent="0.15">
      <c r="AD41" s="5" t="str">
        <f>IF(A40=ISBLANK(TRUE),"",A40)</f>
        <v/>
      </c>
      <c r="AE41" s="5" t="str">
        <f t="shared" si="59"/>
        <v/>
      </c>
      <c r="AF41" s="5" t="str">
        <f t="shared" si="59"/>
        <v/>
      </c>
      <c r="AG41" s="5" t="str">
        <f t="shared" si="59"/>
        <v/>
      </c>
      <c r="AH41" s="5" t="str">
        <f t="shared" si="59"/>
        <v/>
      </c>
      <c r="AI41" s="5" t="str">
        <f t="shared" si="59"/>
        <v/>
      </c>
      <c r="AJ41" s="5" t="str">
        <f t="shared" si="59"/>
        <v/>
      </c>
      <c r="AK41" s="5" t="str">
        <f t="shared" si="59"/>
        <v/>
      </c>
      <c r="AL41" s="5" t="str">
        <f t="shared" si="59"/>
        <v/>
      </c>
      <c r="AM41" s="5" t="str">
        <f t="shared" si="59"/>
        <v/>
      </c>
      <c r="AN41" s="5" t="str">
        <f t="shared" si="59"/>
        <v/>
      </c>
      <c r="AO41" s="5" t="str">
        <f t="shared" si="59"/>
        <v/>
      </c>
      <c r="AP41" s="5" t="str">
        <f t="shared" si="59"/>
        <v/>
      </c>
      <c r="CW41" s="27"/>
      <c r="CX41" s="24"/>
      <c r="CY41" s="5">
        <v>0</v>
      </c>
      <c r="CZ41" s="5">
        <v>0.01</v>
      </c>
      <c r="DA41" s="5">
        <v>-6.7746820156572426E-4</v>
      </c>
      <c r="DB41" s="5">
        <v>1.0662597181237575E-5</v>
      </c>
      <c r="DC41" s="5">
        <v>-1.0445598868435289E-6</v>
      </c>
      <c r="DD41" s="5">
        <v>1.2706112627827513E-7</v>
      </c>
      <c r="DE41" s="5">
        <v>-1.2685049512031785E-5</v>
      </c>
    </row>
    <row r="42" spans="2:110" ht="14.25" customHeight="1" x14ac:dyDescent="0.15">
      <c r="AD42" s="5" t="str">
        <f>IF(A41=ISBLANK(TRUE),"",A41)</f>
        <v/>
      </c>
      <c r="AE42" s="5" t="str">
        <f t="shared" si="59"/>
        <v/>
      </c>
      <c r="AF42" s="5" t="str">
        <f t="shared" si="59"/>
        <v/>
      </c>
      <c r="AG42" s="5" t="str">
        <f t="shared" si="59"/>
        <v/>
      </c>
      <c r="AH42" s="5" t="str">
        <f t="shared" si="59"/>
        <v/>
      </c>
      <c r="AI42" s="5" t="str">
        <f t="shared" si="59"/>
        <v/>
      </c>
      <c r="AJ42" s="5" t="str">
        <f t="shared" si="59"/>
        <v/>
      </c>
      <c r="AK42" s="5" t="str">
        <f t="shared" si="59"/>
        <v/>
      </c>
      <c r="AL42" s="5" t="str">
        <f t="shared" si="59"/>
        <v/>
      </c>
      <c r="AM42" s="5" t="str">
        <f t="shared" si="59"/>
        <v/>
      </c>
      <c r="AN42" s="5" t="str">
        <f t="shared" si="59"/>
        <v/>
      </c>
      <c r="AO42" s="5" t="str">
        <f t="shared" si="59"/>
        <v/>
      </c>
      <c r="AP42" s="5" t="str">
        <f t="shared" si="59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-6.7746820156572426E-4</v>
      </c>
      <c r="DC42" s="5">
        <v>1.0662597181237575E-5</v>
      </c>
      <c r="DD42" s="5">
        <v>-1.0445598868435289E-6</v>
      </c>
      <c r="DE42" s="5">
        <v>1.2706112627827513E-7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-6.7746820156572426E-4</v>
      </c>
      <c r="DD43" s="5">
        <v>1.0662597181237575E-5</v>
      </c>
      <c r="DE43" s="5">
        <v>-1.0445598868435289E-6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-6.7746820156572426E-4</v>
      </c>
      <c r="DE44" s="5">
        <v>1.0662597181237575E-5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-6.7746820156572426E-4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-6.7746820156572426E-4</v>
      </c>
      <c r="DA48" s="5">
        <v>1.0662597181237575E-5</v>
      </c>
      <c r="DB48" s="5">
        <v>-1.0445598868435289E-6</v>
      </c>
      <c r="DC48" s="5">
        <v>1.2706112627827513E-7</v>
      </c>
      <c r="DD48" s="5">
        <v>-1.2685049512031785E-5</v>
      </c>
      <c r="DE48" s="5">
        <v>3.4038741521955292E-8</v>
      </c>
      <c r="DF48" s="5">
        <v>-3.1239020873300899E-7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-6.7746820156572426E-4</v>
      </c>
      <c r="DB49" s="5">
        <v>1.0662597181237575E-5</v>
      </c>
      <c r="DC49" s="5">
        <v>-1.0445598868435289E-6</v>
      </c>
      <c r="DD49" s="5">
        <v>1.2706112627827513E-7</v>
      </c>
      <c r="DE49" s="5">
        <v>-1.2685049512031785E-5</v>
      </c>
      <c r="DF49" s="5">
        <v>3.4038741521955292E-8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-6.7746820156572426E-4</v>
      </c>
      <c r="DC50" s="5">
        <v>1.0662597181237575E-5</v>
      </c>
      <c r="DD50" s="5">
        <v>-1.0445598868435289E-6</v>
      </c>
      <c r="DE50" s="5">
        <v>1.2706112627827513E-7</v>
      </c>
      <c r="DF50" s="5">
        <v>-1.2685049512031785E-5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-6.7746820156572426E-4</v>
      </c>
      <c r="DD51" s="5">
        <v>1.0662597181237575E-5</v>
      </c>
      <c r="DE51" s="5">
        <v>-1.0445598868435289E-6</v>
      </c>
      <c r="DF51" s="5">
        <v>1.2706112627827513E-7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-6.7746820156572426E-4</v>
      </c>
      <c r="DE52" s="5">
        <v>1.0662597181237575E-5</v>
      </c>
      <c r="DF52" s="5">
        <v>-1.0445598868435289E-6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-6.7746820156572426E-4</v>
      </c>
      <c r="DF53" s="5">
        <v>1.0662597181237575E-5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-6.7746820156572426E-4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-6.7746820156572426E-4</v>
      </c>
      <c r="DA57" s="5">
        <v>1.0662597181237575E-5</v>
      </c>
      <c r="DB57" s="5">
        <v>-1.0445598868435289E-6</v>
      </c>
      <c r="DC57" s="5">
        <v>1.2706112627827513E-7</v>
      </c>
      <c r="DD57" s="5">
        <v>-1.2685049512031785E-5</v>
      </c>
      <c r="DE57" s="5">
        <v>3.4038741521955292E-8</v>
      </c>
      <c r="DF57" s="5">
        <v>-3.1239020873300899E-7</v>
      </c>
      <c r="DG57" s="5">
        <v>-3.8851749308897181E-7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-6.7746820156572426E-4</v>
      </c>
      <c r="DB58" s="5">
        <v>1.0662597181237575E-5</v>
      </c>
      <c r="DC58" s="5">
        <v>-1.0445598868435289E-6</v>
      </c>
      <c r="DD58" s="5">
        <v>1.2706112627827513E-7</v>
      </c>
      <c r="DE58" s="5">
        <v>-1.2685049512031785E-5</v>
      </c>
      <c r="DF58" s="5">
        <v>3.4038741521955292E-8</v>
      </c>
      <c r="DG58" s="5">
        <v>-3.1239020873300899E-7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-6.7746820156572426E-4</v>
      </c>
      <c r="DC59" s="5">
        <v>1.0662597181237575E-5</v>
      </c>
      <c r="DD59" s="5">
        <v>-1.0445598868435289E-6</v>
      </c>
      <c r="DE59" s="5">
        <v>1.2706112627827513E-7</v>
      </c>
      <c r="DF59" s="5">
        <v>-1.2685049512031785E-5</v>
      </c>
      <c r="DG59" s="5">
        <v>3.4038741521955292E-8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-6.7746820156572426E-4</v>
      </c>
      <c r="DD60" s="5">
        <v>1.0662597181237575E-5</v>
      </c>
      <c r="DE60" s="5">
        <v>-1.0445598868435289E-6</v>
      </c>
      <c r="DF60" s="5">
        <v>1.2706112627827513E-7</v>
      </c>
      <c r="DG60" s="5">
        <v>-1.2685049512031785E-5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-6.7746820156572426E-4</v>
      </c>
      <c r="DE61" s="5">
        <v>1.0662597181237575E-5</v>
      </c>
      <c r="DF61" s="5">
        <v>-1.0445598868435289E-6</v>
      </c>
      <c r="DG61" s="5">
        <v>1.2706112627827513E-7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-6.7746820156572426E-4</v>
      </c>
      <c r="DF62" s="5">
        <v>1.0662597181237575E-5</v>
      </c>
      <c r="DG62" s="5">
        <v>-1.0445598868435289E-6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-6.7746820156572426E-4</v>
      </c>
      <c r="DG63" s="5">
        <v>1.0662597181237575E-5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-6.7746820156572426E-4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>
        <f t="array" ref="CY67:DH76">MINVERSE(CY5:DH14)</f>
        <v>0.01</v>
      </c>
      <c r="CZ67" s="5">
        <v>-6.7746820156572426E-4</v>
      </c>
      <c r="DA67" s="5">
        <v>1.0662597181237575E-5</v>
      </c>
      <c r="DB67" s="5">
        <v>-1.0445598868435289E-6</v>
      </c>
      <c r="DC67" s="5">
        <v>1.2706112627827513E-7</v>
      </c>
      <c r="DD67" s="5">
        <v>-1.2685049512031785E-5</v>
      </c>
      <c r="DE67" s="5">
        <v>3.4038741521955292E-8</v>
      </c>
      <c r="DF67" s="5">
        <v>-3.1239020873300899E-7</v>
      </c>
      <c r="DG67" s="5">
        <v>-3.8851749308897181E-7</v>
      </c>
      <c r="DH67" s="5">
        <v>4.9166734161443951E-8</v>
      </c>
    </row>
    <row r="68" spans="101:113" ht="14.25" customHeight="1" x14ac:dyDescent="0.15">
      <c r="CW68" s="27"/>
      <c r="CX68" s="24"/>
      <c r="CY68" s="5">
        <v>0</v>
      </c>
      <c r="CZ68" s="5">
        <v>0.01</v>
      </c>
      <c r="DA68" s="5">
        <v>-6.7746820156572426E-4</v>
      </c>
      <c r="DB68" s="5">
        <v>1.0662597181237575E-5</v>
      </c>
      <c r="DC68" s="5">
        <v>-1.0445598868435289E-6</v>
      </c>
      <c r="DD68" s="5">
        <v>1.2706112627827513E-7</v>
      </c>
      <c r="DE68" s="5">
        <v>-1.2685049512031785E-5</v>
      </c>
      <c r="DF68" s="5">
        <v>3.4038741521955292E-8</v>
      </c>
      <c r="DG68" s="5">
        <v>-3.1239020873300899E-7</v>
      </c>
      <c r="DH68" s="5">
        <v>-3.8851749308897181E-7</v>
      </c>
    </row>
    <row r="69" spans="101:113" ht="14.25" customHeight="1" x14ac:dyDescent="0.15">
      <c r="CW69" s="27"/>
      <c r="CX69" s="24"/>
      <c r="CY69" s="5">
        <v>0</v>
      </c>
      <c r="CZ69" s="5">
        <v>0</v>
      </c>
      <c r="DA69" s="5">
        <v>0.01</v>
      </c>
      <c r="DB69" s="5">
        <v>-6.7746820156572426E-4</v>
      </c>
      <c r="DC69" s="5">
        <v>1.0662597181237575E-5</v>
      </c>
      <c r="DD69" s="5">
        <v>-1.0445598868435289E-6</v>
      </c>
      <c r="DE69" s="5">
        <v>1.2706112627827513E-7</v>
      </c>
      <c r="DF69" s="5">
        <v>-1.2685049512031785E-5</v>
      </c>
      <c r="DG69" s="5">
        <v>3.4038741521955292E-8</v>
      </c>
      <c r="DH69" s="5">
        <v>-3.1239020873300899E-7</v>
      </c>
    </row>
    <row r="70" spans="101:113" ht="14.25" customHeight="1" x14ac:dyDescent="0.15">
      <c r="CW70" s="27"/>
      <c r="CX70" s="24"/>
      <c r="CY70" s="5">
        <v>0</v>
      </c>
      <c r="CZ70" s="5">
        <v>0</v>
      </c>
      <c r="DA70" s="5">
        <v>0</v>
      </c>
      <c r="DB70" s="5">
        <v>0.01</v>
      </c>
      <c r="DC70" s="5">
        <v>-6.7746820156572426E-4</v>
      </c>
      <c r="DD70" s="5">
        <v>1.0662597181237575E-5</v>
      </c>
      <c r="DE70" s="5">
        <v>-1.0445598868435289E-6</v>
      </c>
      <c r="DF70" s="5">
        <v>1.2706112627827513E-7</v>
      </c>
      <c r="DG70" s="5">
        <v>-1.2685049512031785E-5</v>
      </c>
      <c r="DH70" s="5">
        <v>3.4038741521955292E-8</v>
      </c>
    </row>
    <row r="71" spans="101:113" ht="14.25" customHeight="1" x14ac:dyDescent="0.15">
      <c r="CW71" s="27"/>
      <c r="CX71" s="24"/>
      <c r="CY71" s="5">
        <v>0</v>
      </c>
      <c r="CZ71" s="5">
        <v>0</v>
      </c>
      <c r="DA71" s="5">
        <v>0</v>
      </c>
      <c r="DB71" s="5">
        <v>0</v>
      </c>
      <c r="DC71" s="5">
        <v>0.01</v>
      </c>
      <c r="DD71" s="5">
        <v>-6.7746820156572426E-4</v>
      </c>
      <c r="DE71" s="5">
        <v>1.0662597181237575E-5</v>
      </c>
      <c r="DF71" s="5">
        <v>-1.0445598868435289E-6</v>
      </c>
      <c r="DG71" s="5">
        <v>1.2706112627827513E-7</v>
      </c>
      <c r="DH71" s="5">
        <v>-1.2685049512031785E-5</v>
      </c>
    </row>
    <row r="72" spans="101:113" ht="14.25" customHeight="1" x14ac:dyDescent="0.15">
      <c r="CW72" s="27"/>
      <c r="CX72" s="24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0.01</v>
      </c>
      <c r="DE72" s="5">
        <v>-6.7746820156572426E-4</v>
      </c>
      <c r="DF72" s="5">
        <v>1.0662597181237575E-5</v>
      </c>
      <c r="DG72" s="5">
        <v>-1.0445598868435289E-6</v>
      </c>
      <c r="DH72" s="5">
        <v>1.2706112627827513E-7</v>
      </c>
    </row>
    <row r="73" spans="101:113" ht="14.25" customHeight="1" x14ac:dyDescent="0.15">
      <c r="CW73" s="27"/>
      <c r="CX73" s="24"/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0.01</v>
      </c>
      <c r="DF73" s="5">
        <v>-6.7746820156572426E-4</v>
      </c>
      <c r="DG73" s="5">
        <v>1.0662597181237575E-5</v>
      </c>
      <c r="DH73" s="5">
        <v>-1.0445598868435289E-6</v>
      </c>
    </row>
    <row r="74" spans="101:113" ht="14.25" customHeight="1" x14ac:dyDescent="0.15">
      <c r="CW74" s="27"/>
      <c r="CX74" s="24"/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0.01</v>
      </c>
      <c r="DG74" s="5">
        <v>-6.7746820156572426E-4</v>
      </c>
      <c r="DH74" s="5">
        <v>1.0662597181237575E-5</v>
      </c>
    </row>
    <row r="75" spans="101:113" ht="15" customHeight="1" x14ac:dyDescent="0.15">
      <c r="CW75" s="27"/>
      <c r="CX75" s="24"/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0.01</v>
      </c>
      <c r="DH75" s="5">
        <v>-6.7746820156572426E-4</v>
      </c>
    </row>
    <row r="76" spans="101:113" ht="15" customHeight="1" thickBot="1" x14ac:dyDescent="0.2">
      <c r="CW76" s="27"/>
      <c r="CX76" s="25"/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0.01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>
        <f t="array" ref="CY78:DI88">MINVERSE(CY5:DI15)</f>
        <v>0.01</v>
      </c>
      <c r="CZ78" s="5">
        <v>-6.7746820156572426E-4</v>
      </c>
      <c r="DA78" s="5">
        <v>1.0662597181237575E-5</v>
      </c>
      <c r="DB78" s="5">
        <v>-1.0445598868435289E-6</v>
      </c>
      <c r="DC78" s="5">
        <v>1.2706112627827513E-7</v>
      </c>
      <c r="DD78" s="5">
        <v>-1.2685049512031785E-5</v>
      </c>
      <c r="DE78" s="5">
        <v>3.4038741521955292E-8</v>
      </c>
      <c r="DF78" s="5">
        <v>-3.1239020873300899E-7</v>
      </c>
      <c r="DG78" s="5">
        <v>-3.8851749308897181E-7</v>
      </c>
      <c r="DH78" s="5">
        <v>4.9166734161443951E-8</v>
      </c>
      <c r="DI78" s="5">
        <v>-1.1499239816872424E-6</v>
      </c>
    </row>
    <row r="79" spans="101:113" ht="14.25" customHeight="1" x14ac:dyDescent="0.15">
      <c r="CW79" s="27"/>
      <c r="CX79" s="24"/>
      <c r="CY79" s="5">
        <v>0</v>
      </c>
      <c r="CZ79" s="5">
        <v>0.01</v>
      </c>
      <c r="DA79" s="5">
        <v>-6.7746820156572426E-4</v>
      </c>
      <c r="DB79" s="5">
        <v>1.0662597181237575E-5</v>
      </c>
      <c r="DC79" s="5">
        <v>-1.0445598868435289E-6</v>
      </c>
      <c r="DD79" s="5">
        <v>1.2706112627827513E-7</v>
      </c>
      <c r="DE79" s="5">
        <v>-1.2685049512031785E-5</v>
      </c>
      <c r="DF79" s="5">
        <v>3.4038741521955292E-8</v>
      </c>
      <c r="DG79" s="5">
        <v>-3.1239020873300899E-7</v>
      </c>
      <c r="DH79" s="5">
        <v>-3.8851749308897181E-7</v>
      </c>
      <c r="DI79" s="5">
        <v>4.9166734161443951E-8</v>
      </c>
    </row>
    <row r="80" spans="101:113" ht="14.25" customHeight="1" x14ac:dyDescent="0.15">
      <c r="CW80" s="27"/>
      <c r="CX80" s="24"/>
      <c r="CY80" s="5">
        <v>0</v>
      </c>
      <c r="CZ80" s="5">
        <v>0</v>
      </c>
      <c r="DA80" s="5">
        <v>0.01</v>
      </c>
      <c r="DB80" s="5">
        <v>-6.7746820156572426E-4</v>
      </c>
      <c r="DC80" s="5">
        <v>1.0662597181237575E-5</v>
      </c>
      <c r="DD80" s="5">
        <v>-1.0445598868435289E-6</v>
      </c>
      <c r="DE80" s="5">
        <v>1.2706112627827513E-7</v>
      </c>
      <c r="DF80" s="5">
        <v>-1.2685049512031785E-5</v>
      </c>
      <c r="DG80" s="5">
        <v>3.4038741521955292E-8</v>
      </c>
      <c r="DH80" s="5">
        <v>-3.1239020873300899E-7</v>
      </c>
      <c r="DI80" s="5">
        <v>-3.8851749308897181E-7</v>
      </c>
    </row>
    <row r="81" spans="101:114" ht="14.25" customHeight="1" x14ac:dyDescent="0.15">
      <c r="CW81" s="27"/>
      <c r="CX81" s="24"/>
      <c r="CY81" s="5">
        <v>0</v>
      </c>
      <c r="CZ81" s="5">
        <v>0</v>
      </c>
      <c r="DA81" s="5">
        <v>0</v>
      </c>
      <c r="DB81" s="5">
        <v>0.01</v>
      </c>
      <c r="DC81" s="5">
        <v>-6.7746820156572426E-4</v>
      </c>
      <c r="DD81" s="5">
        <v>1.0662597181237575E-5</v>
      </c>
      <c r="DE81" s="5">
        <v>-1.0445598868435289E-6</v>
      </c>
      <c r="DF81" s="5">
        <v>1.2706112627827513E-7</v>
      </c>
      <c r="DG81" s="5">
        <v>-1.2685049512031785E-5</v>
      </c>
      <c r="DH81" s="5">
        <v>3.4038741521955292E-8</v>
      </c>
      <c r="DI81" s="5">
        <v>-3.1239020873300899E-7</v>
      </c>
    </row>
    <row r="82" spans="101:114" ht="14.25" customHeight="1" x14ac:dyDescent="0.15">
      <c r="CW82" s="27"/>
      <c r="CX82" s="24"/>
      <c r="CY82" s="5">
        <v>0</v>
      </c>
      <c r="CZ82" s="5">
        <v>0</v>
      </c>
      <c r="DA82" s="5">
        <v>0</v>
      </c>
      <c r="DB82" s="5">
        <v>0</v>
      </c>
      <c r="DC82" s="5">
        <v>0.01</v>
      </c>
      <c r="DD82" s="5">
        <v>-6.7746820156572426E-4</v>
      </c>
      <c r="DE82" s="5">
        <v>1.0662597181237575E-5</v>
      </c>
      <c r="DF82" s="5">
        <v>-1.0445598868435289E-6</v>
      </c>
      <c r="DG82" s="5">
        <v>1.2706112627827513E-7</v>
      </c>
      <c r="DH82" s="5">
        <v>-1.2685049512031785E-5</v>
      </c>
      <c r="DI82" s="5">
        <v>3.4038741521955292E-8</v>
      </c>
    </row>
    <row r="83" spans="101:114" ht="14.25" customHeight="1" x14ac:dyDescent="0.15">
      <c r="CW83" s="27"/>
      <c r="CX83" s="24"/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0.01</v>
      </c>
      <c r="DE83" s="5">
        <v>-6.7746820156572426E-4</v>
      </c>
      <c r="DF83" s="5">
        <v>1.0662597181237575E-5</v>
      </c>
      <c r="DG83" s="5">
        <v>-1.0445598868435289E-6</v>
      </c>
      <c r="DH83" s="5">
        <v>1.2706112627827513E-7</v>
      </c>
      <c r="DI83" s="5">
        <v>-1.2685049512031785E-5</v>
      </c>
    </row>
    <row r="84" spans="101:114" ht="14.25" customHeight="1" x14ac:dyDescent="0.15">
      <c r="CW84" s="27"/>
      <c r="CX84" s="24"/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0.01</v>
      </c>
      <c r="DF84" s="5">
        <v>-6.7746820156572426E-4</v>
      </c>
      <c r="DG84" s="5">
        <v>1.0662597181237575E-5</v>
      </c>
      <c r="DH84" s="5">
        <v>-1.0445598868435289E-6</v>
      </c>
      <c r="DI84" s="5">
        <v>1.2706112627827513E-7</v>
      </c>
    </row>
    <row r="85" spans="101:114" ht="14.25" customHeight="1" x14ac:dyDescent="0.15">
      <c r="CW85" s="27"/>
      <c r="CX85" s="24"/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0.01</v>
      </c>
      <c r="DG85" s="5">
        <v>-6.7746820156572426E-4</v>
      </c>
      <c r="DH85" s="5">
        <v>1.0662597181237575E-5</v>
      </c>
      <c r="DI85" s="5">
        <v>-1.0445598868435289E-6</v>
      </c>
    </row>
    <row r="86" spans="101:114" ht="14.25" customHeight="1" x14ac:dyDescent="0.15">
      <c r="CW86" s="27"/>
      <c r="CX86" s="24"/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0.01</v>
      </c>
      <c r="DH86" s="5">
        <v>-6.7746820156572426E-4</v>
      </c>
      <c r="DI86" s="5">
        <v>1.0662597181237575E-5</v>
      </c>
    </row>
    <row r="87" spans="101:114" ht="15" customHeight="1" x14ac:dyDescent="0.15">
      <c r="CW87" s="27"/>
      <c r="CX87" s="24"/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0.01</v>
      </c>
      <c r="DI87" s="5">
        <v>-6.7746820156572426E-4</v>
      </c>
    </row>
    <row r="88" spans="101:114" ht="15" thickBot="1" x14ac:dyDescent="0.2">
      <c r="CW88" s="27"/>
      <c r="CX88" s="25"/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0.01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696AD-E60A-5A44-AFCA-2F4E9B9C31BA}">
  <dimension ref="A1:DL101"/>
  <sheetViews>
    <sheetView zoomScaleNormal="100" workbookViewId="0">
      <selection activeCell="V61" sqref="V61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243.06229999999999</v>
      </c>
      <c r="D1" s="1">
        <v>244.06559999999999</v>
      </c>
      <c r="E1" s="1">
        <v>245.06890000000001</v>
      </c>
      <c r="F1" s="1">
        <v>246.07220000000001</v>
      </c>
      <c r="G1" s="1">
        <v>247.07550000000001</v>
      </c>
      <c r="H1" s="1">
        <v>248.0788</v>
      </c>
      <c r="I1" s="2">
        <v>249.0821</v>
      </c>
      <c r="J1" s="2">
        <v>250.08539999999999</v>
      </c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8</v>
      </c>
    </row>
    <row r="2" spans="1:116" ht="15" x14ac:dyDescent="0.2">
      <c r="A2" t="s">
        <v>22</v>
      </c>
      <c r="B2" t="s">
        <v>23</v>
      </c>
      <c r="C2">
        <v>39095326.513265401</v>
      </c>
      <c r="D2">
        <v>5340497.1980509097</v>
      </c>
      <c r="E2">
        <v>4302.3989818807904</v>
      </c>
      <c r="F2">
        <v>0</v>
      </c>
      <c r="G2">
        <v>4958.9891465109604</v>
      </c>
      <c r="H2">
        <v>92276.485309864496</v>
      </c>
      <c r="I2" s="4">
        <v>0</v>
      </c>
      <c r="J2" s="4">
        <v>0</v>
      </c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Uridine</v>
      </c>
      <c r="S2" s="5" t="str">
        <f t="shared" ref="S2:AB2" ca="1" si="0">IF(AG2=ISBLANK(TRUE),"",AG2)</f>
        <v>Uridine m+1</v>
      </c>
      <c r="T2" s="5" t="str">
        <f t="shared" ca="1" si="0"/>
        <v>Uridine m+2</v>
      </c>
      <c r="U2" s="5" t="str">
        <f t="shared" ca="1" si="0"/>
        <v>Uridine m+3</v>
      </c>
      <c r="V2" s="5" t="str">
        <f t="shared" ca="1" si="0"/>
        <v>Uridine m+4</v>
      </c>
      <c r="W2" s="5" t="str">
        <f t="shared" ca="1" si="0"/>
        <v>Uridine m+5</v>
      </c>
      <c r="X2" s="5" t="str">
        <f t="shared" ca="1" si="0"/>
        <v>Uridine m+6</v>
      </c>
      <c r="Y2" s="5" t="str">
        <f t="shared" ca="1" si="0"/>
        <v>Uridine m+7</v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Uridine</v>
      </c>
      <c r="AG2" s="3" t="str">
        <f ca="1">IF(D1=ISBLANK(TRUE),"",$AF$2&amp;" m+1")</f>
        <v>Uridine m+1</v>
      </c>
      <c r="AH2" s="3" t="str">
        <f ca="1">IF(E1=ISBLANK(TRUE),"",$AF$2&amp;" m+2")</f>
        <v>Uridine m+2</v>
      </c>
      <c r="AI2" s="3" t="str">
        <f ca="1">IF(F1=ISBLANK(TRUE),"",$AF$2&amp;" m+3")</f>
        <v>Uridine m+3</v>
      </c>
      <c r="AJ2" s="3" t="str">
        <f ca="1">IF(G1=ISBLANK(TRUE),"",$AF$2&amp;" m+4")</f>
        <v>Uridine m+4</v>
      </c>
      <c r="AK2" s="3" t="str">
        <f ca="1">IF(H1=ISBLANK(TRUE),"",$AF$2&amp;" m+5")</f>
        <v>Uridine m+5</v>
      </c>
      <c r="AL2" s="3" t="str">
        <f ca="1">IF(I1=ISBLANK(TRUE),"",$AF$2&amp;" m+6")</f>
        <v>Uridine m+6</v>
      </c>
      <c r="AM2" s="3" t="str">
        <f ca="1">IF(J1=ISBLANK(TRUE),"",$AF$2&amp;" m+7")</f>
        <v>Uridine m+7</v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Uridine</v>
      </c>
      <c r="AU2" s="5" t="str">
        <f t="shared" ca="1" si="2"/>
        <v>Uridine m+1</v>
      </c>
      <c r="AV2" s="5" t="str">
        <f t="shared" ca="1" si="2"/>
        <v>Uridine m+2</v>
      </c>
      <c r="AW2" s="5" t="str">
        <f t="shared" ca="1" si="2"/>
        <v>Uridine m+3</v>
      </c>
      <c r="AX2" s="5" t="str">
        <f t="shared" ca="1" si="2"/>
        <v>Uridine m+4</v>
      </c>
      <c r="AY2" s="5" t="str">
        <f t="shared" ca="1" si="2"/>
        <v>Uridine m+5</v>
      </c>
      <c r="AZ2" s="5" t="str">
        <f t="shared" ca="1" si="2"/>
        <v>Uridine m+6</v>
      </c>
      <c r="BA2" s="5" t="str">
        <f t="shared" ca="1" si="2"/>
        <v>Uridine m+7</v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Uridine</v>
      </c>
      <c r="BI2" s="5" t="str">
        <f t="shared" ca="1" si="3"/>
        <v>Uridine m+1</v>
      </c>
      <c r="BJ2" s="5" t="str">
        <f t="shared" ca="1" si="3"/>
        <v>Uridine m+2</v>
      </c>
      <c r="BK2" s="5" t="str">
        <f t="shared" ca="1" si="3"/>
        <v>Uridine m+3</v>
      </c>
      <c r="BL2" s="5" t="str">
        <f t="shared" ca="1" si="3"/>
        <v>Uridine m+4</v>
      </c>
      <c r="BM2" s="5" t="str">
        <f t="shared" ca="1" si="3"/>
        <v>Uridine m+5</v>
      </c>
      <c r="BN2" s="5" t="str">
        <f t="shared" ca="1" si="3"/>
        <v>Uridine m+6</v>
      </c>
      <c r="BO2" s="5" t="str">
        <f t="shared" ca="1" si="3"/>
        <v>Uridine m+7</v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Uridine</v>
      </c>
      <c r="BY2" s="3" t="str">
        <f t="shared" ca="1" si="4"/>
        <v>Uridine m+1</v>
      </c>
      <c r="BZ2" s="3" t="str">
        <f t="shared" ca="1" si="4"/>
        <v>Uridine m+2</v>
      </c>
      <c r="CA2" s="3" t="str">
        <f t="shared" ca="1" si="4"/>
        <v>Uridine m+3</v>
      </c>
      <c r="CB2" s="3" t="str">
        <f t="shared" ca="1" si="4"/>
        <v>Uridine m+4</v>
      </c>
      <c r="CC2" s="3" t="str">
        <f t="shared" ca="1" si="4"/>
        <v>Uridine m+5</v>
      </c>
      <c r="CD2" s="3" t="str">
        <f t="shared" ca="1" si="4"/>
        <v>Uridine m+6</v>
      </c>
      <c r="CE2" s="3" t="str">
        <f t="shared" ref="CE2" ca="1" si="5">IF(AM2=ISBLANK(TRUE),"",AM2)</f>
        <v>Uridine m+7</v>
      </c>
      <c r="CF2" s="3" t="str">
        <f t="shared" ref="CF2" si="6">IF(AN2=ISBLANK(TRUE),"",AN2)</f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7">IF(AF2=ISBLANK(TRUE),"",AF2)</f>
        <v>Uridine</v>
      </c>
      <c r="CL2" s="5" t="str">
        <f t="shared" ca="1" si="7"/>
        <v>Uridine m+1</v>
      </c>
      <c r="CM2" s="5" t="str">
        <f t="shared" ca="1" si="7"/>
        <v>Uridine m+2</v>
      </c>
      <c r="CN2" s="5" t="str">
        <f t="shared" ca="1" si="7"/>
        <v>Uridine m+3</v>
      </c>
      <c r="CO2" s="5" t="str">
        <f t="shared" ca="1" si="7"/>
        <v>Uridine m+4</v>
      </c>
      <c r="CP2" s="5" t="str">
        <f t="shared" ca="1" si="7"/>
        <v>Uridine m+5</v>
      </c>
      <c r="CQ2" s="5" t="str">
        <f t="shared" ca="1" si="7"/>
        <v>Uridine m+6</v>
      </c>
      <c r="CR2" s="5" t="str">
        <f t="shared" ca="1" si="7"/>
        <v>Uridine m+7</v>
      </c>
      <c r="CS2" s="5" t="str">
        <f t="shared" si="7"/>
        <v/>
      </c>
      <c r="CT2" s="5" t="str">
        <f t="shared" si="7"/>
        <v/>
      </c>
      <c r="CU2" s="5" t="str">
        <f t="shared" si="7"/>
        <v/>
      </c>
      <c r="CY2" s="5" t="str">
        <f t="shared" ref="CY2:DI2" ca="1" si="8">IF(AF2=ISBLANK(TRUE),"",AF2)</f>
        <v>Uridine</v>
      </c>
      <c r="CZ2" s="5" t="str">
        <f t="shared" ca="1" si="8"/>
        <v>Uridine m+1</v>
      </c>
      <c r="DA2" s="5" t="str">
        <f t="shared" ca="1" si="8"/>
        <v>Uridine m+2</v>
      </c>
      <c r="DB2" s="5" t="str">
        <f t="shared" ca="1" si="8"/>
        <v>Uridine m+3</v>
      </c>
      <c r="DC2" s="5" t="str">
        <f t="shared" ca="1" si="8"/>
        <v>Uridine m+4</v>
      </c>
      <c r="DD2" s="5" t="str">
        <f t="shared" ca="1" si="8"/>
        <v>Uridine m+5</v>
      </c>
      <c r="DE2" s="5" t="str">
        <f t="shared" ca="1" si="8"/>
        <v>Uridine m+6</v>
      </c>
      <c r="DF2" s="5" t="str">
        <f t="shared" ca="1" si="8"/>
        <v>Uridine m+7</v>
      </c>
      <c r="DG2" s="5" t="str">
        <f t="shared" si="8"/>
        <v/>
      </c>
      <c r="DH2" s="5" t="str">
        <f t="shared" si="8"/>
        <v/>
      </c>
      <c r="DI2" s="5" t="str">
        <f t="shared" si="8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27184696.046675399</v>
      </c>
      <c r="D3">
        <v>3384620.5088900202</v>
      </c>
      <c r="E3">
        <v>59081.950358120899</v>
      </c>
      <c r="F3">
        <v>0</v>
      </c>
      <c r="G3">
        <v>7703.2546199858898</v>
      </c>
      <c r="H3">
        <v>16792.412171059699</v>
      </c>
      <c r="I3" s="4">
        <v>0</v>
      </c>
      <c r="J3" s="4">
        <v>0</v>
      </c>
      <c r="K3" s="4"/>
      <c r="L3" s="4"/>
      <c r="M3"/>
      <c r="P3" s="5" t="str">
        <f t="shared" ref="P3:Q17" si="9">IF(AD3=ISBLANK(TRUE),"",AD3)</f>
        <v>S1_00765_MH_MD_20221118_LCQE</v>
      </c>
      <c r="Q3" s="5" t="str">
        <f t="shared" si="9"/>
        <v>RO 15min</v>
      </c>
      <c r="R3" s="5">
        <f ca="1">IFERROR(BH3/SUMIF($BH3:$BR3,"&lt;&gt;#N/A")*100,"")</f>
        <v>101.33435178834192</v>
      </c>
      <c r="S3" s="5">
        <f t="shared" ref="S3:AB17" ca="1" si="10">IFERROR(BI3/SUMIF($BH3:$BR3,"&lt;&gt;#N/A")*100,"")</f>
        <v>0.5979716847953751</v>
      </c>
      <c r="T3" s="6">
        <f t="shared" ca="1" si="10"/>
        <v>-0.31053440411081762</v>
      </c>
      <c r="U3" s="6">
        <f t="shared" ca="1" si="10"/>
        <v>3.9150074773023548E-2</v>
      </c>
      <c r="V3" s="6">
        <f t="shared" ca="1" si="10"/>
        <v>-7.7613286860884253E-3</v>
      </c>
      <c r="W3" s="6">
        <f t="shared" ca="1" si="10"/>
        <v>-1.8441404763379323</v>
      </c>
      <c r="X3" s="6">
        <f ca="1">IFERROR(BN3/SUMIF($BH3:$BR3,"&lt;&gt;#N/A")*100,"")</f>
        <v>0.21231551437520194</v>
      </c>
      <c r="Y3" s="5">
        <f t="shared" ca="1" si="10"/>
        <v>-2.1352853150675939E-2</v>
      </c>
      <c r="Z3" s="5" t="str">
        <f t="shared" ca="1" si="10"/>
        <v/>
      </c>
      <c r="AA3" s="5" t="str">
        <f t="shared" ca="1" si="10"/>
        <v/>
      </c>
      <c r="AB3" s="5" t="str">
        <f t="shared" ca="1" si="10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39095326.513265401</v>
      </c>
      <c r="AG3" s="5">
        <f t="shared" si="1"/>
        <v>5340497.1980509097</v>
      </c>
      <c r="AH3" s="5">
        <f t="shared" si="1"/>
        <v>4302.3989818807904</v>
      </c>
      <c r="AI3" s="5">
        <f t="shared" si="1"/>
        <v>0</v>
      </c>
      <c r="AJ3" s="5">
        <f t="shared" si="1"/>
        <v>4958.9891465109604</v>
      </c>
      <c r="AK3" s="5">
        <f t="shared" si="1"/>
        <v>92276.485309864496</v>
      </c>
      <c r="AL3" s="5">
        <f t="shared" si="1"/>
        <v>0</v>
      </c>
      <c r="AM3" s="5">
        <f t="shared" si="1"/>
        <v>0</v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11">IF(AD3=ISBLANK(TRUE),"",AD3)</f>
        <v>S1_00765_MH_MD_20221118_LCQE</v>
      </c>
      <c r="AS3" s="5" t="str">
        <f t="shared" si="11"/>
        <v>RO 15min</v>
      </c>
      <c r="AT3" s="5">
        <f>IFERROR(IF(AF3=ISBLANK(TRUE),"",AF3/$AF3*100),"")</f>
        <v>100</v>
      </c>
      <c r="AU3" s="5">
        <f t="shared" ref="AU3:BD18" si="12">IFERROR(IF(AG3=ISBLANK(TRUE),"",AG3/$AF3*100),"")</f>
        <v>13.660193364132233</v>
      </c>
      <c r="AV3" s="5">
        <f t="shared" si="12"/>
        <v>1.1004893335322183E-2</v>
      </c>
      <c r="AW3" s="5">
        <f t="shared" si="12"/>
        <v>0</v>
      </c>
      <c r="AX3" s="5">
        <f t="shared" si="12"/>
        <v>1.2684352808329483E-2</v>
      </c>
      <c r="AY3" s="5">
        <f t="shared" si="12"/>
        <v>0.23602945297964001</v>
      </c>
      <c r="AZ3" s="5">
        <f t="shared" si="12"/>
        <v>0</v>
      </c>
      <c r="BA3" s="5">
        <f t="shared" si="12"/>
        <v>0</v>
      </c>
      <c r="BB3" s="5" t="str">
        <f t="shared" si="12"/>
        <v/>
      </c>
      <c r="BC3" s="5" t="str">
        <f t="shared" si="12"/>
        <v/>
      </c>
      <c r="BD3" s="5" t="str">
        <f t="shared" si="12"/>
        <v/>
      </c>
      <c r="BF3" s="5" t="str">
        <f t="shared" ref="BF3:BG18" si="13">IF(AD3=ISBLANK(TRUE),"",AD3)</f>
        <v>S1_00765_MH_MD_20221118_LCQE</v>
      </c>
      <c r="BG3" s="5" t="str">
        <f t="shared" si="13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5.900977055089518E-3</v>
      </c>
      <c r="BJ3" s="5">
        <f ca="1"/>
        <v>-3.0644534516728736E-3</v>
      </c>
      <c r="BK3" s="5">
        <f ca="1"/>
        <v>3.8634553911981104E-4</v>
      </c>
      <c r="BL3" s="5">
        <f ca="1"/>
        <v>-7.659128961815033E-5</v>
      </c>
      <c r="BM3" s="5">
        <f ca="1"/>
        <v>-1.8198571795177681E-2</v>
      </c>
      <c r="BN3" s="5">
        <f ca="1"/>
        <v>2.0951978339849402E-3</v>
      </c>
      <c r="BO3" s="5">
        <f ca="1"/>
        <v>-2.1071682774737494E-4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26240471.1932736</v>
      </c>
      <c r="BY3" s="5">
        <f t="shared" ref="BY3:CE6" si="14">D17</f>
        <v>3378444.5918069901</v>
      </c>
      <c r="BZ3" s="5">
        <f t="shared" si="14"/>
        <v>56909.571559607</v>
      </c>
      <c r="CA3" s="5">
        <f t="shared" si="14"/>
        <v>0</v>
      </c>
      <c r="CB3" s="5">
        <f t="shared" si="14"/>
        <v>2824.0730046132398</v>
      </c>
      <c r="CC3" s="5">
        <f t="shared" si="14"/>
        <v>428220.59364662098</v>
      </c>
      <c r="CD3" s="5">
        <f t="shared" si="14"/>
        <v>2780.71005885572</v>
      </c>
      <c r="CE3" s="5">
        <f t="shared" si="14"/>
        <v>3507.4173599884698</v>
      </c>
      <c r="CF3" s="5" t="str">
        <f t="shared" ref="CF3:CH6" si="15">AN39</f>
        <v/>
      </c>
      <c r="CG3" s="5" t="str">
        <f t="shared" si="15"/>
        <v/>
      </c>
      <c r="CH3" s="5" t="str">
        <f t="shared" si="15"/>
        <v/>
      </c>
      <c r="CJ3" s="5" t="str">
        <f t="shared" ref="CJ3:CJ21" si="16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7">IFERROR(IF(BY3=ISBLANK(TRUE),"",BY3/$BX3*"100"),"")</f>
        <v>12.874938742231922</v>
      </c>
      <c r="CM3" s="5">
        <f t="shared" si="17"/>
        <v>0.21687709470017072</v>
      </c>
      <c r="CN3" s="5">
        <f t="shared" si="17"/>
        <v>0</v>
      </c>
      <c r="CO3" s="5">
        <f t="shared" si="17"/>
        <v>1.0762280081834635E-2</v>
      </c>
      <c r="CP3" s="5">
        <f t="shared" si="17"/>
        <v>1.6319089336947183</v>
      </c>
      <c r="CQ3" s="5">
        <f t="shared" si="17"/>
        <v>1.0597027920628646E-2</v>
      </c>
      <c r="CR3" s="5">
        <f t="shared" si="17"/>
        <v>1.3366441990140596E-2</v>
      </c>
      <c r="CS3" s="5" t="str">
        <f t="shared" si="17"/>
        <v/>
      </c>
      <c r="CT3" s="5" t="str">
        <f t="shared" si="17"/>
        <v/>
      </c>
      <c r="CU3" s="5" t="str">
        <f t="shared" si="17"/>
        <v/>
      </c>
      <c r="CV3" s="5" t="str">
        <f t="shared" si="17"/>
        <v/>
      </c>
      <c r="CY3" s="5">
        <f>IFERROR(AVERAGE(CK3:CK21),"")</f>
        <v>100</v>
      </c>
      <c r="CZ3" s="5">
        <f t="shared" ref="CZ3:DI3" si="18">IFERROR(AVERAGE(CL3:CL21),"")</f>
        <v>13.070095658623281</v>
      </c>
      <c r="DA3" s="5">
        <f t="shared" si="18"/>
        <v>0.24032390391324826</v>
      </c>
      <c r="DB3" s="5">
        <f t="shared" si="18"/>
        <v>0</v>
      </c>
      <c r="DC3" s="5">
        <f t="shared" si="18"/>
        <v>1.6030370033432655E-2</v>
      </c>
      <c r="DD3" s="5">
        <f t="shared" si="18"/>
        <v>2.056700245065362</v>
      </c>
      <c r="DE3" s="5">
        <f t="shared" si="18"/>
        <v>1.6268280899981495E-2</v>
      </c>
      <c r="DF3" s="5">
        <f t="shared" si="18"/>
        <v>4.2612686310542439E-3</v>
      </c>
      <c r="DG3" s="5" t="str">
        <f t="shared" si="18"/>
        <v/>
      </c>
      <c r="DH3" s="5" t="str">
        <f t="shared" si="18"/>
        <v/>
      </c>
      <c r="DI3" s="5" t="str">
        <f t="shared" si="18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118481837.88571399</v>
      </c>
      <c r="D4">
        <v>15836614.9469763</v>
      </c>
      <c r="E4">
        <v>39435.7789284022</v>
      </c>
      <c r="F4">
        <v>6042.3751771017596</v>
      </c>
      <c r="G4">
        <v>10755.602267456999</v>
      </c>
      <c r="H4">
        <v>77817.255745730596</v>
      </c>
      <c r="I4" s="4">
        <v>0</v>
      </c>
      <c r="J4" s="4">
        <v>0</v>
      </c>
      <c r="K4" s="4"/>
      <c r="L4" s="4"/>
      <c r="M4"/>
      <c r="P4" s="5" t="str">
        <f t="shared" si="9"/>
        <v>S5_00765_MH_MD_20221118_LCQE</v>
      </c>
      <c r="Q4" s="5" t="str">
        <f t="shared" si="9"/>
        <v>RO 15min</v>
      </c>
      <c r="R4" s="5">
        <f t="shared" ref="R4:R7" ca="1" si="19">IFERROR(BH4/SUMIF($BH4:$BR4,"&lt;&gt;#N/A")*100,"")</f>
        <v>102.38357683080186</v>
      </c>
      <c r="S4" s="5">
        <f t="shared" ca="1" si="10"/>
        <v>-0.6344021320775497</v>
      </c>
      <c r="T4" s="6">
        <f t="shared" ca="1" si="10"/>
        <v>5.9380446920797358E-2</v>
      </c>
      <c r="U4" s="6">
        <f t="shared" ca="1" si="10"/>
        <v>-6.236461244748628E-3</v>
      </c>
      <c r="V4" s="6">
        <f t="shared" ca="1" si="10"/>
        <v>1.3272100189694946E-2</v>
      </c>
      <c r="W4" s="6">
        <f t="shared" ca="1" si="10"/>
        <v>-2.0440973294144977</v>
      </c>
      <c r="X4" s="6">
        <f t="shared" ca="1" si="10"/>
        <v>0.26351576370601826</v>
      </c>
      <c r="Y4" s="5">
        <f t="shared" ca="1" si="10"/>
        <v>-3.5009218881579762E-2</v>
      </c>
      <c r="Z4" s="5" t="str">
        <f t="shared" ca="1" si="10"/>
        <v/>
      </c>
      <c r="AA4" s="5" t="str">
        <f t="shared" ca="1" si="10"/>
        <v/>
      </c>
      <c r="AB4" s="5" t="str">
        <f t="shared" ca="1" si="10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27184696.046675399</v>
      </c>
      <c r="AG4" s="5">
        <f t="shared" si="1"/>
        <v>3384620.5088900202</v>
      </c>
      <c r="AH4" s="5">
        <f t="shared" si="1"/>
        <v>59081.950358120899</v>
      </c>
      <c r="AI4" s="5">
        <f t="shared" si="1"/>
        <v>0</v>
      </c>
      <c r="AJ4" s="5">
        <f t="shared" si="1"/>
        <v>7703.2546199858898</v>
      </c>
      <c r="AK4" s="5">
        <f t="shared" si="1"/>
        <v>16792.412171059699</v>
      </c>
      <c r="AL4" s="5">
        <f t="shared" si="1"/>
        <v>0</v>
      </c>
      <c r="AM4" s="5">
        <f t="shared" si="1"/>
        <v>0</v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11"/>
        <v>S5_00765_MH_MD_20221118_LCQE</v>
      </c>
      <c r="AS4" s="5" t="str">
        <f t="shared" si="11"/>
        <v>RO 15min</v>
      </c>
      <c r="AT4" s="5">
        <f t="shared" ref="AT4:BD19" si="20">IFERROR(IF(AF4=ISBLANK(TRUE),"",AF4/$AF4*100),"")</f>
        <v>100</v>
      </c>
      <c r="AU4" s="5">
        <f t="shared" si="12"/>
        <v>12.45046294826588</v>
      </c>
      <c r="AV4" s="5">
        <f t="shared" si="12"/>
        <v>0.21733533550155854</v>
      </c>
      <c r="AW4" s="5">
        <f t="shared" si="12"/>
        <v>0</v>
      </c>
      <c r="AX4" s="5">
        <f t="shared" si="12"/>
        <v>2.8336732574679543E-2</v>
      </c>
      <c r="AY4" s="5">
        <f t="shared" si="12"/>
        <v>6.177156493575494E-2</v>
      </c>
      <c r="AZ4" s="5">
        <f t="shared" si="12"/>
        <v>0</v>
      </c>
      <c r="BA4" s="5">
        <f t="shared" si="12"/>
        <v>0</v>
      </c>
      <c r="BB4" s="5" t="str">
        <f t="shared" si="12"/>
        <v/>
      </c>
      <c r="BC4" s="5" t="str">
        <f t="shared" si="12"/>
        <v/>
      </c>
      <c r="BD4" s="5" t="str">
        <f t="shared" si="12"/>
        <v/>
      </c>
      <c r="BF4" s="5" t="str">
        <f t="shared" si="13"/>
        <v>S5_00765_MH_MD_20221118_LCQE</v>
      </c>
      <c r="BG4" s="5" t="str">
        <f t="shared" si="13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-6.196327103574012E-3</v>
      </c>
      <c r="BJ4" s="5">
        <f ca="1"/>
        <v>5.7998019564142527E-4</v>
      </c>
      <c r="BK4" s="5">
        <f ca="1"/>
        <v>-6.0912711176861368E-5</v>
      </c>
      <c r="BL4" s="5">
        <f ca="1"/>
        <v>1.296311439834564E-4</v>
      </c>
      <c r="BM4" s="5">
        <f ca="1"/>
        <v>-1.9965090033849411E-2</v>
      </c>
      <c r="BN4" s="5">
        <f ca="1"/>
        <v>2.5738089238814339E-3</v>
      </c>
      <c r="BO4" s="5">
        <f ca="1"/>
        <v>-3.4194174461628422E-4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21">C18</f>
        <v>24655429.731293101</v>
      </c>
      <c r="BY4" s="5">
        <f t="shared" si="14"/>
        <v>3252619.35287194</v>
      </c>
      <c r="BZ4" s="5">
        <f t="shared" si="14"/>
        <v>33030.376454779602</v>
      </c>
      <c r="CA4" s="5">
        <f t="shared" si="14"/>
        <v>0</v>
      </c>
      <c r="CB4" s="5">
        <f t="shared" si="14"/>
        <v>4403.7584641909898</v>
      </c>
      <c r="CC4" s="5">
        <f t="shared" si="14"/>
        <v>449592.40757821</v>
      </c>
      <c r="CD4" s="5">
        <f t="shared" si="14"/>
        <v>1495.3441546231099</v>
      </c>
      <c r="CE4" s="5">
        <f t="shared" si="14"/>
        <v>906.98265951168901</v>
      </c>
      <c r="CF4" s="5" t="str">
        <f t="shared" si="15"/>
        <v/>
      </c>
      <c r="CG4" s="5" t="str">
        <f t="shared" si="15"/>
        <v/>
      </c>
      <c r="CH4" s="5" t="str">
        <f t="shared" si="15"/>
        <v/>
      </c>
      <c r="CJ4" s="5" t="str">
        <f t="shared" si="16"/>
        <v>Standard2_00765_MH_MD_20221118_LCQE</v>
      </c>
      <c r="CK4" s="5">
        <f t="shared" ref="CK4:CV17" si="22">IFERROR(IF(BX4=ISBLANK(TRUE),"",BX4/$BX4*"100"),"")</f>
        <v>100</v>
      </c>
      <c r="CL4" s="5">
        <f t="shared" si="17"/>
        <v>13.192304447014603</v>
      </c>
      <c r="CM4" s="5">
        <f t="shared" si="17"/>
        <v>0.13396796087012378</v>
      </c>
      <c r="CN4" s="5">
        <f t="shared" si="17"/>
        <v>0</v>
      </c>
      <c r="CO4" s="5">
        <f t="shared" si="17"/>
        <v>1.7861211555366494E-2</v>
      </c>
      <c r="CP4" s="5">
        <f t="shared" si="17"/>
        <v>1.8235026218487667</v>
      </c>
      <c r="CQ4" s="5">
        <f t="shared" si="17"/>
        <v>6.0649689375529038E-3</v>
      </c>
      <c r="CR4" s="5">
        <f t="shared" si="17"/>
        <v>3.6786325340763815E-3</v>
      </c>
      <c r="CS4" s="5" t="str">
        <f t="shared" si="17"/>
        <v/>
      </c>
      <c r="CT4" s="5" t="str">
        <f t="shared" si="17"/>
        <v/>
      </c>
      <c r="CU4" s="5" t="str">
        <f t="shared" si="17"/>
        <v/>
      </c>
      <c r="CV4" s="5" t="str">
        <f t="shared" si="17"/>
        <v/>
      </c>
    </row>
    <row r="5" spans="1:116" ht="14.25" customHeight="1" x14ac:dyDescent="0.2">
      <c r="A5" t="s">
        <v>27</v>
      </c>
      <c r="B5" t="s">
        <v>28</v>
      </c>
      <c r="C5">
        <v>25214601.7254714</v>
      </c>
      <c r="D5">
        <v>3340853.20687364</v>
      </c>
      <c r="E5">
        <v>76741.901760459499</v>
      </c>
      <c r="F5">
        <v>0</v>
      </c>
      <c r="G5">
        <v>47325.658956434701</v>
      </c>
      <c r="H5">
        <v>558885.45821477403</v>
      </c>
      <c r="I5" s="4">
        <v>20983.669930841399</v>
      </c>
      <c r="J5" s="4">
        <v>0</v>
      </c>
      <c r="K5" s="4"/>
      <c r="L5" s="4"/>
      <c r="M5"/>
      <c r="P5" s="5" t="str">
        <f t="shared" si="9"/>
        <v>S9_00765_MH_MD_20221118_LCQE</v>
      </c>
      <c r="Q5" s="5" t="str">
        <f t="shared" si="9"/>
        <v>RO15min</v>
      </c>
      <c r="R5" s="5">
        <f t="shared" ca="1" si="19"/>
        <v>101.7311450619945</v>
      </c>
      <c r="S5" s="5">
        <f t="shared" ca="1" si="10"/>
        <v>0.30131236253113519</v>
      </c>
      <c r="T5" s="6">
        <f t="shared" ca="1" si="10"/>
        <v>-0.25000563514595281</v>
      </c>
      <c r="U5" s="6">
        <f t="shared" ca="1" si="10"/>
        <v>3.7139967947273006E-2</v>
      </c>
      <c r="V5" s="6">
        <f t="shared" ca="1" si="10"/>
        <v>-1.1326285352478089E-2</v>
      </c>
      <c r="W5" s="6">
        <f t="shared" ca="1" si="10"/>
        <v>-2.024146282097731</v>
      </c>
      <c r="X5" s="6">
        <f t="shared" ca="1" si="10"/>
        <v>0.24187815140014279</v>
      </c>
      <c r="Y5" s="5">
        <f t="shared" ca="1" si="10"/>
        <v>-2.5997341276886399E-2</v>
      </c>
      <c r="Z5" s="5" t="str">
        <f t="shared" ca="1" si="10"/>
        <v/>
      </c>
      <c r="AA5" s="5" t="str">
        <f t="shared" ca="1" si="10"/>
        <v/>
      </c>
      <c r="AB5" s="5" t="str">
        <f t="shared" ca="1" si="10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118481837.88571399</v>
      </c>
      <c r="AG5" s="5">
        <f t="shared" si="1"/>
        <v>15836614.9469763</v>
      </c>
      <c r="AH5" s="5">
        <f t="shared" si="1"/>
        <v>39435.7789284022</v>
      </c>
      <c r="AI5" s="5">
        <f t="shared" si="1"/>
        <v>6042.3751771017596</v>
      </c>
      <c r="AJ5" s="5">
        <f t="shared" si="1"/>
        <v>10755.602267456999</v>
      </c>
      <c r="AK5" s="5">
        <f t="shared" si="1"/>
        <v>77817.255745730596</v>
      </c>
      <c r="AL5" s="5">
        <f t="shared" si="1"/>
        <v>0</v>
      </c>
      <c r="AM5" s="5">
        <f t="shared" si="1"/>
        <v>0</v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11"/>
        <v>S9_00765_MH_MD_20221118_LCQE</v>
      </c>
      <c r="AS5" s="5" t="str">
        <f t="shared" si="11"/>
        <v>RO15min</v>
      </c>
      <c r="AT5" s="5">
        <f t="shared" si="20"/>
        <v>100</v>
      </c>
      <c r="AU5" s="5">
        <f t="shared" si="12"/>
        <v>13.366280629654048</v>
      </c>
      <c r="AV5" s="5">
        <f t="shared" si="12"/>
        <v>3.3284239704689113E-2</v>
      </c>
      <c r="AW5" s="5">
        <f t="shared" si="12"/>
        <v>5.0998324172943322E-3</v>
      </c>
      <c r="AX5" s="5">
        <f t="shared" si="12"/>
        <v>9.0778489424106594E-3</v>
      </c>
      <c r="AY5" s="5">
        <f t="shared" si="12"/>
        <v>6.5678636603183085E-2</v>
      </c>
      <c r="AZ5" s="5">
        <f t="shared" si="12"/>
        <v>0</v>
      </c>
      <c r="BA5" s="5">
        <f t="shared" si="12"/>
        <v>0</v>
      </c>
      <c r="BB5" s="5" t="str">
        <f t="shared" si="12"/>
        <v/>
      </c>
      <c r="BC5" s="5" t="str">
        <f t="shared" si="12"/>
        <v/>
      </c>
      <c r="BD5" s="5" t="str">
        <f t="shared" si="12"/>
        <v/>
      </c>
      <c r="BF5" s="5" t="str">
        <f t="shared" si="13"/>
        <v>S9_00765_MH_MD_20221118_LCQE</v>
      </c>
      <c r="BG5" s="5" t="str">
        <f t="shared" si="13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2.9618497103076624E-3</v>
      </c>
      <c r="BJ5" s="5">
        <f ca="1"/>
        <v>-2.45751323248746E-3</v>
      </c>
      <c r="BK5" s="5">
        <f ca="1"/>
        <v>3.6507962163052497E-4</v>
      </c>
      <c r="BL5" s="5">
        <f ca="1"/>
        <v>-1.1133547494797096E-4</v>
      </c>
      <c r="BM5" s="5">
        <f ca="1"/>
        <v>-1.9897016600611595E-2</v>
      </c>
      <c r="BN5" s="5">
        <f ca="1"/>
        <v>2.3776214378865325E-3</v>
      </c>
      <c r="BO5" s="5">
        <f ca="1"/>
        <v>-2.5554948055527866E-4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21"/>
        <v>23252361.288571201</v>
      </c>
      <c r="BY5" s="5">
        <f t="shared" si="14"/>
        <v>2986620.3536845702</v>
      </c>
      <c r="BZ5" s="5">
        <f t="shared" si="14"/>
        <v>63247.876588970299</v>
      </c>
      <c r="CA5" s="5">
        <f t="shared" si="14"/>
        <v>0</v>
      </c>
      <c r="CB5" s="5">
        <f t="shared" si="14"/>
        <v>1944.8605042131401</v>
      </c>
      <c r="CC5" s="5">
        <f t="shared" si="14"/>
        <v>543047.52205817401</v>
      </c>
      <c r="CD5" s="5">
        <f t="shared" si="14"/>
        <v>3905.1201283537398</v>
      </c>
      <c r="CE5" s="5">
        <f t="shared" si="14"/>
        <v>0</v>
      </c>
      <c r="CF5" s="5" t="str">
        <f t="shared" si="15"/>
        <v/>
      </c>
      <c r="CG5" s="5" t="str">
        <f t="shared" si="15"/>
        <v/>
      </c>
      <c r="CH5" s="5" t="str">
        <f t="shared" si="15"/>
        <v/>
      </c>
      <c r="CJ5" s="5" t="str">
        <f t="shared" si="16"/>
        <v>Standard3_00765_MH_MD_20221118_LCQE</v>
      </c>
      <c r="CK5" s="5">
        <f t="shared" si="22"/>
        <v>100</v>
      </c>
      <c r="CL5" s="5">
        <f t="shared" si="17"/>
        <v>12.84437445564949</v>
      </c>
      <c r="CM5" s="5">
        <f t="shared" si="17"/>
        <v>0.27200625262973765</v>
      </c>
      <c r="CN5" s="5">
        <f t="shared" si="17"/>
        <v>0</v>
      </c>
      <c r="CO5" s="5">
        <f t="shared" si="17"/>
        <v>8.3641419470333999E-3</v>
      </c>
      <c r="CP5" s="5">
        <f t="shared" si="17"/>
        <v>2.3354510766400658</v>
      </c>
      <c r="CQ5" s="5">
        <f t="shared" si="17"/>
        <v>1.6794509941978022E-2</v>
      </c>
      <c r="CR5" s="5">
        <f t="shared" si="17"/>
        <v>0</v>
      </c>
      <c r="CS5" s="5" t="str">
        <f t="shared" si="17"/>
        <v/>
      </c>
      <c r="CT5" s="5" t="str">
        <f t="shared" si="17"/>
        <v/>
      </c>
      <c r="CU5" s="5" t="str">
        <f t="shared" si="17"/>
        <v/>
      </c>
      <c r="CV5" s="5" t="str">
        <f t="shared" si="17"/>
        <v/>
      </c>
      <c r="CX5" s="26" t="s">
        <v>9</v>
      </c>
      <c r="CY5" s="5">
        <f t="shared" ref="CY5:DE5" si="23">CY3</f>
        <v>100</v>
      </c>
      <c r="CZ5" s="5">
        <f t="shared" si="23"/>
        <v>13.070095658623281</v>
      </c>
      <c r="DA5" s="5">
        <f t="shared" si="23"/>
        <v>0.24032390391324826</v>
      </c>
      <c r="DB5" s="5">
        <f t="shared" si="23"/>
        <v>0</v>
      </c>
      <c r="DC5" s="5">
        <f t="shared" si="23"/>
        <v>1.6030370033432655E-2</v>
      </c>
      <c r="DD5" s="5">
        <f t="shared" si="23"/>
        <v>2.056700245065362</v>
      </c>
      <c r="DE5" s="5">
        <f t="shared" si="23"/>
        <v>1.6268280899981495E-2</v>
      </c>
      <c r="DF5" s="5">
        <f>DF3</f>
        <v>4.2612686310542439E-3</v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32491230.622451</v>
      </c>
      <c r="D6">
        <v>4411853.3282386996</v>
      </c>
      <c r="E6">
        <v>62795.290064773901</v>
      </c>
      <c r="F6">
        <v>10615.9610157884</v>
      </c>
      <c r="G6">
        <v>11384.822365821699</v>
      </c>
      <c r="H6">
        <v>106716.76155922499</v>
      </c>
      <c r="I6" s="4">
        <v>3195.43715314163</v>
      </c>
      <c r="J6" s="4">
        <v>3476.9981505809901</v>
      </c>
      <c r="K6" s="4"/>
      <c r="L6" s="4"/>
      <c r="M6"/>
      <c r="P6" s="5" t="str">
        <f t="shared" si="9"/>
        <v>S2_00765_MH_MD_20221118_LCQE</v>
      </c>
      <c r="Q6" s="5" t="str">
        <f t="shared" si="9"/>
        <v>RO 30min</v>
      </c>
      <c r="R6" s="5">
        <f t="shared" ca="1" si="19"/>
        <v>99.445518385162671</v>
      </c>
      <c r="S6" s="5">
        <f t="shared" ca="1" si="10"/>
        <v>0.17858528590774439</v>
      </c>
      <c r="T6" s="6">
        <f t="shared" ca="1" si="10"/>
        <v>4.0334790408365982E-2</v>
      </c>
      <c r="U6" s="6">
        <f t="shared" ca="1" si="10"/>
        <v>-5.7009788209867749E-3</v>
      </c>
      <c r="V6" s="6">
        <f t="shared" ca="1" si="10"/>
        <v>0.17135746913268732</v>
      </c>
      <c r="W6" s="6">
        <f t="shared" ca="1" si="10"/>
        <v>0.13651721280472165</v>
      </c>
      <c r="X6" s="6">
        <f t="shared" ca="1" si="10"/>
        <v>4.4646620142106373E-2</v>
      </c>
      <c r="Y6" s="5">
        <f t="shared" ca="1" si="10"/>
        <v>-1.1258784737310004E-2</v>
      </c>
      <c r="Z6" s="5" t="str">
        <f t="shared" ca="1" si="10"/>
        <v/>
      </c>
      <c r="AA6" s="5" t="str">
        <f t="shared" ca="1" si="10"/>
        <v/>
      </c>
      <c r="AB6" s="5" t="str">
        <f t="shared" ca="1" si="10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25214601.7254714</v>
      </c>
      <c r="AG6" s="5">
        <f t="shared" si="1"/>
        <v>3340853.20687364</v>
      </c>
      <c r="AH6" s="5">
        <f t="shared" si="1"/>
        <v>76741.901760459499</v>
      </c>
      <c r="AI6" s="5">
        <f t="shared" si="1"/>
        <v>0</v>
      </c>
      <c r="AJ6" s="5">
        <f t="shared" si="1"/>
        <v>47325.658956434701</v>
      </c>
      <c r="AK6" s="5">
        <f t="shared" si="1"/>
        <v>558885.45821477403</v>
      </c>
      <c r="AL6" s="5">
        <f t="shared" si="1"/>
        <v>20983.669930841399</v>
      </c>
      <c r="AM6" s="5">
        <f t="shared" si="1"/>
        <v>0</v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11"/>
        <v>S2_00765_MH_MD_20221118_LCQE</v>
      </c>
      <c r="AS6" s="5" t="str">
        <f t="shared" si="11"/>
        <v>RO 30min</v>
      </c>
      <c r="AT6" s="5">
        <f t="shared" si="20"/>
        <v>100</v>
      </c>
      <c r="AU6" s="5">
        <f t="shared" si="12"/>
        <v>13.249676688324454</v>
      </c>
      <c r="AV6" s="5">
        <f t="shared" si="12"/>
        <v>0.30435500269249155</v>
      </c>
      <c r="AW6" s="5">
        <f t="shared" si="12"/>
        <v>0</v>
      </c>
      <c r="AX6" s="5">
        <f t="shared" si="12"/>
        <v>0.18769147921391538</v>
      </c>
      <c r="AY6" s="5">
        <f t="shared" si="12"/>
        <v>2.216515114137998</v>
      </c>
      <c r="AZ6" s="5">
        <f t="shared" si="12"/>
        <v>8.3220310831418051E-2</v>
      </c>
      <c r="BA6" s="5">
        <f t="shared" si="12"/>
        <v>0</v>
      </c>
      <c r="BB6" s="5" t="str">
        <f t="shared" si="12"/>
        <v/>
      </c>
      <c r="BC6" s="5" t="str">
        <f t="shared" si="12"/>
        <v/>
      </c>
      <c r="BD6" s="5" t="str">
        <f t="shared" si="12"/>
        <v/>
      </c>
      <c r="BF6" s="5" t="str">
        <f t="shared" si="13"/>
        <v>S2_00765_MH_MD_20221118_LCQE</v>
      </c>
      <c r="BG6" s="5" t="str">
        <f t="shared" si="13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1.7958102970117296E-3</v>
      </c>
      <c r="BJ6" s="5">
        <f ca="1"/>
        <v>4.0559686412559295E-4</v>
      </c>
      <c r="BK6" s="5">
        <f ca="1"/>
        <v>-5.7327659542246042E-5</v>
      </c>
      <c r="BL6" s="5">
        <f ca="1"/>
        <v>1.7231291255278324E-3</v>
      </c>
      <c r="BM6" s="5">
        <f ca="1"/>
        <v>1.3727839627320007E-3</v>
      </c>
      <c r="BN6" s="5">
        <f ca="1"/>
        <v>4.4895557755740632E-4</v>
      </c>
      <c r="BO6" s="5">
        <f ca="1"/>
        <v>-1.1321560709959375E-4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21"/>
        <v>23105601.658386402</v>
      </c>
      <c r="BY6" s="5">
        <f t="shared" si="14"/>
        <v>3088933.58514213</v>
      </c>
      <c r="BZ6" s="5">
        <f t="shared" si="14"/>
        <v>78199.593515565706</v>
      </c>
      <c r="CA6" s="5">
        <f t="shared" si="14"/>
        <v>0</v>
      </c>
      <c r="CB6" s="5">
        <f t="shared" si="14"/>
        <v>6269.4384983243899</v>
      </c>
      <c r="CC6" s="5">
        <f t="shared" si="14"/>
        <v>562838.21135075705</v>
      </c>
      <c r="CD6" s="5">
        <f t="shared" si="14"/>
        <v>7305.2095356125001</v>
      </c>
      <c r="CE6" s="5">
        <f t="shared" si="14"/>
        <v>0</v>
      </c>
      <c r="CF6" s="5" t="str">
        <f t="shared" si="15"/>
        <v/>
      </c>
      <c r="CG6" s="5" t="str">
        <f t="shared" si="15"/>
        <v/>
      </c>
      <c r="CH6" s="5" t="str">
        <f t="shared" si="15"/>
        <v/>
      </c>
      <c r="CJ6" s="5" t="str">
        <f t="shared" si="16"/>
        <v>Standard4_00765_MH_MD_20221118_LCQE</v>
      </c>
      <c r="CK6" s="5">
        <f t="shared" si="22"/>
        <v>100</v>
      </c>
      <c r="CL6" s="5">
        <f t="shared" si="17"/>
        <v>13.368764989597107</v>
      </c>
      <c r="CM6" s="5">
        <f t="shared" si="17"/>
        <v>0.33844430745296089</v>
      </c>
      <c r="CN6" s="5">
        <f t="shared" si="17"/>
        <v>0</v>
      </c>
      <c r="CO6" s="5">
        <f t="shared" si="17"/>
        <v>2.7133846549496091E-2</v>
      </c>
      <c r="CP6" s="5">
        <f t="shared" si="17"/>
        <v>2.4359383480778978</v>
      </c>
      <c r="CQ6" s="5">
        <f t="shared" si="17"/>
        <v>3.1616616799766406E-2</v>
      </c>
      <c r="CR6" s="5">
        <f t="shared" si="17"/>
        <v>0</v>
      </c>
      <c r="CS6" s="5" t="str">
        <f t="shared" si="17"/>
        <v/>
      </c>
      <c r="CT6" s="5" t="str">
        <f t="shared" si="17"/>
        <v/>
      </c>
      <c r="CU6" s="5" t="str">
        <f t="shared" si="17"/>
        <v/>
      </c>
      <c r="CV6" s="5" t="str">
        <f t="shared" si="17"/>
        <v/>
      </c>
      <c r="CX6" s="27"/>
      <c r="CY6" s="5">
        <v>0</v>
      </c>
      <c r="CZ6" s="5">
        <f t="shared" ref="CZ6:DJ6" si="24">CY3</f>
        <v>100</v>
      </c>
      <c r="DA6" s="5">
        <f t="shared" si="24"/>
        <v>13.070095658623281</v>
      </c>
      <c r="DB6" s="5">
        <f t="shared" si="24"/>
        <v>0.24032390391324826</v>
      </c>
      <c r="DC6" s="5">
        <f t="shared" si="24"/>
        <v>0</v>
      </c>
      <c r="DD6" s="5">
        <f t="shared" si="24"/>
        <v>1.6030370033432655E-2</v>
      </c>
      <c r="DE6" s="5">
        <f t="shared" si="24"/>
        <v>2.056700245065362</v>
      </c>
      <c r="DF6" s="5">
        <f t="shared" si="24"/>
        <v>1.6268280899981495E-2</v>
      </c>
      <c r="DG6" s="5">
        <f t="shared" si="24"/>
        <v>4.2612686310542439E-3</v>
      </c>
      <c r="DH6" s="5" t="str">
        <f t="shared" si="24"/>
        <v/>
      </c>
      <c r="DI6" s="5" t="str">
        <f t="shared" si="24"/>
        <v/>
      </c>
      <c r="DJ6" s="5" t="str">
        <f t="shared" si="24"/>
        <v/>
      </c>
    </row>
    <row r="7" spans="1:116" ht="14.25" customHeight="1" x14ac:dyDescent="0.2">
      <c r="A7" t="s">
        <v>30</v>
      </c>
      <c r="B7" t="s">
        <v>28</v>
      </c>
      <c r="C7">
        <v>38381239.112974398</v>
      </c>
      <c r="D7">
        <v>5143976.0304741599</v>
      </c>
      <c r="E7">
        <v>42180.731391059897</v>
      </c>
      <c r="F7">
        <v>0</v>
      </c>
      <c r="G7">
        <v>0</v>
      </c>
      <c r="H7">
        <v>45159.218924877299</v>
      </c>
      <c r="I7" s="4">
        <v>6093.1565250760996</v>
      </c>
      <c r="J7" s="4">
        <v>0</v>
      </c>
      <c r="K7" s="4"/>
      <c r="L7" s="4"/>
      <c r="M7"/>
      <c r="P7" s="5" t="str">
        <f t="shared" si="9"/>
        <v>S6_00765_MH_MD_20221118_LCQE</v>
      </c>
      <c r="Q7" s="5" t="str">
        <f t="shared" si="9"/>
        <v>RO 30min</v>
      </c>
      <c r="R7" s="5">
        <f t="shared" ca="1" si="19"/>
        <v>101.09275585296291</v>
      </c>
      <c r="S7" s="5">
        <f t="shared" ca="1" si="10"/>
        <v>0.51405821144324515</v>
      </c>
      <c r="T7" s="6">
        <f t="shared" ca="1" si="10"/>
        <v>-0.11475757921485283</v>
      </c>
      <c r="U7" s="6">
        <f t="shared" ca="1" si="10"/>
        <v>4.6793871716252634E-2</v>
      </c>
      <c r="V7" s="6">
        <f t="shared" ca="1" si="10"/>
        <v>1.3376818698344103E-2</v>
      </c>
      <c r="W7" s="6">
        <f t="shared" ca="1" si="10"/>
        <v>-1.7490811586716688</v>
      </c>
      <c r="X7" s="6">
        <f t="shared" ca="1" si="10"/>
        <v>0.21151637697709486</v>
      </c>
      <c r="Y7" s="5">
        <f t="shared" ca="1" si="10"/>
        <v>-1.4662393911296381E-2</v>
      </c>
      <c r="Z7" s="5" t="str">
        <f t="shared" ca="1" si="10"/>
        <v/>
      </c>
      <c r="AA7" s="5" t="str">
        <f t="shared" ca="1" si="10"/>
        <v/>
      </c>
      <c r="AB7" s="5" t="str">
        <f t="shared" ca="1" si="10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32491230.622451</v>
      </c>
      <c r="AG7" s="5">
        <f t="shared" si="1"/>
        <v>4411853.3282386996</v>
      </c>
      <c r="AH7" s="5">
        <f t="shared" si="1"/>
        <v>62795.290064773901</v>
      </c>
      <c r="AI7" s="5">
        <f t="shared" si="1"/>
        <v>10615.9610157884</v>
      </c>
      <c r="AJ7" s="5">
        <f t="shared" si="1"/>
        <v>11384.822365821699</v>
      </c>
      <c r="AK7" s="5">
        <f t="shared" si="1"/>
        <v>106716.76155922499</v>
      </c>
      <c r="AL7" s="5">
        <f t="shared" si="1"/>
        <v>3195.43715314163</v>
      </c>
      <c r="AM7" s="5">
        <f t="shared" si="1"/>
        <v>3476.9981505809901</v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11"/>
        <v>S6_00765_MH_MD_20221118_LCQE</v>
      </c>
      <c r="AS7" s="5" t="str">
        <f t="shared" si="11"/>
        <v>RO 30min</v>
      </c>
      <c r="AT7" s="5">
        <f t="shared" si="20"/>
        <v>100</v>
      </c>
      <c r="AU7" s="5">
        <f t="shared" si="12"/>
        <v>13.578597189821947</v>
      </c>
      <c r="AV7" s="5">
        <f t="shared" si="12"/>
        <v>0.19326842616229872</v>
      </c>
      <c r="AW7" s="5">
        <f t="shared" si="12"/>
        <v>3.2673311574886656E-2</v>
      </c>
      <c r="AX7" s="5">
        <f t="shared" si="12"/>
        <v>3.503967731513051E-2</v>
      </c>
      <c r="AY7" s="5">
        <f t="shared" si="12"/>
        <v>0.32844789044550732</v>
      </c>
      <c r="AZ7" s="5">
        <f t="shared" si="12"/>
        <v>9.8347680033197202E-3</v>
      </c>
      <c r="BA7" s="5">
        <f t="shared" si="12"/>
        <v>1.070134335933226E-2</v>
      </c>
      <c r="BB7" s="5" t="str">
        <f t="shared" si="12"/>
        <v/>
      </c>
      <c r="BC7" s="5" t="str">
        <f t="shared" si="12"/>
        <v/>
      </c>
      <c r="BD7" s="5" t="str">
        <f t="shared" si="12"/>
        <v/>
      </c>
      <c r="BF7" s="5" t="str">
        <f t="shared" si="13"/>
        <v>S6_00765_MH_MD_20221118_LCQE</v>
      </c>
      <c r="BG7" s="5" t="str">
        <f t="shared" si="13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5.085015311986657E-3</v>
      </c>
      <c r="BJ7" s="5">
        <f ca="1"/>
        <v>-1.1351711430417932E-3</v>
      </c>
      <c r="BK7" s="5">
        <f ca="1"/>
        <v>4.6288056272116316E-4</v>
      </c>
      <c r="BL7" s="5">
        <f ca="1"/>
        <v>1.3232222809120346E-4</v>
      </c>
      <c r="BM7" s="5">
        <f ca="1"/>
        <v>-1.7301745747397242E-2</v>
      </c>
      <c r="BN7" s="5">
        <f ca="1"/>
        <v>2.0923000386371955E-3</v>
      </c>
      <c r="BO7" s="5">
        <f ca="1"/>
        <v>-1.4503901676815001E-4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6"/>
        <v/>
      </c>
      <c r="CK7" s="5" t="str">
        <f t="shared" si="22"/>
        <v/>
      </c>
      <c r="CL7" s="5" t="str">
        <f t="shared" si="17"/>
        <v/>
      </c>
      <c r="CM7" s="5" t="str">
        <f t="shared" si="17"/>
        <v/>
      </c>
      <c r="CN7" s="5" t="str">
        <f t="shared" si="17"/>
        <v/>
      </c>
      <c r="CO7" s="5" t="str">
        <f t="shared" si="17"/>
        <v/>
      </c>
      <c r="CP7" s="5" t="str">
        <f t="shared" si="17"/>
        <v/>
      </c>
      <c r="CQ7" s="5" t="str">
        <f t="shared" si="17"/>
        <v/>
      </c>
      <c r="CR7" s="5" t="str">
        <f t="shared" si="17"/>
        <v/>
      </c>
      <c r="CS7" s="5" t="str">
        <f t="shared" si="17"/>
        <v/>
      </c>
      <c r="CT7" s="5" t="str">
        <f t="shared" si="17"/>
        <v/>
      </c>
      <c r="CU7" s="5" t="str">
        <f t="shared" si="17"/>
        <v/>
      </c>
      <c r="CV7" s="5" t="str">
        <f t="shared" si="17"/>
        <v/>
      </c>
      <c r="CX7" s="27"/>
      <c r="CY7" s="5">
        <v>0</v>
      </c>
      <c r="CZ7" s="5">
        <v>0</v>
      </c>
      <c r="DA7" s="5">
        <f t="shared" ref="DA7:DJ7" si="25">CY3</f>
        <v>100</v>
      </c>
      <c r="DB7" s="5">
        <f t="shared" si="25"/>
        <v>13.070095658623281</v>
      </c>
      <c r="DC7" s="5">
        <f t="shared" si="25"/>
        <v>0.24032390391324826</v>
      </c>
      <c r="DD7" s="5">
        <f t="shared" si="25"/>
        <v>0</v>
      </c>
      <c r="DE7" s="5">
        <f t="shared" si="25"/>
        <v>1.6030370033432655E-2</v>
      </c>
      <c r="DF7" s="5">
        <f t="shared" si="25"/>
        <v>2.056700245065362</v>
      </c>
      <c r="DG7" s="5">
        <f t="shared" si="25"/>
        <v>1.6268280899981495E-2</v>
      </c>
      <c r="DH7" s="5">
        <f t="shared" si="25"/>
        <v>4.2612686310542439E-3</v>
      </c>
      <c r="DI7" s="5" t="str">
        <f t="shared" si="25"/>
        <v/>
      </c>
      <c r="DJ7" s="5" t="str">
        <f t="shared" si="25"/>
        <v/>
      </c>
    </row>
    <row r="8" spans="1:116" ht="14.25" customHeight="1" x14ac:dyDescent="0.2">
      <c r="A8" t="s">
        <v>31</v>
      </c>
      <c r="B8" t="s">
        <v>28</v>
      </c>
      <c r="C8">
        <v>55304093.938230701</v>
      </c>
      <c r="D8">
        <v>7199240.3450845098</v>
      </c>
      <c r="E8">
        <v>59470.879288190401</v>
      </c>
      <c r="F8">
        <v>0</v>
      </c>
      <c r="G8">
        <v>0</v>
      </c>
      <c r="H8">
        <v>37240.274046583698</v>
      </c>
      <c r="I8" s="4">
        <v>5901.5121360744397</v>
      </c>
      <c r="J8" s="4">
        <v>0</v>
      </c>
      <c r="K8" s="4"/>
      <c r="L8" s="4"/>
      <c r="M8"/>
      <c r="P8" s="5" t="str">
        <f t="shared" si="9"/>
        <v>S10_00765_MH_MD_20221118_LCQE</v>
      </c>
      <c r="Q8" s="5" t="str">
        <f t="shared" si="9"/>
        <v>RO 30min</v>
      </c>
      <c r="R8" s="5">
        <f ca="1">IFERROR(BH8/SUMIF($BH8:$BR8,"&lt;&gt;#N/A")*100,"")</f>
        <v>101.58180001800481</v>
      </c>
      <c r="S8" s="5">
        <f t="shared" ca="1" si="10"/>
        <v>0.33747826075160015</v>
      </c>
      <c r="T8" s="6">
        <f t="shared" ca="1" si="10"/>
        <v>-0.17659634346227526</v>
      </c>
      <c r="U8" s="6">
        <f t="shared" ca="1" si="10"/>
        <v>2.2270270089053492E-2</v>
      </c>
      <c r="V8" s="6">
        <f t="shared" ca="1" si="10"/>
        <v>-1.87702808068042E-2</v>
      </c>
      <c r="W8" s="6">
        <f t="shared" ca="1" si="10"/>
        <v>-1.9673666992493504</v>
      </c>
      <c r="X8" s="6">
        <f t="shared" ca="1" si="10"/>
        <v>0.2498700668442812</v>
      </c>
      <c r="Y8" s="5">
        <f t="shared" ca="1" si="10"/>
        <v>-2.86852921712888E-2</v>
      </c>
      <c r="Z8" s="5" t="str">
        <f t="shared" ca="1" si="10"/>
        <v/>
      </c>
      <c r="AA8" s="5" t="str">
        <f t="shared" ca="1" si="10"/>
        <v/>
      </c>
      <c r="AB8" s="5" t="str">
        <f t="shared" ca="1" si="10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38381239.112974398</v>
      </c>
      <c r="AG8" s="5">
        <f t="shared" si="1"/>
        <v>5143976.0304741599</v>
      </c>
      <c r="AH8" s="5">
        <f t="shared" si="1"/>
        <v>42180.731391059897</v>
      </c>
      <c r="AI8" s="5">
        <f t="shared" si="1"/>
        <v>0</v>
      </c>
      <c r="AJ8" s="5">
        <f t="shared" si="1"/>
        <v>0</v>
      </c>
      <c r="AK8" s="5">
        <f t="shared" si="1"/>
        <v>45159.218924877299</v>
      </c>
      <c r="AL8" s="5">
        <f t="shared" si="1"/>
        <v>6093.1565250760996</v>
      </c>
      <c r="AM8" s="5">
        <f t="shared" si="1"/>
        <v>0</v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11"/>
        <v>S10_00765_MH_MD_20221118_LCQE</v>
      </c>
      <c r="AS8" s="5" t="str">
        <f t="shared" si="11"/>
        <v>RO 30min</v>
      </c>
      <c r="AT8" s="5">
        <f t="shared" si="20"/>
        <v>100</v>
      </c>
      <c r="AU8" s="5">
        <f t="shared" si="12"/>
        <v>13.402318813451986</v>
      </c>
      <c r="AV8" s="5">
        <f t="shared" si="12"/>
        <v>0.10989934761330079</v>
      </c>
      <c r="AW8" s="5">
        <f t="shared" si="12"/>
        <v>0</v>
      </c>
      <c r="AX8" s="5">
        <f t="shared" si="12"/>
        <v>0</v>
      </c>
      <c r="AY8" s="5">
        <f t="shared" si="12"/>
        <v>0.11765961696013007</v>
      </c>
      <c r="AZ8" s="5">
        <f t="shared" si="12"/>
        <v>1.5875351254661208E-2</v>
      </c>
      <c r="BA8" s="5">
        <f t="shared" si="12"/>
        <v>0</v>
      </c>
      <c r="BB8" s="5" t="str">
        <f t="shared" si="12"/>
        <v/>
      </c>
      <c r="BC8" s="5" t="str">
        <f t="shared" si="12"/>
        <v/>
      </c>
      <c r="BD8" s="5" t="str">
        <f t="shared" si="12"/>
        <v/>
      </c>
      <c r="BF8" s="5" t="str">
        <f t="shared" si="13"/>
        <v>S10_00765_MH_MD_20221118_LCQE</v>
      </c>
      <c r="BG8" s="5" t="str">
        <f t="shared" si="13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3.3222315482870357E-3</v>
      </c>
      <c r="BJ8" s="5">
        <f ca="1"/>
        <v>-1.7384644043615546E-3</v>
      </c>
      <c r="BK8" s="5">
        <f ca="1"/>
        <v>2.1923484408728939E-4</v>
      </c>
      <c r="BL8" s="5">
        <f ca="1"/>
        <v>-1.84779958648865E-4</v>
      </c>
      <c r="BM8" s="5">
        <f ca="1"/>
        <v>-1.9367314803445553E-2</v>
      </c>
      <c r="BN8" s="5">
        <f ca="1"/>
        <v>2.4597916831557731E-3</v>
      </c>
      <c r="BO8" s="5">
        <f ca="1"/>
        <v>-2.8238613773534725E-4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6"/>
        <v/>
      </c>
      <c r="CK8" s="5" t="str">
        <f t="shared" si="22"/>
        <v/>
      </c>
      <c r="CL8" s="5" t="str">
        <f t="shared" si="17"/>
        <v/>
      </c>
      <c r="CM8" s="5" t="str">
        <f t="shared" si="17"/>
        <v/>
      </c>
      <c r="CN8" s="5" t="str">
        <f t="shared" si="17"/>
        <v/>
      </c>
      <c r="CO8" s="5" t="str">
        <f t="shared" si="17"/>
        <v/>
      </c>
      <c r="CP8" s="5" t="str">
        <f t="shared" si="17"/>
        <v/>
      </c>
      <c r="CQ8" s="5" t="str">
        <f t="shared" si="17"/>
        <v/>
      </c>
      <c r="CR8" s="5" t="str">
        <f t="shared" si="17"/>
        <v/>
      </c>
      <c r="CS8" s="5" t="str">
        <f t="shared" si="17"/>
        <v/>
      </c>
      <c r="CT8" s="5" t="str">
        <f t="shared" si="17"/>
        <v/>
      </c>
      <c r="CU8" s="5" t="str">
        <f t="shared" si="17"/>
        <v/>
      </c>
      <c r="CV8" s="5" t="str">
        <f t="shared" si="17"/>
        <v/>
      </c>
      <c r="CX8" s="27"/>
      <c r="CY8" s="5">
        <v>0</v>
      </c>
      <c r="CZ8" s="5">
        <v>0</v>
      </c>
      <c r="DA8" s="5">
        <v>0</v>
      </c>
      <c r="DB8" s="5">
        <f t="shared" ref="DB8:DJ8" si="26">CY3</f>
        <v>100</v>
      </c>
      <c r="DC8" s="5">
        <f t="shared" si="26"/>
        <v>13.070095658623281</v>
      </c>
      <c r="DD8" s="5">
        <f t="shared" si="26"/>
        <v>0.24032390391324826</v>
      </c>
      <c r="DE8" s="5">
        <f t="shared" si="26"/>
        <v>0</v>
      </c>
      <c r="DF8" s="5">
        <f t="shared" si="26"/>
        <v>1.6030370033432655E-2</v>
      </c>
      <c r="DG8" s="5">
        <f t="shared" si="26"/>
        <v>2.056700245065362</v>
      </c>
      <c r="DH8" s="5">
        <f t="shared" si="26"/>
        <v>1.6268280899981495E-2</v>
      </c>
      <c r="DI8" s="5">
        <f t="shared" si="26"/>
        <v>4.2612686310542439E-3</v>
      </c>
      <c r="DJ8" s="5" t="str">
        <f t="shared" si="26"/>
        <v/>
      </c>
    </row>
    <row r="9" spans="1:116" ht="14.25" customHeight="1" x14ac:dyDescent="0.2">
      <c r="A9" t="s">
        <v>32</v>
      </c>
      <c r="B9" t="s">
        <v>33</v>
      </c>
      <c r="C9">
        <v>14922040.800825899</v>
      </c>
      <c r="D9">
        <v>2007127.2384214201</v>
      </c>
      <c r="E9">
        <v>69129.487942838401</v>
      </c>
      <c r="F9">
        <v>15206.9815934076</v>
      </c>
      <c r="G9">
        <v>57391.018931022001</v>
      </c>
      <c r="H9">
        <v>220217.079468437</v>
      </c>
      <c r="I9" s="4">
        <v>5362.2200644835002</v>
      </c>
      <c r="J9" s="4">
        <v>0</v>
      </c>
      <c r="K9" s="4"/>
      <c r="L9" s="4"/>
      <c r="M9"/>
      <c r="P9" s="5" t="str">
        <f t="shared" si="9"/>
        <v>S13_00765_MH_MD_20221118_LCQE</v>
      </c>
      <c r="Q9" s="5" t="str">
        <f t="shared" si="9"/>
        <v>RO 30min</v>
      </c>
      <c r="R9" s="5">
        <f t="shared" ref="R9:X22" ca="1" si="27">IFERROR(BH9/SUMIF($BH9:$BR9,"&lt;&gt;#N/A")*100,"")</f>
        <v>101.98027971519343</v>
      </c>
      <c r="S9" s="5">
        <f t="shared" ca="1" si="10"/>
        <v>-5.3582033686744981E-2</v>
      </c>
      <c r="T9" s="6">
        <f t="shared" ca="1" si="10"/>
        <v>-0.12841596984812634</v>
      </c>
      <c r="U9" s="6">
        <f t="shared" ca="1" si="10"/>
        <v>1.6912860535250995E-2</v>
      </c>
      <c r="V9" s="6">
        <f t="shared" ca="1" si="10"/>
        <v>-1.8249728978054942E-2</v>
      </c>
      <c r="W9" s="6">
        <f t="shared" ca="1" si="10"/>
        <v>-2.0264047128455744</v>
      </c>
      <c r="X9" s="6">
        <f t="shared" ca="1" si="10"/>
        <v>0.26031140014527643</v>
      </c>
      <c r="Y9" s="5">
        <f t="shared" ca="1" si="10"/>
        <v>-3.0851530515467115E-2</v>
      </c>
      <c r="Z9" s="5" t="str">
        <f t="shared" ca="1" si="10"/>
        <v/>
      </c>
      <c r="AA9" s="5" t="str">
        <f t="shared" ca="1" si="10"/>
        <v/>
      </c>
      <c r="AB9" s="5" t="str">
        <f t="shared" ca="1" si="10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55304093.938230701</v>
      </c>
      <c r="AG9" s="5">
        <f t="shared" si="1"/>
        <v>7199240.3450845098</v>
      </c>
      <c r="AH9" s="5">
        <f t="shared" si="1"/>
        <v>59470.879288190401</v>
      </c>
      <c r="AI9" s="5">
        <f t="shared" si="1"/>
        <v>0</v>
      </c>
      <c r="AJ9" s="5">
        <f t="shared" si="1"/>
        <v>0</v>
      </c>
      <c r="AK9" s="5">
        <f t="shared" si="1"/>
        <v>37240.274046583698</v>
      </c>
      <c r="AL9" s="5">
        <f t="shared" si="1"/>
        <v>5901.5121360744397</v>
      </c>
      <c r="AM9" s="5">
        <f t="shared" si="1"/>
        <v>0</v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11"/>
        <v>S13_00765_MH_MD_20221118_LCQE</v>
      </c>
      <c r="AS9" s="5" t="str">
        <f t="shared" si="11"/>
        <v>RO 30min</v>
      </c>
      <c r="AT9" s="5">
        <f t="shared" si="20"/>
        <v>100</v>
      </c>
      <c r="AU9" s="5">
        <f t="shared" si="12"/>
        <v>13.017554094865675</v>
      </c>
      <c r="AV9" s="5">
        <f t="shared" si="12"/>
        <v>0.10753431627433151</v>
      </c>
      <c r="AW9" s="5">
        <f t="shared" si="12"/>
        <v>0</v>
      </c>
      <c r="AX9" s="5">
        <f t="shared" si="12"/>
        <v>0</v>
      </c>
      <c r="AY9" s="5">
        <f t="shared" si="12"/>
        <v>6.7337282639830368E-2</v>
      </c>
      <c r="AZ9" s="5">
        <f t="shared" si="12"/>
        <v>1.0671022189904884E-2</v>
      </c>
      <c r="BA9" s="5">
        <f t="shared" si="12"/>
        <v>0</v>
      </c>
      <c r="BB9" s="5" t="str">
        <f t="shared" si="12"/>
        <v/>
      </c>
      <c r="BC9" s="5" t="str">
        <f t="shared" si="12"/>
        <v/>
      </c>
      <c r="BD9" s="5" t="str">
        <f t="shared" si="12"/>
        <v/>
      </c>
      <c r="BF9" s="5" t="str">
        <f t="shared" si="13"/>
        <v>S13_00765_MH_MD_20221118_LCQE</v>
      </c>
      <c r="BG9" s="5" t="str">
        <f t="shared" si="13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-5.2541563757607657E-4</v>
      </c>
      <c r="BJ9" s="5">
        <f ca="1"/>
        <v>-1.259223549952613E-3</v>
      </c>
      <c r="BK9" s="5">
        <f ca="1"/>
        <v>1.6584442190671153E-4</v>
      </c>
      <c r="BL9" s="5">
        <f ca="1"/>
        <v>-1.7895350972778345E-4</v>
      </c>
      <c r="BM9" s="5">
        <f ca="1"/>
        <v>-1.9870554567067662E-2</v>
      </c>
      <c r="BN9" s="5">
        <f ca="1"/>
        <v>2.5525660536749265E-3</v>
      </c>
      <c r="BO9" s="5">
        <f ca="1"/>
        <v>-3.025244743555134E-4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6"/>
        <v/>
      </c>
      <c r="CK9" s="5" t="str">
        <f t="shared" si="22"/>
        <v/>
      </c>
      <c r="CL9" s="5" t="str">
        <f t="shared" si="17"/>
        <v/>
      </c>
      <c r="CM9" s="5" t="str">
        <f t="shared" si="17"/>
        <v/>
      </c>
      <c r="CN9" s="5" t="str">
        <f t="shared" si="17"/>
        <v/>
      </c>
      <c r="CO9" s="5" t="str">
        <f t="shared" si="17"/>
        <v/>
      </c>
      <c r="CP9" s="5" t="str">
        <f t="shared" si="17"/>
        <v/>
      </c>
      <c r="CQ9" s="5" t="str">
        <f t="shared" si="17"/>
        <v/>
      </c>
      <c r="CR9" s="5" t="str">
        <f t="shared" si="17"/>
        <v/>
      </c>
      <c r="CS9" s="5" t="str">
        <f t="shared" si="17"/>
        <v/>
      </c>
      <c r="CT9" s="5" t="str">
        <f t="shared" si="17"/>
        <v/>
      </c>
      <c r="CU9" s="5" t="str">
        <f t="shared" si="17"/>
        <v/>
      </c>
      <c r="CV9" s="5" t="str">
        <f t="shared" si="17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8">CY3</f>
        <v>100</v>
      </c>
      <c r="DD9" s="5">
        <f t="shared" si="28"/>
        <v>13.070095658623281</v>
      </c>
      <c r="DE9" s="5">
        <f t="shared" si="28"/>
        <v>0.24032390391324826</v>
      </c>
      <c r="DF9" s="5">
        <f t="shared" si="28"/>
        <v>0</v>
      </c>
      <c r="DG9" s="5">
        <f t="shared" si="28"/>
        <v>1.6030370033432655E-2</v>
      </c>
      <c r="DH9" s="5">
        <f t="shared" si="28"/>
        <v>2.056700245065362</v>
      </c>
      <c r="DI9" s="5">
        <f t="shared" si="28"/>
        <v>1.6268280899981495E-2</v>
      </c>
      <c r="DJ9" s="5">
        <f t="shared" si="28"/>
        <v>4.2612686310542439E-3</v>
      </c>
    </row>
    <row r="10" spans="1:116" ht="14.25" customHeight="1" x14ac:dyDescent="0.2">
      <c r="A10" t="s">
        <v>34</v>
      </c>
      <c r="B10" t="s">
        <v>33</v>
      </c>
      <c r="C10">
        <v>23900006.309476301</v>
      </c>
      <c r="D10">
        <v>3231831.1511023901</v>
      </c>
      <c r="E10">
        <v>16033.376195970901</v>
      </c>
      <c r="F10">
        <v>5300.8045248172202</v>
      </c>
      <c r="G10">
        <v>15337.2842265938</v>
      </c>
      <c r="H10">
        <v>8752.0643455418194</v>
      </c>
      <c r="I10" s="4">
        <v>0</v>
      </c>
      <c r="J10" s="4">
        <v>0</v>
      </c>
      <c r="K10" s="4"/>
      <c r="L10" s="4"/>
      <c r="M10"/>
      <c r="P10" s="5" t="str">
        <f t="shared" si="9"/>
        <v>S3_00765_MH_MD_20221118_LCQE</v>
      </c>
      <c r="Q10" s="5" t="str">
        <f t="shared" si="9"/>
        <v>SC 45min</v>
      </c>
      <c r="R10" s="5">
        <f t="shared" ca="1" si="27"/>
        <v>99.565238315723008</v>
      </c>
      <c r="S10" s="5">
        <f t="shared" ca="1" si="10"/>
        <v>0.37900497626988117</v>
      </c>
      <c r="T10" s="6">
        <f t="shared" ca="1" si="10"/>
        <v>0.17244149661870392</v>
      </c>
      <c r="U10" s="6">
        <f t="shared" ca="1" si="10"/>
        <v>7.8017357938258466E-2</v>
      </c>
      <c r="V10" s="6">
        <f t="shared" ca="1" si="10"/>
        <v>0.3563615405663686</v>
      </c>
      <c r="W10" s="6">
        <f t="shared" ca="1" si="10"/>
        <v>-0.62521576267138868</v>
      </c>
      <c r="X10" s="6">
        <f t="shared" ca="1" si="10"/>
        <v>9.2618350673614361E-2</v>
      </c>
      <c r="Y10" s="5">
        <f t="shared" ca="1" si="10"/>
        <v>-1.8466275118413571E-2</v>
      </c>
      <c r="Z10" s="5" t="str">
        <f t="shared" ca="1" si="10"/>
        <v/>
      </c>
      <c r="AA10" s="5" t="str">
        <f t="shared" ca="1" si="10"/>
        <v/>
      </c>
      <c r="AB10" s="5" t="str">
        <f t="shared" ca="1" si="10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14922040.800825899</v>
      </c>
      <c r="AG10" s="5">
        <f t="shared" si="1"/>
        <v>2007127.2384214201</v>
      </c>
      <c r="AH10" s="5">
        <f t="shared" si="1"/>
        <v>69129.487942838401</v>
      </c>
      <c r="AI10" s="5">
        <f t="shared" si="1"/>
        <v>15206.9815934076</v>
      </c>
      <c r="AJ10" s="5">
        <f t="shared" si="1"/>
        <v>57391.018931022001</v>
      </c>
      <c r="AK10" s="5">
        <f t="shared" si="1"/>
        <v>220217.079468437</v>
      </c>
      <c r="AL10" s="5">
        <f t="shared" si="1"/>
        <v>5362.2200644835002</v>
      </c>
      <c r="AM10" s="5">
        <f t="shared" si="1"/>
        <v>0</v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11"/>
        <v>S3_00765_MH_MD_20221118_LCQE</v>
      </c>
      <c r="AS10" s="5" t="str">
        <f t="shared" si="11"/>
        <v>SC 45min</v>
      </c>
      <c r="AT10" s="5">
        <f t="shared" si="20"/>
        <v>100</v>
      </c>
      <c r="AU10" s="5">
        <f t="shared" si="12"/>
        <v>13.45075559845896</v>
      </c>
      <c r="AV10" s="5">
        <f t="shared" si="12"/>
        <v>0.46327100204023197</v>
      </c>
      <c r="AW10" s="5">
        <f t="shared" si="12"/>
        <v>0.10190952964400103</v>
      </c>
      <c r="AX10" s="5">
        <f t="shared" si="12"/>
        <v>0.38460569634580777</v>
      </c>
      <c r="AY10" s="5">
        <f t="shared" si="12"/>
        <v>1.4757839253210492</v>
      </c>
      <c r="AZ10" s="5">
        <f t="shared" si="12"/>
        <v>3.5934897485246885E-2</v>
      </c>
      <c r="BA10" s="5">
        <f t="shared" si="12"/>
        <v>0</v>
      </c>
      <c r="BB10" s="5" t="str">
        <f t="shared" si="12"/>
        <v/>
      </c>
      <c r="BC10" s="5" t="str">
        <f t="shared" si="12"/>
        <v/>
      </c>
      <c r="BD10" s="5" t="str">
        <f t="shared" si="12"/>
        <v/>
      </c>
      <c r="BF10" s="5" t="str">
        <f t="shared" si="13"/>
        <v>S3_00765_MH_MD_20221118_LCQE</v>
      </c>
      <c r="BG10" s="5" t="str">
        <f t="shared" si="13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3.8065993983567858E-3</v>
      </c>
      <c r="BJ10" s="5">
        <f ca="1"/>
        <v>1.731944798564024E-3</v>
      </c>
      <c r="BK10" s="5">
        <f ca="1"/>
        <v>7.8358028623267231E-4</v>
      </c>
      <c r="BL10" s="5">
        <f ca="1"/>
        <v>3.5791762927974953E-3</v>
      </c>
      <c r="BM10" s="5">
        <f ca="1"/>
        <v>-6.2794583054059418E-3</v>
      </c>
      <c r="BN10" s="5">
        <f ca="1"/>
        <v>9.3022778070314107E-4</v>
      </c>
      <c r="BO10" s="5">
        <f ca="1"/>
        <v>-1.8546909976609215E-4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6"/>
        <v/>
      </c>
      <c r="CK10" s="5" t="str">
        <f t="shared" si="22"/>
        <v/>
      </c>
      <c r="CL10" s="5" t="str">
        <f t="shared" si="17"/>
        <v/>
      </c>
      <c r="CM10" s="5" t="str">
        <f t="shared" si="17"/>
        <v/>
      </c>
      <c r="CN10" s="5" t="str">
        <f t="shared" si="17"/>
        <v/>
      </c>
      <c r="CO10" s="5" t="str">
        <f t="shared" si="17"/>
        <v/>
      </c>
      <c r="CP10" s="5" t="str">
        <f t="shared" si="17"/>
        <v/>
      </c>
      <c r="CQ10" s="5" t="str">
        <f t="shared" si="17"/>
        <v/>
      </c>
      <c r="CR10" s="5" t="str">
        <f t="shared" si="17"/>
        <v/>
      </c>
      <c r="CS10" s="5" t="str">
        <f t="shared" si="17"/>
        <v/>
      </c>
      <c r="CT10" s="5" t="str">
        <f t="shared" si="17"/>
        <v/>
      </c>
      <c r="CU10" s="5" t="str">
        <f t="shared" si="17"/>
        <v/>
      </c>
      <c r="CV10" s="5" t="str">
        <f t="shared" si="17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9">CY3</f>
        <v>100</v>
      </c>
      <c r="DE10" s="5">
        <f t="shared" si="29"/>
        <v>13.070095658623281</v>
      </c>
      <c r="DF10" s="5">
        <f t="shared" si="29"/>
        <v>0.24032390391324826</v>
      </c>
      <c r="DG10" s="5">
        <f t="shared" si="29"/>
        <v>0</v>
      </c>
      <c r="DH10" s="5">
        <f t="shared" si="29"/>
        <v>1.6030370033432655E-2</v>
      </c>
      <c r="DI10" s="5">
        <f t="shared" si="29"/>
        <v>2.056700245065362</v>
      </c>
      <c r="DJ10" s="5">
        <f t="shared" si="29"/>
        <v>1.6268280899981495E-2</v>
      </c>
    </row>
    <row r="11" spans="1:116" ht="14.25" customHeight="1" x14ac:dyDescent="0.2">
      <c r="A11" t="s">
        <v>35</v>
      </c>
      <c r="B11" t="s">
        <v>33</v>
      </c>
      <c r="C11">
        <v>69767508.261858106</v>
      </c>
      <c r="D11">
        <v>9286747.2730323896</v>
      </c>
      <c r="E11">
        <v>104245.400452003</v>
      </c>
      <c r="F11">
        <v>169981.64491823499</v>
      </c>
      <c r="G11">
        <v>886451.90169880202</v>
      </c>
      <c r="H11">
        <v>31847.490819089398</v>
      </c>
      <c r="I11" s="4">
        <v>0</v>
      </c>
      <c r="J11" s="4">
        <v>0</v>
      </c>
      <c r="K11" s="4"/>
      <c r="L11" s="4"/>
      <c r="M11"/>
      <c r="P11" s="5" t="str">
        <f t="shared" si="9"/>
        <v>S7_00765_MH_MD_20221118_LCQE</v>
      </c>
      <c r="Q11" s="5" t="str">
        <f t="shared" si="9"/>
        <v>SC 45min</v>
      </c>
      <c r="R11" s="5">
        <f t="shared" ca="1" si="27"/>
        <v>101.52209943066562</v>
      </c>
      <c r="S11" s="5">
        <f t="shared" ca="1" si="10"/>
        <v>0.45908988090147601</v>
      </c>
      <c r="T11" s="6">
        <f t="shared" ca="1" si="10"/>
        <v>-0.23587901690858359</v>
      </c>
      <c r="U11" s="6">
        <f t="shared" ca="1" si="10"/>
        <v>5.2242990841162198E-2</v>
      </c>
      <c r="V11" s="6">
        <f t="shared" ca="1" si="10"/>
        <v>4.2613789600115262E-2</v>
      </c>
      <c r="W11" s="6">
        <f t="shared" ca="1" si="10"/>
        <v>-2.0565971853307579</v>
      </c>
      <c r="X11" s="6">
        <f t="shared" ca="1" si="10"/>
        <v>0.24277661757524319</v>
      </c>
      <c r="Y11" s="5">
        <f t="shared" ca="1" si="10"/>
        <v>-2.634650734426431E-2</v>
      </c>
      <c r="Z11" s="5" t="str">
        <f t="shared" ca="1" si="10"/>
        <v/>
      </c>
      <c r="AA11" s="5" t="str">
        <f t="shared" ca="1" si="10"/>
        <v/>
      </c>
      <c r="AB11" s="5" t="str">
        <f t="shared" ca="1" si="10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23900006.309476301</v>
      </c>
      <c r="AG11" s="5">
        <f t="shared" si="1"/>
        <v>3231831.1511023901</v>
      </c>
      <c r="AH11" s="5">
        <f t="shared" si="1"/>
        <v>16033.376195970901</v>
      </c>
      <c r="AI11" s="5">
        <f t="shared" si="1"/>
        <v>5300.8045248172202</v>
      </c>
      <c r="AJ11" s="5">
        <f t="shared" si="1"/>
        <v>15337.2842265938</v>
      </c>
      <c r="AK11" s="5">
        <f t="shared" si="1"/>
        <v>8752.0643455418194</v>
      </c>
      <c r="AL11" s="5">
        <f t="shared" si="1"/>
        <v>0</v>
      </c>
      <c r="AM11" s="5">
        <f t="shared" si="1"/>
        <v>0</v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11"/>
        <v>S7_00765_MH_MD_20221118_LCQE</v>
      </c>
      <c r="AS11" s="5" t="str">
        <f t="shared" si="11"/>
        <v>SC 45min</v>
      </c>
      <c r="AT11" s="5">
        <f t="shared" si="20"/>
        <v>100</v>
      </c>
      <c r="AU11" s="5">
        <f t="shared" si="12"/>
        <v>13.522302501740244</v>
      </c>
      <c r="AV11" s="5">
        <f t="shared" si="12"/>
        <v>6.7085238339931741E-2</v>
      </c>
      <c r="AW11" s="5">
        <f t="shared" si="12"/>
        <v>2.2179092575031926E-2</v>
      </c>
      <c r="AX11" s="5">
        <f t="shared" si="12"/>
        <v>6.4172720408498793E-2</v>
      </c>
      <c r="AY11" s="5">
        <f t="shared" si="12"/>
        <v>3.6619506422772972E-2</v>
      </c>
      <c r="AZ11" s="5">
        <f t="shared" si="12"/>
        <v>0</v>
      </c>
      <c r="BA11" s="5">
        <f t="shared" si="12"/>
        <v>0</v>
      </c>
      <c r="BB11" s="5" t="str">
        <f t="shared" si="12"/>
        <v/>
      </c>
      <c r="BC11" s="5" t="str">
        <f t="shared" si="12"/>
        <v/>
      </c>
      <c r="BD11" s="5" t="str">
        <f t="shared" si="12"/>
        <v/>
      </c>
      <c r="BF11" s="5" t="str">
        <f t="shared" si="13"/>
        <v>S7_00765_MH_MD_20221118_LCQE</v>
      </c>
      <c r="BG11" s="5" t="str">
        <f t="shared" si="13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4.522068431169618E-3</v>
      </c>
      <c r="BJ11" s="5">
        <f ca="1"/>
        <v>-2.3234253254354425E-3</v>
      </c>
      <c r="BK11" s="5">
        <f ca="1"/>
        <v>5.1459722694999514E-4</v>
      </c>
      <c r="BL11" s="5">
        <f ca="1"/>
        <v>4.1974890037826983E-4</v>
      </c>
      <c r="BM11" s="5">
        <f ca="1"/>
        <v>-2.0257630573679266E-2</v>
      </c>
      <c r="BN11" s="5">
        <f ca="1"/>
        <v>2.3913671893777883E-3</v>
      </c>
      <c r="BO11" s="5">
        <f ca="1"/>
        <v>-2.595149971485531E-4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6"/>
        <v/>
      </c>
      <c r="CK11" s="5" t="str">
        <f t="shared" si="22"/>
        <v/>
      </c>
      <c r="CL11" s="5" t="str">
        <f t="shared" si="17"/>
        <v/>
      </c>
      <c r="CM11" s="5" t="str">
        <f t="shared" si="17"/>
        <v/>
      </c>
      <c r="CN11" s="5" t="str">
        <f t="shared" si="17"/>
        <v/>
      </c>
      <c r="CO11" s="5" t="str">
        <f t="shared" si="17"/>
        <v/>
      </c>
      <c r="CP11" s="5" t="str">
        <f t="shared" si="17"/>
        <v/>
      </c>
      <c r="CQ11" s="5" t="str">
        <f t="shared" si="17"/>
        <v/>
      </c>
      <c r="CR11" s="5" t="str">
        <f t="shared" si="17"/>
        <v/>
      </c>
      <c r="CS11" s="5" t="str">
        <f t="shared" si="17"/>
        <v/>
      </c>
      <c r="CT11" s="5" t="str">
        <f t="shared" si="17"/>
        <v/>
      </c>
      <c r="CU11" s="5" t="str">
        <f t="shared" si="17"/>
        <v/>
      </c>
      <c r="CV11" s="5" t="str">
        <f t="shared" si="17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30">CY3</f>
        <v>100</v>
      </c>
      <c r="DF11" s="5">
        <f t="shared" si="30"/>
        <v>13.070095658623281</v>
      </c>
      <c r="DG11" s="5">
        <f t="shared" si="30"/>
        <v>0.24032390391324826</v>
      </c>
      <c r="DH11" s="5">
        <f t="shared" si="30"/>
        <v>0</v>
      </c>
      <c r="DI11" s="5">
        <f t="shared" si="30"/>
        <v>1.6030370033432655E-2</v>
      </c>
      <c r="DJ11" s="5">
        <f t="shared" si="30"/>
        <v>2.056700245065362</v>
      </c>
    </row>
    <row r="12" spans="1:116" ht="14.25" customHeight="1" x14ac:dyDescent="0.2">
      <c r="A12" t="s">
        <v>36</v>
      </c>
      <c r="B12" t="s">
        <v>33</v>
      </c>
      <c r="C12">
        <v>24565909.810016099</v>
      </c>
      <c r="D12">
        <v>3200952.0126627702</v>
      </c>
      <c r="E12">
        <v>71256.621728686398</v>
      </c>
      <c r="F12">
        <v>21497.567063649502</v>
      </c>
      <c r="G12">
        <v>92272.598326856401</v>
      </c>
      <c r="H12">
        <v>97443.992487879601</v>
      </c>
      <c r="I12" s="4">
        <v>1188.6992278896901</v>
      </c>
      <c r="J12" s="4">
        <v>0</v>
      </c>
      <c r="K12" s="4"/>
      <c r="L12" s="4"/>
      <c r="M12"/>
      <c r="P12" s="5" t="str">
        <f t="shared" si="9"/>
        <v>S11_00765_MH_MD_20221118_LCQE</v>
      </c>
      <c r="Q12" s="5" t="str">
        <f t="shared" si="9"/>
        <v>SC 45min</v>
      </c>
      <c r="R12" s="5">
        <f t="shared" ca="1" si="27"/>
        <v>100.34482518014359</v>
      </c>
      <c r="S12" s="5">
        <f t="shared" ca="1" si="10"/>
        <v>0.24172676767754395</v>
      </c>
      <c r="T12" s="6">
        <f t="shared" ca="1" si="10"/>
        <v>-0.12281302410877135</v>
      </c>
      <c r="U12" s="6">
        <f t="shared" ca="1" si="10"/>
        <v>0.25995111086101991</v>
      </c>
      <c r="V12" s="6">
        <f t="shared" ca="1" si="10"/>
        <v>1.2251947724921572</v>
      </c>
      <c r="W12" s="6">
        <f t="shared" ca="1" si="10"/>
        <v>-2.1787844358940482</v>
      </c>
      <c r="X12" s="6">
        <f t="shared" ca="1" si="10"/>
        <v>0.26054848838885375</v>
      </c>
      <c r="Y12" s="5">
        <f t="shared" ca="1" si="10"/>
        <v>-3.0648859560349004E-2</v>
      </c>
      <c r="Z12" s="5" t="str">
        <f t="shared" ca="1" si="10"/>
        <v/>
      </c>
      <c r="AA12" s="5" t="str">
        <f t="shared" ca="1" si="10"/>
        <v/>
      </c>
      <c r="AB12" s="5" t="str">
        <f t="shared" ca="1" si="10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69767508.261858106</v>
      </c>
      <c r="AG12" s="5">
        <f t="shared" si="1"/>
        <v>9286747.2730323896</v>
      </c>
      <c r="AH12" s="5">
        <f t="shared" si="1"/>
        <v>104245.400452003</v>
      </c>
      <c r="AI12" s="5">
        <f t="shared" si="1"/>
        <v>169981.64491823499</v>
      </c>
      <c r="AJ12" s="5">
        <f t="shared" si="1"/>
        <v>886451.90169880202</v>
      </c>
      <c r="AK12" s="5">
        <f t="shared" si="1"/>
        <v>31847.490819089398</v>
      </c>
      <c r="AL12" s="5">
        <f t="shared" si="1"/>
        <v>0</v>
      </c>
      <c r="AM12" s="5">
        <f t="shared" si="1"/>
        <v>0</v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11"/>
        <v>S11_00765_MH_MD_20221118_LCQE</v>
      </c>
      <c r="AS12" s="5" t="str">
        <f t="shared" si="11"/>
        <v>SC 45min</v>
      </c>
      <c r="AT12" s="5">
        <f t="shared" si="20"/>
        <v>100</v>
      </c>
      <c r="AU12" s="5">
        <f t="shared" si="12"/>
        <v>13.310991755899435</v>
      </c>
      <c r="AV12" s="5">
        <f t="shared" si="12"/>
        <v>0.14941826510521083</v>
      </c>
      <c r="AW12" s="5">
        <f t="shared" si="12"/>
        <v>0.24364012583084316</v>
      </c>
      <c r="AX12" s="5">
        <f t="shared" si="12"/>
        <v>1.2705798498230518</v>
      </c>
      <c r="AY12" s="5">
        <f t="shared" si="12"/>
        <v>4.5648026728368082E-2</v>
      </c>
      <c r="AZ12" s="5">
        <f t="shared" si="12"/>
        <v>0</v>
      </c>
      <c r="BA12" s="5">
        <f t="shared" si="12"/>
        <v>0</v>
      </c>
      <c r="BB12" s="5" t="str">
        <f t="shared" si="12"/>
        <v/>
      </c>
      <c r="BC12" s="5" t="str">
        <f t="shared" si="12"/>
        <v/>
      </c>
      <c r="BD12" s="5" t="str">
        <f t="shared" si="12"/>
        <v/>
      </c>
      <c r="BF12" s="5" t="str">
        <f t="shared" si="13"/>
        <v>S11_00765_MH_MD_20221118_LCQE</v>
      </c>
      <c r="BG12" s="5" t="str">
        <f t="shared" si="13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2.4089609727615258E-3</v>
      </c>
      <c r="BJ12" s="5">
        <f ca="1"/>
        <v>-1.2239098915992114E-3</v>
      </c>
      <c r="BK12" s="5">
        <f ca="1"/>
        <v>2.5905781428623136E-3</v>
      </c>
      <c r="BL12" s="5">
        <f ca="1"/>
        <v>1.2209845104544573E-2</v>
      </c>
      <c r="BM12" s="5">
        <f ca="1"/>
        <v>-2.171297256218839E-2</v>
      </c>
      <c r="BN12" s="5">
        <f ca="1"/>
        <v>2.5965313898460162E-3</v>
      </c>
      <c r="BO12" s="5">
        <f ca="1"/>
        <v>-3.0543537751275939E-4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6"/>
        <v/>
      </c>
      <c r="CK12" s="5" t="str">
        <f t="shared" si="22"/>
        <v/>
      </c>
      <c r="CL12" s="5" t="str">
        <f t="shared" si="17"/>
        <v/>
      </c>
      <c r="CM12" s="5" t="str">
        <f t="shared" si="17"/>
        <v/>
      </c>
      <c r="CN12" s="5" t="str">
        <f t="shared" si="17"/>
        <v/>
      </c>
      <c r="CO12" s="5" t="str">
        <f t="shared" si="17"/>
        <v/>
      </c>
      <c r="CP12" s="5" t="str">
        <f t="shared" si="17"/>
        <v/>
      </c>
      <c r="CQ12" s="5" t="str">
        <f t="shared" si="17"/>
        <v/>
      </c>
      <c r="CR12" s="5" t="str">
        <f t="shared" si="17"/>
        <v/>
      </c>
      <c r="CS12" s="5" t="str">
        <f t="shared" si="17"/>
        <v/>
      </c>
      <c r="CT12" s="5" t="str">
        <f t="shared" si="17"/>
        <v/>
      </c>
      <c r="CU12" s="5" t="str">
        <f t="shared" si="17"/>
        <v/>
      </c>
      <c r="CV12" s="5" t="str">
        <f t="shared" si="17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31">CY3</f>
        <v>100</v>
      </c>
      <c r="DG12" s="5">
        <f t="shared" si="31"/>
        <v>13.070095658623281</v>
      </c>
      <c r="DH12" s="5">
        <f t="shared" si="31"/>
        <v>0.24032390391324826</v>
      </c>
      <c r="DI12" s="5">
        <f t="shared" si="31"/>
        <v>0</v>
      </c>
      <c r="DJ12" s="5">
        <f t="shared" si="31"/>
        <v>1.6030370033432655E-2</v>
      </c>
    </row>
    <row r="13" spans="1:116" ht="14.25" customHeight="1" x14ac:dyDescent="0.2">
      <c r="A13" t="s">
        <v>37</v>
      </c>
      <c r="B13" t="s">
        <v>38</v>
      </c>
      <c r="C13">
        <v>9397072.4775607102</v>
      </c>
      <c r="D13">
        <v>1302535.2975036399</v>
      </c>
      <c r="E13">
        <v>47291.798909666999</v>
      </c>
      <c r="F13">
        <v>26453.699082655799</v>
      </c>
      <c r="G13">
        <v>31341.572143502999</v>
      </c>
      <c r="H13">
        <v>276592.46114704001</v>
      </c>
      <c r="I13" s="4">
        <v>2611.9529177136201</v>
      </c>
      <c r="J13" s="4">
        <v>5664.5135792135898</v>
      </c>
      <c r="K13" s="4"/>
      <c r="L13" s="4"/>
      <c r="M13"/>
      <c r="P13" s="5" t="str">
        <f t="shared" si="9"/>
        <v>S14_00765_MH_MD_20221118_LCQE</v>
      </c>
      <c r="Q13" s="5" t="str">
        <f t="shared" si="9"/>
        <v>SC 45min</v>
      </c>
      <c r="R13" s="5">
        <f t="shared" ca="1" si="27"/>
        <v>101.09074769142958</v>
      </c>
      <c r="S13" s="5">
        <f t="shared" ca="1" si="10"/>
        <v>-4.0475536362078637E-2</v>
      </c>
      <c r="T13" s="6">
        <f t="shared" ca="1" si="10"/>
        <v>5.557184325330871E-2</v>
      </c>
      <c r="U13" s="6">
        <f t="shared" ca="1" si="10"/>
        <v>8.1298243201753523E-2</v>
      </c>
      <c r="V13" s="6">
        <f t="shared" ca="1" si="10"/>
        <v>0.35274483112322469</v>
      </c>
      <c r="W13" s="6">
        <f t="shared" ca="1" si="10"/>
        <v>-1.7244365564119526</v>
      </c>
      <c r="X13" s="6">
        <f t="shared" ca="1" si="10"/>
        <v>0.21380719812520579</v>
      </c>
      <c r="Y13" s="5">
        <f t="shared" ca="1" si="10"/>
        <v>-2.9257714359026205E-2</v>
      </c>
      <c r="Z13" s="5" t="str">
        <f t="shared" ca="1" si="10"/>
        <v/>
      </c>
      <c r="AA13" s="5" t="str">
        <f t="shared" ca="1" si="10"/>
        <v/>
      </c>
      <c r="AB13" s="5" t="str">
        <f t="shared" ca="1" si="10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24565909.810016099</v>
      </c>
      <c r="AG13" s="5">
        <f t="shared" si="1"/>
        <v>3200952.0126627702</v>
      </c>
      <c r="AH13" s="5">
        <f t="shared" si="1"/>
        <v>71256.621728686398</v>
      </c>
      <c r="AI13" s="5">
        <f t="shared" si="1"/>
        <v>21497.567063649502</v>
      </c>
      <c r="AJ13" s="5">
        <f t="shared" si="1"/>
        <v>92272.598326856401</v>
      </c>
      <c r="AK13" s="5">
        <f t="shared" si="1"/>
        <v>97443.992487879601</v>
      </c>
      <c r="AL13" s="5">
        <f t="shared" si="1"/>
        <v>1188.6992278896901</v>
      </c>
      <c r="AM13" s="5">
        <f t="shared" si="1"/>
        <v>0</v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11"/>
        <v>S14_00765_MH_MD_20221118_LCQE</v>
      </c>
      <c r="AS13" s="5" t="str">
        <f t="shared" si="11"/>
        <v>SC 45min</v>
      </c>
      <c r="AT13" s="5">
        <f t="shared" si="20"/>
        <v>100</v>
      </c>
      <c r="AU13" s="5">
        <f t="shared" si="12"/>
        <v>13.03005684469975</v>
      </c>
      <c r="AV13" s="5">
        <f t="shared" si="12"/>
        <v>0.2900630275033958</v>
      </c>
      <c r="AW13" s="5">
        <f t="shared" si="12"/>
        <v>8.7509753271521162E-2</v>
      </c>
      <c r="AX13" s="5">
        <f t="shared" si="12"/>
        <v>0.37561237927053975</v>
      </c>
      <c r="AY13" s="5">
        <f t="shared" si="12"/>
        <v>0.39666347894898402</v>
      </c>
      <c r="AZ13" s="5">
        <f t="shared" si="12"/>
        <v>4.8388162176066828E-3</v>
      </c>
      <c r="BA13" s="5">
        <f t="shared" si="12"/>
        <v>0</v>
      </c>
      <c r="BB13" s="5" t="str">
        <f t="shared" si="12"/>
        <v/>
      </c>
      <c r="BC13" s="5" t="str">
        <f t="shared" si="12"/>
        <v/>
      </c>
      <c r="BD13" s="5" t="str">
        <f t="shared" si="12"/>
        <v/>
      </c>
      <c r="BF13" s="5" t="str">
        <f t="shared" si="13"/>
        <v>S14_00765_MH_MD_20221118_LCQE</v>
      </c>
      <c r="BG13" s="5" t="str">
        <f t="shared" si="13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-4.0038813923531924E-4</v>
      </c>
      <c r="BJ13" s="5">
        <f ca="1"/>
        <v>5.4972234870531147E-4</v>
      </c>
      <c r="BK13" s="5">
        <f ca="1"/>
        <v>8.0421052428961246E-4</v>
      </c>
      <c r="BL13" s="5">
        <f ca="1"/>
        <v>3.4893878933406107E-3</v>
      </c>
      <c r="BM13" s="5">
        <f ca="1"/>
        <v>-1.705830252315118E-2</v>
      </c>
      <c r="BN13" s="5">
        <f ca="1"/>
        <v>2.115002638795719E-3</v>
      </c>
      <c r="BO13" s="5">
        <f ca="1"/>
        <v>-2.8942029836729217E-4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6"/>
        <v/>
      </c>
      <c r="CK13" s="5" t="str">
        <f t="shared" si="22"/>
        <v/>
      </c>
      <c r="CL13" s="5" t="str">
        <f t="shared" si="17"/>
        <v/>
      </c>
      <c r="CM13" s="5" t="str">
        <f t="shared" si="17"/>
        <v/>
      </c>
      <c r="CN13" s="5" t="str">
        <f t="shared" si="17"/>
        <v/>
      </c>
      <c r="CO13" s="5" t="str">
        <f t="shared" si="17"/>
        <v/>
      </c>
      <c r="CP13" s="5" t="str">
        <f t="shared" si="17"/>
        <v/>
      </c>
      <c r="CQ13" s="5" t="str">
        <f t="shared" si="17"/>
        <v/>
      </c>
      <c r="CR13" s="5" t="str">
        <f t="shared" si="17"/>
        <v/>
      </c>
      <c r="CS13" s="5" t="str">
        <f t="shared" si="17"/>
        <v/>
      </c>
      <c r="CT13" s="5" t="str">
        <f t="shared" si="17"/>
        <v/>
      </c>
      <c r="CU13" s="5" t="str">
        <f t="shared" si="17"/>
        <v/>
      </c>
      <c r="CV13" s="5" t="str">
        <f t="shared" si="17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2">CY3</f>
        <v>100</v>
      </c>
      <c r="DH13" s="5">
        <f t="shared" si="32"/>
        <v>13.070095658623281</v>
      </c>
      <c r="DI13" s="5">
        <f t="shared" si="32"/>
        <v>0.24032390391324826</v>
      </c>
      <c r="DJ13" s="5">
        <f t="shared" si="32"/>
        <v>0</v>
      </c>
    </row>
    <row r="14" spans="1:116" ht="14.25" customHeight="1" x14ac:dyDescent="0.2">
      <c r="A14" t="s">
        <v>39</v>
      </c>
      <c r="B14" t="s">
        <v>38</v>
      </c>
      <c r="C14">
        <v>86182449.161013693</v>
      </c>
      <c r="D14">
        <v>11261096.5752244</v>
      </c>
      <c r="E14">
        <v>98525.956385073907</v>
      </c>
      <c r="F14">
        <v>5202.9307445291297</v>
      </c>
      <c r="G14">
        <v>0</v>
      </c>
      <c r="H14">
        <v>11189.2413579612</v>
      </c>
      <c r="I14" s="4">
        <v>5476.5572826116504</v>
      </c>
      <c r="J14" s="4">
        <v>0</v>
      </c>
      <c r="K14" s="4"/>
      <c r="L14" s="4"/>
      <c r="M14"/>
      <c r="P14" s="5" t="str">
        <f t="shared" si="9"/>
        <v>S4_00765_MH_MD_20221118_LCQE</v>
      </c>
      <c r="Q14" s="5" t="str">
        <f t="shared" si="9"/>
        <v>SC 90min</v>
      </c>
      <c r="R14" s="5">
        <f t="shared" ca="1" si="27"/>
        <v>97.760469212230134</v>
      </c>
      <c r="S14" s="5">
        <f t="shared" ca="1" si="10"/>
        <v>0.77326546489193204</v>
      </c>
      <c r="T14" s="6">
        <f t="shared" ca="1" si="10"/>
        <v>0.15598198198337906</v>
      </c>
      <c r="U14" s="6">
        <f t="shared" ca="1" si="10"/>
        <v>0.25296016452339498</v>
      </c>
      <c r="V14" s="6">
        <f t="shared" ca="1" si="10"/>
        <v>0.27694709855577831</v>
      </c>
      <c r="W14" s="6">
        <f t="shared" ca="1" si="10"/>
        <v>0.82990261633514861</v>
      </c>
      <c r="X14" s="6">
        <f t="shared" ca="1" si="10"/>
        <v>-0.11379443743555566</v>
      </c>
      <c r="Y14" s="5">
        <f t="shared" ca="1" si="10"/>
        <v>6.426789891580649E-2</v>
      </c>
      <c r="Z14" s="5" t="str">
        <f t="shared" ca="1" si="10"/>
        <v/>
      </c>
      <c r="AA14" s="5" t="str">
        <f t="shared" ca="1" si="10"/>
        <v/>
      </c>
      <c r="AB14" s="5" t="str">
        <f t="shared" ca="1" si="10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9397072.4775607102</v>
      </c>
      <c r="AG14" s="5">
        <f t="shared" si="1"/>
        <v>1302535.2975036399</v>
      </c>
      <c r="AH14" s="5">
        <f t="shared" si="1"/>
        <v>47291.798909666999</v>
      </c>
      <c r="AI14" s="5">
        <f t="shared" si="1"/>
        <v>26453.699082655799</v>
      </c>
      <c r="AJ14" s="5">
        <f t="shared" si="1"/>
        <v>31341.572143502999</v>
      </c>
      <c r="AK14" s="5">
        <f t="shared" si="1"/>
        <v>276592.46114704001</v>
      </c>
      <c r="AL14" s="5">
        <f t="shared" si="1"/>
        <v>2611.9529177136201</v>
      </c>
      <c r="AM14" s="5">
        <f t="shared" si="1"/>
        <v>5664.5135792135898</v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11"/>
        <v>S4_00765_MH_MD_20221118_LCQE</v>
      </c>
      <c r="AS14" s="5" t="str">
        <f t="shared" si="11"/>
        <v>SC 90min</v>
      </c>
      <c r="AT14" s="5">
        <f t="shared" si="20"/>
        <v>100</v>
      </c>
      <c r="AU14" s="5">
        <f t="shared" si="12"/>
        <v>13.861075357394197</v>
      </c>
      <c r="AV14" s="5">
        <f t="shared" si="12"/>
        <v>0.503260978593016</v>
      </c>
      <c r="AW14" s="5">
        <f t="shared" si="12"/>
        <v>0.28151000373600021</v>
      </c>
      <c r="AX14" s="5">
        <f t="shared" si="12"/>
        <v>0.3335248527490195</v>
      </c>
      <c r="AY14" s="5">
        <f t="shared" si="12"/>
        <v>2.9433896759604199</v>
      </c>
      <c r="AZ14" s="5">
        <f t="shared" si="12"/>
        <v>2.7795389723243146E-2</v>
      </c>
      <c r="BA14" s="5">
        <f t="shared" si="12"/>
        <v>6.0279556135593229E-2</v>
      </c>
      <c r="BB14" s="5" t="str">
        <f t="shared" si="12"/>
        <v/>
      </c>
      <c r="BC14" s="5" t="str">
        <f t="shared" si="12"/>
        <v/>
      </c>
      <c r="BD14" s="5" t="str">
        <f t="shared" si="12"/>
        <v/>
      </c>
      <c r="BF14" s="5" t="str">
        <f t="shared" si="13"/>
        <v>S4_00765_MH_MD_20221118_LCQE</v>
      </c>
      <c r="BG14" s="5" t="str">
        <f t="shared" si="13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7.9097969877091612E-3</v>
      </c>
      <c r="BJ14" s="5">
        <f ca="1"/>
        <v>1.5955527141011845E-3</v>
      </c>
      <c r="BK14" s="5">
        <f ca="1"/>
        <v>2.587550638430742E-3</v>
      </c>
      <c r="BL14" s="5">
        <f ca="1"/>
        <v>2.8329149889261313E-3</v>
      </c>
      <c r="BM14" s="5">
        <f ca="1"/>
        <v>8.4891431375344224E-3</v>
      </c>
      <c r="BN14" s="5">
        <f ca="1"/>
        <v>-1.1640127993710534E-3</v>
      </c>
      <c r="BO14" s="5">
        <f ca="1"/>
        <v>6.5740170268911084E-4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6"/>
        <v/>
      </c>
      <c r="CK14" s="5" t="str">
        <f t="shared" si="22"/>
        <v/>
      </c>
      <c r="CL14" s="7"/>
      <c r="CM14" s="7"/>
      <c r="CN14" s="7"/>
      <c r="CO14" s="7"/>
      <c r="CP14" s="7"/>
      <c r="CQ14" s="7"/>
      <c r="CR14" s="5" t="str">
        <f t="shared" si="17"/>
        <v/>
      </c>
      <c r="CS14" s="5" t="str">
        <f t="shared" si="17"/>
        <v/>
      </c>
      <c r="CT14" s="5" t="str">
        <f t="shared" si="17"/>
        <v/>
      </c>
      <c r="CU14" s="5" t="str">
        <f t="shared" si="17"/>
        <v/>
      </c>
      <c r="CV14" s="5" t="str">
        <f t="shared" si="17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3">CY3</f>
        <v>100</v>
      </c>
      <c r="DI14" s="5">
        <f t="shared" si="33"/>
        <v>13.070095658623281</v>
      </c>
      <c r="DJ14" s="5">
        <f t="shared" si="33"/>
        <v>0.24032390391324826</v>
      </c>
    </row>
    <row r="15" spans="1:116" ht="15" customHeight="1" x14ac:dyDescent="0.2">
      <c r="A15" t="s">
        <v>40</v>
      </c>
      <c r="B15" t="s">
        <v>38</v>
      </c>
      <c r="C15">
        <v>125238737.57759599</v>
      </c>
      <c r="D15">
        <v>16339868.254233601</v>
      </c>
      <c r="E15">
        <v>133185.06035673301</v>
      </c>
      <c r="F15">
        <v>97716.255091206796</v>
      </c>
      <c r="G15">
        <v>75522.278423849697</v>
      </c>
      <c r="H15">
        <v>66987.530921270096</v>
      </c>
      <c r="I15" s="4">
        <v>366.061180678337</v>
      </c>
      <c r="J15" s="4">
        <v>0</v>
      </c>
      <c r="K15" s="4"/>
      <c r="L15" s="4"/>
      <c r="M15"/>
      <c r="P15" s="5" t="str">
        <f t="shared" si="9"/>
        <v>S8_00765_MH_MD_20221118_LCQE</v>
      </c>
      <c r="Q15" s="5" t="str">
        <f t="shared" si="9"/>
        <v>SC 90min</v>
      </c>
      <c r="R15" s="5">
        <f t="shared" ca="1" si="27"/>
        <v>101.97832114254916</v>
      </c>
      <c r="S15" s="5">
        <f t="shared" ca="1" si="10"/>
        <v>-3.5876831294219869E-3</v>
      </c>
      <c r="T15" s="6">
        <f t="shared" ca="1" si="10"/>
        <v>-0.12802517201192062</v>
      </c>
      <c r="U15" s="6">
        <f t="shared" ca="1" si="10"/>
        <v>2.2898179693469193E-2</v>
      </c>
      <c r="V15" s="6">
        <f t="shared" ca="1" si="10"/>
        <v>-1.9032641131682095E-2</v>
      </c>
      <c r="W15" s="6">
        <f t="shared" ca="1" si="10"/>
        <v>-2.0817151998248491</v>
      </c>
      <c r="X15" s="6">
        <f t="shared" ca="1" si="10"/>
        <v>0.26211242211339231</v>
      </c>
      <c r="Y15" s="5">
        <f t="shared" ca="1" si="10"/>
        <v>-3.0971048258155429E-2</v>
      </c>
      <c r="Z15" s="5" t="str">
        <f t="shared" ca="1" si="10"/>
        <v/>
      </c>
      <c r="AA15" s="5" t="str">
        <f t="shared" ca="1" si="10"/>
        <v/>
      </c>
      <c r="AB15" s="5" t="str">
        <f t="shared" ca="1" si="10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86182449.161013693</v>
      </c>
      <c r="AG15" s="5">
        <f t="shared" si="1"/>
        <v>11261096.5752244</v>
      </c>
      <c r="AH15" s="5">
        <f t="shared" si="1"/>
        <v>98525.956385073907</v>
      </c>
      <c r="AI15" s="5">
        <f t="shared" si="1"/>
        <v>5202.9307445291297</v>
      </c>
      <c r="AJ15" s="5">
        <f t="shared" si="1"/>
        <v>0</v>
      </c>
      <c r="AK15" s="5">
        <f t="shared" si="1"/>
        <v>11189.2413579612</v>
      </c>
      <c r="AL15" s="5">
        <f t="shared" si="1"/>
        <v>5476.5572826116504</v>
      </c>
      <c r="AM15" s="5">
        <f t="shared" si="1"/>
        <v>0</v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11"/>
        <v>S8_00765_MH_MD_20221118_LCQE</v>
      </c>
      <c r="AS15" s="5" t="str">
        <f t="shared" si="11"/>
        <v>SC 90min</v>
      </c>
      <c r="AT15" s="5">
        <f t="shared" si="20"/>
        <v>100</v>
      </c>
      <c r="AU15" s="5">
        <f t="shared" si="12"/>
        <v>13.066577574495962</v>
      </c>
      <c r="AV15" s="5">
        <f t="shared" si="12"/>
        <v>0.1143225301023866</v>
      </c>
      <c r="AW15" s="5">
        <f t="shared" si="12"/>
        <v>6.0371117265518338E-3</v>
      </c>
      <c r="AX15" s="5">
        <f t="shared" si="12"/>
        <v>0</v>
      </c>
      <c r="AY15" s="5">
        <f t="shared" si="12"/>
        <v>1.2983201877979201E-2</v>
      </c>
      <c r="AZ15" s="5">
        <f t="shared" si="12"/>
        <v>6.3546085495665835E-3</v>
      </c>
      <c r="BA15" s="5">
        <f t="shared" si="12"/>
        <v>0</v>
      </c>
      <c r="BB15" s="5" t="str">
        <f t="shared" si="12"/>
        <v/>
      </c>
      <c r="BC15" s="5" t="str">
        <f t="shared" si="12"/>
        <v/>
      </c>
      <c r="BD15" s="5" t="str">
        <f t="shared" si="12"/>
        <v/>
      </c>
      <c r="BF15" s="5" t="str">
        <f t="shared" si="13"/>
        <v>S8_00765_MH_MD_20221118_LCQE</v>
      </c>
      <c r="BG15" s="5" t="str">
        <f t="shared" si="13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-3.518084127318577E-5</v>
      </c>
      <c r="BJ15" s="5">
        <f ca="1"/>
        <v>-1.2554155685007031E-3</v>
      </c>
      <c r="BK15" s="5">
        <f ca="1"/>
        <v>2.2453968095298657E-4</v>
      </c>
      <c r="BL15" s="5">
        <f ca="1"/>
        <v>-1.8663418772189383E-4</v>
      </c>
      <c r="BM15" s="5">
        <f ca="1"/>
        <v>-2.0413311147914944E-2</v>
      </c>
      <c r="BN15" s="5">
        <f ca="1"/>
        <v>2.5702759093964847E-3</v>
      </c>
      <c r="BO15" s="5">
        <f ca="1"/>
        <v>-3.0370227624028958E-4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6"/>
        <v/>
      </c>
      <c r="CK15" s="5" t="str">
        <f t="shared" si="22"/>
        <v/>
      </c>
      <c r="CL15" s="7"/>
      <c r="CM15" s="7"/>
      <c r="CN15" s="7"/>
      <c r="CO15" s="7"/>
      <c r="CP15" s="7"/>
      <c r="CQ15" s="7"/>
      <c r="CR15" s="5" t="str">
        <f t="shared" si="17"/>
        <v/>
      </c>
      <c r="CS15" s="5" t="str">
        <f t="shared" si="17"/>
        <v/>
      </c>
      <c r="CT15" s="5" t="str">
        <f t="shared" si="17"/>
        <v/>
      </c>
      <c r="CU15" s="5" t="str">
        <f t="shared" si="17"/>
        <v/>
      </c>
      <c r="CV15" s="5" t="str">
        <f t="shared" si="17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4">CY3</f>
        <v>100</v>
      </c>
      <c r="DJ15" s="5">
        <f t="shared" si="34"/>
        <v>13.070095658623281</v>
      </c>
    </row>
    <row r="16" spans="1:116" ht="15" customHeight="1" thickBot="1" x14ac:dyDescent="0.25">
      <c r="A16" t="s">
        <v>41</v>
      </c>
      <c r="B16" t="s">
        <v>38</v>
      </c>
      <c r="C16">
        <v>39543105.501356803</v>
      </c>
      <c r="D16">
        <v>5355363.0581427598</v>
      </c>
      <c r="E16">
        <v>75348.454220708096</v>
      </c>
      <c r="F16">
        <v>70899.4415270795</v>
      </c>
      <c r="G16">
        <v>8508.9046637335105</v>
      </c>
      <c r="H16">
        <v>129496.186761886</v>
      </c>
      <c r="I16" s="4">
        <v>13.990408270573701</v>
      </c>
      <c r="J16" s="4">
        <v>0</v>
      </c>
      <c r="K16" s="4"/>
      <c r="L16" s="4"/>
      <c r="M16"/>
      <c r="P16" s="5" t="str">
        <f t="shared" si="9"/>
        <v>S12_00765_MH_MD_20221118_LCQE</v>
      </c>
      <c r="Q16" s="5" t="str">
        <f t="shared" si="9"/>
        <v>SC 90min</v>
      </c>
      <c r="R16" s="5">
        <f t="shared" ca="1" si="27"/>
        <v>101.85015758472117</v>
      </c>
      <c r="S16" s="5">
        <f t="shared" ca="1" si="10"/>
        <v>-2.3547230003851751E-2</v>
      </c>
      <c r="T16" s="6">
        <f t="shared" ca="1" si="10"/>
        <v>-0.13338014037079007</v>
      </c>
      <c r="U16" s="6">
        <f t="shared" ca="1" si="10"/>
        <v>9.6957054267253359E-2</v>
      </c>
      <c r="V16" s="6">
        <f t="shared" ca="1" si="10"/>
        <v>3.2739552213681383E-2</v>
      </c>
      <c r="W16" s="6">
        <f t="shared" ca="1" si="10"/>
        <v>-2.044783289631634</v>
      </c>
      <c r="X16" s="6">
        <f t="shared" ca="1" si="10"/>
        <v>0.2514105570675681</v>
      </c>
      <c r="Y16" s="5">
        <f t="shared" ca="1" si="10"/>
        <v>-2.9554088263414179E-2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125238737.57759599</v>
      </c>
      <c r="AG16" s="5">
        <f t="shared" si="1"/>
        <v>16339868.254233601</v>
      </c>
      <c r="AH16" s="5">
        <f t="shared" si="1"/>
        <v>133185.06035673301</v>
      </c>
      <c r="AI16" s="5">
        <f t="shared" si="1"/>
        <v>97716.255091206796</v>
      </c>
      <c r="AJ16" s="5">
        <f t="shared" si="1"/>
        <v>75522.278423849697</v>
      </c>
      <c r="AK16" s="5">
        <f t="shared" si="1"/>
        <v>66987.530921270096</v>
      </c>
      <c r="AL16" s="5">
        <f t="shared" si="1"/>
        <v>366.061180678337</v>
      </c>
      <c r="AM16" s="5">
        <f t="shared" si="1"/>
        <v>0</v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11"/>
        <v>S12_00765_MH_MD_20221118_LCQE</v>
      </c>
      <c r="AS16" s="5" t="str">
        <f t="shared" si="11"/>
        <v>SC 90min</v>
      </c>
      <c r="AT16" s="5">
        <f t="shared" si="20"/>
        <v>100</v>
      </c>
      <c r="AU16" s="5">
        <f t="shared" si="12"/>
        <v>13.046976175490165</v>
      </c>
      <c r="AV16" s="5">
        <f t="shared" si="12"/>
        <v>0.10634494001842969</v>
      </c>
      <c r="AW16" s="5">
        <f t="shared" si="12"/>
        <v>7.8023986013643187E-2</v>
      </c>
      <c r="AX16" s="5">
        <f t="shared" si="12"/>
        <v>6.0302650669132832E-2</v>
      </c>
      <c r="AY16" s="5">
        <f t="shared" si="12"/>
        <v>5.3487868224290955E-2</v>
      </c>
      <c r="AZ16" s="5">
        <f t="shared" si="12"/>
        <v>2.9229069835643394E-4</v>
      </c>
      <c r="BA16" s="5">
        <f t="shared" si="12"/>
        <v>0</v>
      </c>
      <c r="BB16" s="5" t="str">
        <f t="shared" si="12"/>
        <v/>
      </c>
      <c r="BC16" s="5" t="str">
        <f t="shared" si="12"/>
        <v/>
      </c>
      <c r="BD16" s="5" t="str">
        <f t="shared" si="12"/>
        <v/>
      </c>
      <c r="BF16" s="5" t="str">
        <f t="shared" si="13"/>
        <v>S12_00765_MH_MD_20221118_LCQE</v>
      </c>
      <c r="BG16" s="5" t="str">
        <f t="shared" si="13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-2.311948313311607E-4</v>
      </c>
      <c r="BJ16" s="5">
        <f ca="1"/>
        <v>-1.3095722533354114E-3</v>
      </c>
      <c r="BK16" s="5">
        <f ca="1"/>
        <v>9.5195782281045911E-4</v>
      </c>
      <c r="BL16" s="5">
        <f ca="1"/>
        <v>3.2144822344970758E-4</v>
      </c>
      <c r="BM16" s="5">
        <f ca="1"/>
        <v>-2.007638807952495E-2</v>
      </c>
      <c r="BN16" s="5">
        <f ca="1"/>
        <v>2.46843562179508E-3</v>
      </c>
      <c r="BO16" s="5">
        <f ca="1"/>
        <v>-2.9017223894651752E-4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6"/>
        <v/>
      </c>
      <c r="CK16" s="5" t="str">
        <f t="shared" si="22"/>
        <v/>
      </c>
      <c r="CL16" s="5" t="str">
        <f t="shared" si="22"/>
        <v/>
      </c>
      <c r="CM16" s="5" t="str">
        <f t="shared" si="22"/>
        <v/>
      </c>
      <c r="CN16" s="5" t="str">
        <f t="shared" si="22"/>
        <v/>
      </c>
      <c r="CO16" s="5" t="str">
        <f t="shared" si="22"/>
        <v/>
      </c>
      <c r="CP16" s="5" t="str">
        <f t="shared" si="22"/>
        <v/>
      </c>
      <c r="CQ16" s="5" t="str">
        <f t="shared" si="22"/>
        <v/>
      </c>
      <c r="CR16" s="5" t="str">
        <f t="shared" si="22"/>
        <v/>
      </c>
      <c r="CS16" s="5" t="str">
        <f t="shared" si="22"/>
        <v/>
      </c>
      <c r="CT16" s="5" t="str">
        <f t="shared" si="22"/>
        <v/>
      </c>
      <c r="CU16" s="5" t="str">
        <f t="shared" si="22"/>
        <v/>
      </c>
      <c r="CV16" s="5" t="str">
        <f t="shared" si="22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26240471.1932736</v>
      </c>
      <c r="D17">
        <v>3378444.5918069901</v>
      </c>
      <c r="E17">
        <v>56909.571559607</v>
      </c>
      <c r="F17">
        <v>0</v>
      </c>
      <c r="G17">
        <v>2824.0730046132398</v>
      </c>
      <c r="H17">
        <v>428220.59364662098</v>
      </c>
      <c r="I17" s="4">
        <v>2780.71005885572</v>
      </c>
      <c r="J17" s="4">
        <v>3507.4173599884698</v>
      </c>
      <c r="K17" s="4"/>
      <c r="L17" s="4"/>
      <c r="M17"/>
      <c r="P17" s="5" t="str">
        <f t="shared" si="9"/>
        <v>S15_00765_MH_MD_20221118_LCQE</v>
      </c>
      <c r="Q17" s="5" t="str">
        <f t="shared" si="9"/>
        <v>SC 90min</v>
      </c>
      <c r="R17" s="5">
        <f t="shared" ca="1" si="27"/>
        <v>101.02713484482703</v>
      </c>
      <c r="S17" s="5">
        <f t="shared" ca="1" si="10"/>
        <v>0.4778646166876766</v>
      </c>
      <c r="T17" s="6">
        <f t="shared" ca="1" si="10"/>
        <v>-0.11274489602644373</v>
      </c>
      <c r="U17" s="6">
        <f t="shared" ca="1" si="10"/>
        <v>0.19472565516553464</v>
      </c>
      <c r="V17" s="6">
        <f t="shared" ca="1" si="10"/>
        <v>-1.963583203090067E-2</v>
      </c>
      <c r="W17" s="6">
        <f t="shared" ca="1" si="10"/>
        <v>-1.7449587370055066</v>
      </c>
      <c r="X17" s="6">
        <f t="shared" ca="1" si="10"/>
        <v>0.20190516187532356</v>
      </c>
      <c r="Y17" s="5">
        <f t="shared" ca="1" si="10"/>
        <v>-2.4290813492714391E-2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39543105.501356803</v>
      </c>
      <c r="AG17" s="5">
        <f t="shared" si="1"/>
        <v>5355363.0581427598</v>
      </c>
      <c r="AH17" s="5">
        <f t="shared" si="1"/>
        <v>75348.454220708096</v>
      </c>
      <c r="AI17" s="5">
        <f t="shared" si="1"/>
        <v>70899.4415270795</v>
      </c>
      <c r="AJ17" s="5">
        <f t="shared" si="1"/>
        <v>8508.9046637335105</v>
      </c>
      <c r="AK17" s="5">
        <f t="shared" si="1"/>
        <v>129496.186761886</v>
      </c>
      <c r="AL17" s="5">
        <f t="shared" si="1"/>
        <v>13.990408270573701</v>
      </c>
      <c r="AM17" s="5">
        <f t="shared" si="1"/>
        <v>0</v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11"/>
        <v>S15_00765_MH_MD_20221118_LCQE</v>
      </c>
      <c r="AS17" s="5" t="str">
        <f t="shared" si="11"/>
        <v>SC 90min</v>
      </c>
      <c r="AT17" s="5">
        <f t="shared" si="20"/>
        <v>100</v>
      </c>
      <c r="AU17" s="5">
        <f t="shared" si="12"/>
        <v>13.543101863759807</v>
      </c>
      <c r="AV17" s="5">
        <f t="shared" si="12"/>
        <v>0.19054763976016689</v>
      </c>
      <c r="AW17" s="5">
        <f t="shared" si="12"/>
        <v>0.17929659450911561</v>
      </c>
      <c r="AX17" s="5">
        <f t="shared" si="12"/>
        <v>2.1518048610121309E-2</v>
      </c>
      <c r="AY17" s="5">
        <f t="shared" si="12"/>
        <v>0.32748107443772401</v>
      </c>
      <c r="AZ17" s="5">
        <f t="shared" si="12"/>
        <v>3.5380145522697154E-5</v>
      </c>
      <c r="BA17" s="5">
        <f t="shared" si="12"/>
        <v>0</v>
      </c>
      <c r="BB17" s="5" t="str">
        <f t="shared" si="12"/>
        <v/>
      </c>
      <c r="BC17" s="5" t="str">
        <f t="shared" si="12"/>
        <v/>
      </c>
      <c r="BD17" s="5" t="str">
        <f t="shared" si="12"/>
        <v/>
      </c>
      <c r="BF17" s="5" t="str">
        <f t="shared" si="13"/>
        <v>S15_00765_MH_MD_20221118_LCQE</v>
      </c>
      <c r="BG17" s="5" t="str">
        <f t="shared" si="13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4.7300620513652525E-3</v>
      </c>
      <c r="BJ17" s="5">
        <f ca="1"/>
        <v>-1.115986276356492E-3</v>
      </c>
      <c r="BK17" s="5">
        <f ca="1"/>
        <v>1.9274589491686976E-3</v>
      </c>
      <c r="BL17" s="5">
        <f ca="1"/>
        <v>-1.9436196088368132E-4</v>
      </c>
      <c r="BM17" s="5">
        <f ca="1"/>
        <v>-1.7272178803107517E-2</v>
      </c>
      <c r="BN17" s="5">
        <f ca="1"/>
        <v>1.9985240815295858E-3</v>
      </c>
      <c r="BO17" s="5">
        <f ca="1"/>
        <v>-2.4043850723891108E-4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6"/>
        <v/>
      </c>
      <c r="CK17" s="5" t="str">
        <f t="shared" si="22"/>
        <v/>
      </c>
      <c r="CL17" s="5" t="str">
        <f t="shared" si="22"/>
        <v/>
      </c>
      <c r="CM17" s="5" t="str">
        <f t="shared" si="22"/>
        <v/>
      </c>
      <c r="CN17" s="5" t="str">
        <f t="shared" si="22"/>
        <v/>
      </c>
      <c r="CO17" s="5" t="str">
        <f t="shared" si="22"/>
        <v/>
      </c>
      <c r="CP17" s="5" t="str">
        <f t="shared" si="22"/>
        <v/>
      </c>
      <c r="CQ17" s="5" t="str">
        <f t="shared" si="22"/>
        <v/>
      </c>
      <c r="CR17" s="5" t="str">
        <f t="shared" ref="CR17:CT17" si="35">IF(CE17=ISBLANK(TRUE),"",CE17/$BM17*"100")</f>
        <v/>
      </c>
      <c r="CS17" s="5" t="str">
        <f t="shared" si="35"/>
        <v/>
      </c>
      <c r="CT17" s="5" t="str">
        <f t="shared" si="35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24655429.731293101</v>
      </c>
      <c r="D18">
        <v>3252619.35287194</v>
      </c>
      <c r="E18">
        <v>33030.376454779602</v>
      </c>
      <c r="F18">
        <v>0</v>
      </c>
      <c r="G18">
        <v>4403.7584641909898</v>
      </c>
      <c r="H18">
        <v>449592.40757821</v>
      </c>
      <c r="I18" s="4">
        <v>1495.3441546231099</v>
      </c>
      <c r="J18" s="4">
        <v>906.98265951168901</v>
      </c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11"/>
        <v/>
      </c>
      <c r="AS18" s="5" t="str">
        <f t="shared" si="11"/>
        <v/>
      </c>
      <c r="AT18" s="5" t="str">
        <f t="shared" si="20"/>
        <v/>
      </c>
      <c r="AU18" s="5" t="str">
        <f t="shared" si="12"/>
        <v/>
      </c>
      <c r="AV18" s="5" t="str">
        <f t="shared" si="12"/>
        <v/>
      </c>
      <c r="AW18" s="5" t="str">
        <f t="shared" si="12"/>
        <v/>
      </c>
      <c r="AX18" s="5" t="str">
        <f t="shared" si="12"/>
        <v/>
      </c>
      <c r="AY18" s="5" t="str">
        <f t="shared" si="12"/>
        <v/>
      </c>
      <c r="AZ18" s="5" t="str">
        <f t="shared" si="12"/>
        <v/>
      </c>
      <c r="BA18" s="5" t="str">
        <f t="shared" si="12"/>
        <v/>
      </c>
      <c r="BB18" s="5" t="str">
        <f t="shared" si="12"/>
        <v/>
      </c>
      <c r="BC18" s="5" t="str">
        <f t="shared" si="12"/>
        <v/>
      </c>
      <c r="BD18" s="5" t="str">
        <f t="shared" si="12"/>
        <v/>
      </c>
      <c r="BF18" s="5" t="str">
        <f t="shared" si="13"/>
        <v/>
      </c>
      <c r="BG18" s="5" t="str">
        <f t="shared" si="13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6"/>
        <v/>
      </c>
      <c r="CK18" s="5" t="str">
        <f t="shared" ref="CK18:CT21" si="36">IF(BX18=ISBLANK(TRUE),"",BX18/$BM18*"100")</f>
        <v/>
      </c>
      <c r="CL18" s="5" t="str">
        <f t="shared" si="36"/>
        <v/>
      </c>
      <c r="CM18" s="5" t="str">
        <f t="shared" si="36"/>
        <v/>
      </c>
      <c r="CN18" s="5" t="str">
        <f t="shared" si="36"/>
        <v/>
      </c>
      <c r="CO18" s="5" t="str">
        <f t="shared" si="36"/>
        <v/>
      </c>
      <c r="CP18" s="5" t="str">
        <f t="shared" si="36"/>
        <v/>
      </c>
      <c r="CQ18" s="5" t="str">
        <f t="shared" si="36"/>
        <v/>
      </c>
      <c r="CR18" s="5" t="str">
        <f t="shared" si="36"/>
        <v/>
      </c>
      <c r="CS18" s="5" t="str">
        <f t="shared" si="36"/>
        <v/>
      </c>
      <c r="CT18" s="5" t="str">
        <f t="shared" si="36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-1.3070095658623282E-3</v>
      </c>
      <c r="DA18" s="5">
        <v>1.467950101342383E-4</v>
      </c>
    </row>
    <row r="19" spans="1:107" ht="15" customHeight="1" x14ac:dyDescent="0.2">
      <c r="A19" t="s">
        <v>45</v>
      </c>
      <c r="B19" t="s">
        <v>43</v>
      </c>
      <c r="C19">
        <v>23252361.288571201</v>
      </c>
      <c r="D19">
        <v>2986620.3536845702</v>
      </c>
      <c r="E19">
        <v>63247.876588970299</v>
      </c>
      <c r="F19">
        <v>0</v>
      </c>
      <c r="G19">
        <v>1944.8605042131401</v>
      </c>
      <c r="H19">
        <v>543047.52205817401</v>
      </c>
      <c r="I19" s="4">
        <v>3905.1201283537398</v>
      </c>
      <c r="J19" s="4">
        <v>0</v>
      </c>
      <c r="K19" s="4"/>
      <c r="L19" s="4"/>
      <c r="M19"/>
      <c r="T19" s="6"/>
      <c r="U19" s="6"/>
      <c r="V19" s="6"/>
      <c r="W19" s="6"/>
      <c r="X19" s="6"/>
      <c r="AN19" s="5" t="str">
        <f t="shared" ref="AD19:AP22" si="37">IF(K18=ISBLANK(TRUE),"",K18)</f>
        <v/>
      </c>
      <c r="AO19" s="5" t="str">
        <f t="shared" si="37"/>
        <v/>
      </c>
      <c r="AP19" s="5" t="str">
        <f t="shared" si="37"/>
        <v/>
      </c>
      <c r="AR19" s="5" t="str">
        <f t="shared" ref="AR19:AS22" si="38">IF(AD19=ISBLANK(TRUE),"",AD19)</f>
        <v/>
      </c>
      <c r="AS19" s="5" t="str">
        <f t="shared" si="38"/>
        <v/>
      </c>
      <c r="AT19" s="5" t="str">
        <f t="shared" si="20"/>
        <v/>
      </c>
      <c r="AU19" s="5" t="str">
        <f t="shared" si="20"/>
        <v/>
      </c>
      <c r="AV19" s="5" t="str">
        <f t="shared" si="20"/>
        <v/>
      </c>
      <c r="AW19" s="5" t="str">
        <f t="shared" si="20"/>
        <v/>
      </c>
      <c r="AX19" s="5" t="str">
        <f t="shared" si="20"/>
        <v/>
      </c>
      <c r="AY19" s="5" t="str">
        <f t="shared" si="20"/>
        <v/>
      </c>
      <c r="AZ19" s="5" t="str">
        <f t="shared" si="20"/>
        <v/>
      </c>
      <c r="BA19" s="5" t="str">
        <f t="shared" si="20"/>
        <v/>
      </c>
      <c r="BB19" s="5" t="str">
        <f t="shared" si="20"/>
        <v/>
      </c>
      <c r="BC19" s="5" t="str">
        <f t="shared" si="20"/>
        <v/>
      </c>
      <c r="BD19" s="5" t="str">
        <f t="shared" si="20"/>
        <v/>
      </c>
      <c r="BF19" s="5" t="str">
        <f t="shared" ref="BF19:BG22" si="39">IF(AD19=ISBLANK(TRUE),"",AD19)</f>
        <v/>
      </c>
      <c r="BG19" s="5" t="str">
        <f t="shared" si="39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6"/>
        <v/>
      </c>
      <c r="CK19" s="5" t="str">
        <f t="shared" si="36"/>
        <v/>
      </c>
      <c r="CL19" s="5" t="str">
        <f t="shared" si="36"/>
        <v/>
      </c>
      <c r="CM19" s="5" t="str">
        <f t="shared" si="36"/>
        <v/>
      </c>
      <c r="CN19" s="5" t="str">
        <f t="shared" si="36"/>
        <v/>
      </c>
      <c r="CO19" s="5" t="str">
        <f t="shared" si="36"/>
        <v/>
      </c>
      <c r="CP19" s="5" t="str">
        <f t="shared" si="36"/>
        <v/>
      </c>
      <c r="CQ19" s="5" t="str">
        <f t="shared" si="36"/>
        <v/>
      </c>
      <c r="CR19" s="5" t="str">
        <f t="shared" si="36"/>
        <v/>
      </c>
      <c r="CS19" s="5" t="str">
        <f t="shared" si="36"/>
        <v/>
      </c>
      <c r="CT19" s="5" t="str">
        <f t="shared" si="36"/>
        <v/>
      </c>
      <c r="CW19" s="27"/>
      <c r="CX19" s="24"/>
      <c r="CY19" s="5">
        <v>0</v>
      </c>
      <c r="CZ19" s="5">
        <v>0.01</v>
      </c>
      <c r="DA19" s="5">
        <v>-1.3070095658623282E-3</v>
      </c>
    </row>
    <row r="20" spans="1:107" ht="15" customHeight="1" thickBot="1" x14ac:dyDescent="0.25">
      <c r="A20" t="s">
        <v>46</v>
      </c>
      <c r="B20" t="s">
        <v>43</v>
      </c>
      <c r="C20">
        <v>23105601.658386402</v>
      </c>
      <c r="D20">
        <v>3088933.58514213</v>
      </c>
      <c r="E20">
        <v>78199.593515565706</v>
      </c>
      <c r="F20">
        <v>0</v>
      </c>
      <c r="G20">
        <v>6269.4384983243899</v>
      </c>
      <c r="H20">
        <v>562838.21135075705</v>
      </c>
      <c r="I20" s="4">
        <v>7305.2095356125001</v>
      </c>
      <c r="J20" s="4">
        <v>0</v>
      </c>
      <c r="K20" s="4"/>
      <c r="L20" s="4"/>
      <c r="M20"/>
      <c r="T20" s="6"/>
      <c r="U20" s="6"/>
      <c r="V20" s="6"/>
      <c r="W20" s="6"/>
      <c r="X20" s="6"/>
      <c r="AN20" s="5" t="str">
        <f t="shared" si="37"/>
        <v/>
      </c>
      <c r="AO20" s="5" t="str">
        <f t="shared" si="37"/>
        <v/>
      </c>
      <c r="AP20" s="5" t="str">
        <f t="shared" si="37"/>
        <v/>
      </c>
      <c r="AR20" s="5" t="str">
        <f t="shared" si="38"/>
        <v/>
      </c>
      <c r="AS20" s="5" t="str">
        <f t="shared" si="38"/>
        <v/>
      </c>
      <c r="AT20" s="5" t="str">
        <f t="shared" ref="AT20:BD22" si="40">IFERROR(IF(AF20=ISBLANK(TRUE),"",AF20/$AF20*100),"")</f>
        <v/>
      </c>
      <c r="AU20" s="5" t="str">
        <f t="shared" si="40"/>
        <v/>
      </c>
      <c r="AV20" s="5" t="str">
        <f t="shared" si="40"/>
        <v/>
      </c>
      <c r="AW20" s="5" t="str">
        <f t="shared" si="40"/>
        <v/>
      </c>
      <c r="AX20" s="5" t="str">
        <f t="shared" si="40"/>
        <v/>
      </c>
      <c r="AY20" s="5" t="str">
        <f t="shared" si="40"/>
        <v/>
      </c>
      <c r="AZ20" s="5" t="str">
        <f t="shared" si="40"/>
        <v/>
      </c>
      <c r="BA20" s="5" t="str">
        <f t="shared" si="40"/>
        <v/>
      </c>
      <c r="BB20" s="5" t="str">
        <f t="shared" si="40"/>
        <v/>
      </c>
      <c r="BC20" s="5" t="str">
        <f t="shared" si="40"/>
        <v/>
      </c>
      <c r="BD20" s="5" t="str">
        <f t="shared" si="40"/>
        <v/>
      </c>
      <c r="BF20" s="5" t="str">
        <f t="shared" si="39"/>
        <v/>
      </c>
      <c r="BG20" s="5" t="str">
        <f t="shared" si="39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6"/>
        <v/>
      </c>
      <c r="CK20" s="5" t="str">
        <f t="shared" si="36"/>
        <v/>
      </c>
      <c r="CL20" s="5" t="str">
        <f t="shared" si="36"/>
        <v/>
      </c>
      <c r="CM20" s="5" t="str">
        <f t="shared" si="36"/>
        <v/>
      </c>
      <c r="CN20" s="5" t="str">
        <f t="shared" si="36"/>
        <v/>
      </c>
      <c r="CO20" s="5" t="str">
        <f t="shared" si="36"/>
        <v/>
      </c>
      <c r="CP20" s="5" t="str">
        <f t="shared" si="36"/>
        <v/>
      </c>
      <c r="CQ20" s="5" t="str">
        <f t="shared" si="36"/>
        <v/>
      </c>
      <c r="CR20" s="5" t="str">
        <f t="shared" si="36"/>
        <v/>
      </c>
      <c r="CS20" s="5" t="str">
        <f t="shared" si="36"/>
        <v/>
      </c>
      <c r="CT20" s="5" t="str">
        <f t="shared" si="36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7"/>
        <v/>
      </c>
      <c r="AO21" s="5" t="str">
        <f t="shared" si="37"/>
        <v/>
      </c>
      <c r="AP21" s="5" t="str">
        <f t="shared" si="37"/>
        <v/>
      </c>
      <c r="AR21" s="5" t="str">
        <f t="shared" si="38"/>
        <v/>
      </c>
      <c r="AS21" s="5" t="str">
        <f t="shared" si="38"/>
        <v/>
      </c>
      <c r="AT21" s="5" t="str">
        <f t="shared" si="40"/>
        <v/>
      </c>
      <c r="AU21" s="5" t="str">
        <f t="shared" si="40"/>
        <v/>
      </c>
      <c r="AV21" s="5" t="str">
        <f t="shared" si="40"/>
        <v/>
      </c>
      <c r="AW21" s="5" t="str">
        <f t="shared" si="40"/>
        <v/>
      </c>
      <c r="AX21" s="5" t="str">
        <f t="shared" si="40"/>
        <v/>
      </c>
      <c r="AY21" s="5" t="str">
        <f t="shared" si="40"/>
        <v/>
      </c>
      <c r="AZ21" s="5" t="str">
        <f t="shared" si="40"/>
        <v/>
      </c>
      <c r="BA21" s="5" t="str">
        <f t="shared" si="40"/>
        <v/>
      </c>
      <c r="BB21" s="5" t="str">
        <f t="shared" si="40"/>
        <v/>
      </c>
      <c r="BC21" s="5" t="str">
        <f t="shared" si="40"/>
        <v/>
      </c>
      <c r="BD21" s="5" t="str">
        <f t="shared" si="40"/>
        <v/>
      </c>
      <c r="BF21" s="5" t="str">
        <f t="shared" si="39"/>
        <v/>
      </c>
      <c r="BG21" s="5" t="str">
        <f t="shared" si="39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6"/>
        <v/>
      </c>
      <c r="CK21" s="5" t="str">
        <f t="shared" si="36"/>
        <v/>
      </c>
      <c r="CL21" s="5" t="str">
        <f t="shared" si="36"/>
        <v/>
      </c>
      <c r="CM21" s="5" t="str">
        <f t="shared" si="36"/>
        <v/>
      </c>
      <c r="CN21" s="5" t="str">
        <f t="shared" si="36"/>
        <v/>
      </c>
      <c r="CO21" s="5" t="str">
        <f t="shared" si="36"/>
        <v/>
      </c>
      <c r="CP21" s="5" t="str">
        <f t="shared" si="36"/>
        <v/>
      </c>
      <c r="CQ21" s="5" t="str">
        <f t="shared" si="36"/>
        <v/>
      </c>
      <c r="CR21" s="5" t="str">
        <f t="shared" si="36"/>
        <v/>
      </c>
      <c r="CS21" s="5" t="str">
        <f t="shared" si="36"/>
        <v/>
      </c>
      <c r="CT21" s="5" t="str">
        <f t="shared" si="36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41">IF(AD22=ISBLANK(TRUE),"",AD22)</f>
        <v/>
      </c>
      <c r="Q22" s="5" t="str">
        <f t="shared" si="41"/>
        <v/>
      </c>
      <c r="R22" s="5" t="str">
        <f t="shared" ca="1" si="27"/>
        <v/>
      </c>
      <c r="S22" s="5" t="str">
        <f t="shared" ca="1" si="27"/>
        <v/>
      </c>
      <c r="T22" s="6" t="str">
        <f t="shared" ca="1" si="27"/>
        <v/>
      </c>
      <c r="U22" s="6" t="str">
        <f t="shared" ca="1" si="27"/>
        <v/>
      </c>
      <c r="V22" s="6" t="str">
        <f t="shared" ca="1" si="27"/>
        <v/>
      </c>
      <c r="W22" s="6" t="str">
        <f t="shared" ca="1" si="27"/>
        <v/>
      </c>
      <c r="X22" s="6" t="str">
        <f t="shared" ca="1" si="27"/>
        <v/>
      </c>
      <c r="AD22" s="5" t="str">
        <f t="shared" si="37"/>
        <v/>
      </c>
      <c r="AE22" s="5" t="str">
        <f t="shared" si="37"/>
        <v/>
      </c>
      <c r="AF22" s="5" t="str">
        <f t="shared" si="37"/>
        <v/>
      </c>
      <c r="AG22" s="5" t="str">
        <f t="shared" si="37"/>
        <v/>
      </c>
      <c r="AH22" s="5" t="str">
        <f t="shared" si="37"/>
        <v/>
      </c>
      <c r="AI22" s="5" t="str">
        <f t="shared" si="37"/>
        <v/>
      </c>
      <c r="AJ22" s="5" t="str">
        <f t="shared" si="37"/>
        <v/>
      </c>
      <c r="AK22" s="5" t="str">
        <f t="shared" si="37"/>
        <v/>
      </c>
      <c r="AL22" s="5" t="str">
        <f t="shared" si="37"/>
        <v/>
      </c>
      <c r="AM22" s="5" t="str">
        <f t="shared" si="37"/>
        <v/>
      </c>
      <c r="AN22" s="5" t="str">
        <f t="shared" si="37"/>
        <v/>
      </c>
      <c r="AO22" s="5" t="str">
        <f t="shared" si="37"/>
        <v/>
      </c>
      <c r="AP22" s="5" t="str">
        <f t="shared" si="37"/>
        <v/>
      </c>
      <c r="AR22" s="5" t="str">
        <f t="shared" si="38"/>
        <v/>
      </c>
      <c r="AS22" s="5" t="str">
        <f t="shared" si="38"/>
        <v/>
      </c>
      <c r="AT22" s="5" t="str">
        <f t="shared" si="40"/>
        <v/>
      </c>
      <c r="AU22" s="5" t="str">
        <f t="shared" si="40"/>
        <v/>
      </c>
      <c r="AV22" s="5" t="str">
        <f t="shared" si="40"/>
        <v/>
      </c>
      <c r="AW22" s="5" t="str">
        <f t="shared" si="40"/>
        <v/>
      </c>
      <c r="AX22" s="5" t="str">
        <f t="shared" si="40"/>
        <v/>
      </c>
      <c r="AY22" s="5" t="str">
        <f t="shared" si="40"/>
        <v/>
      </c>
      <c r="AZ22" s="5" t="str">
        <f t="shared" si="40"/>
        <v/>
      </c>
      <c r="BA22" s="5" t="str">
        <f t="shared" si="40"/>
        <v/>
      </c>
      <c r="BB22" s="5" t="str">
        <f t="shared" si="40"/>
        <v/>
      </c>
      <c r="BC22" s="5" t="str">
        <f t="shared" si="40"/>
        <v/>
      </c>
      <c r="BD22" s="5" t="str">
        <f t="shared" si="40"/>
        <v/>
      </c>
      <c r="BF22" s="5" t="str">
        <f t="shared" si="39"/>
        <v/>
      </c>
      <c r="BG22" s="5" t="str">
        <f t="shared" si="39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-1.3070095658623282E-3</v>
      </c>
      <c r="DA22" s="5">
        <v>1.467950101342383E-4</v>
      </c>
      <c r="DB22" s="5">
        <v>-1.6045191833430742E-5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-1.3070095658623282E-3</v>
      </c>
      <c r="DB23" s="5">
        <v>1.467950101342383E-4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-1.3070095658623282E-3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101.81635789371275</v>
      </c>
      <c r="S25" s="5">
        <f t="shared" ref="S25:T25" ca="1" si="42">AVERAGE(S3:S5)</f>
        <v>8.8293971749653533E-2</v>
      </c>
      <c r="T25" s="5">
        <f t="shared" ca="1" si="42"/>
        <v>-0.16705319744532435</v>
      </c>
      <c r="U25" s="5">
        <f ca="1">AVERAGE(U3:U5)</f>
        <v>2.335119382518264E-2</v>
      </c>
      <c r="V25" s="5">
        <f t="shared" ref="V25:Y25" ca="1" si="43">AVERAGE(V3:V5)</f>
        <v>-1.9385046162905227E-3</v>
      </c>
      <c r="W25" s="5">
        <f t="shared" ca="1" si="43"/>
        <v>-1.9707946959500537</v>
      </c>
      <c r="X25" s="5">
        <f t="shared" ca="1" si="43"/>
        <v>0.23923647649378765</v>
      </c>
      <c r="Y25" s="5">
        <f t="shared" ca="1" si="43"/>
        <v>-2.7453137769714031E-2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101.02508849283096</v>
      </c>
      <c r="S26" s="5">
        <f t="shared" ref="S26:U26" ca="1" si="44">AVERAGE(S6:S9)</f>
        <v>0.24413493110396117</v>
      </c>
      <c r="T26" s="5">
        <f t="shared" ca="1" si="44"/>
        <v>-9.4858775529222117E-2</v>
      </c>
      <c r="U26" s="5">
        <f t="shared" ca="1" si="44"/>
        <v>2.0069005879892587E-2</v>
      </c>
      <c r="V26" s="5">
        <f t="shared" ref="V26:Y26" ca="1" si="45">AVERAGE(V6:V9)</f>
        <v>3.6928569511543066E-2</v>
      </c>
      <c r="W26" s="5">
        <f t="shared" ca="1" si="45"/>
        <v>-1.4015838394904678</v>
      </c>
      <c r="X26" s="5">
        <f t="shared" ca="1" si="45"/>
        <v>0.19158611602718972</v>
      </c>
      <c r="Y26" s="5">
        <f t="shared" ca="1" si="45"/>
        <v>-2.1364500333840575E-2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100.63072765449044</v>
      </c>
      <c r="S27" s="5">
        <f t="shared" ref="S27:U27" ca="1" si="46">AVERAGE(S10:S13)</f>
        <v>0.2598365221217056</v>
      </c>
      <c r="T27" s="5">
        <f t="shared" ca="1" si="46"/>
        <v>-3.2669675286335575E-2</v>
      </c>
      <c r="U27" s="5">
        <f t="shared" ca="1" si="46"/>
        <v>0.11787742571054852</v>
      </c>
      <c r="V27" s="5">
        <f t="shared" ref="V27:Y27" ca="1" si="47">AVERAGE(V10:V13)</f>
        <v>0.49422873344546642</v>
      </c>
      <c r="W27" s="5">
        <f t="shared" ca="1" si="47"/>
        <v>-1.646258485077037</v>
      </c>
      <c r="X27" s="5">
        <f t="shared" ca="1" si="47"/>
        <v>0.20243766369072927</v>
      </c>
      <c r="Y27" s="5">
        <f t="shared" ca="1" si="47"/>
        <v>-2.6179839095513271E-2</v>
      </c>
      <c r="CW27" s="27"/>
      <c r="CX27" s="23" t="s">
        <v>14</v>
      </c>
      <c r="CY27" s="5">
        <f t="array" ref="CY27:DC31">MINVERSE(CY5:DC9)</f>
        <v>0.01</v>
      </c>
      <c r="CZ27" s="5">
        <v>-1.3070095658623282E-3</v>
      </c>
      <c r="DA27" s="5">
        <v>1.467950101342383E-4</v>
      </c>
      <c r="DB27" s="5">
        <v>-1.6045191833430742E-5</v>
      </c>
      <c r="DC27" s="5">
        <v>1.4130141879129324E-7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100.65402069608189</v>
      </c>
      <c r="S28" s="5">
        <f t="shared" ref="S28:U28" ca="1" si="48">AVERAGE(S14:S17)</f>
        <v>0.30599879211158371</v>
      </c>
      <c r="T28" s="5">
        <f t="shared" ca="1" si="48"/>
        <v>-5.4542056606443845E-2</v>
      </c>
      <c r="U28" s="5">
        <f t="shared" ca="1" si="48"/>
        <v>0.14188526341241303</v>
      </c>
      <c r="V28" s="5">
        <f t="shared" ref="V28:Y28" ca="1" si="49">AVERAGE(V14:V17)</f>
        <v>6.7754544401719241E-2</v>
      </c>
      <c r="W28" s="5">
        <f t="shared" ca="1" si="49"/>
        <v>-1.2603886525317103</v>
      </c>
      <c r="X28" s="5">
        <f t="shared" ca="1" si="49"/>
        <v>0.15040842590518208</v>
      </c>
      <c r="Y28" s="5">
        <f t="shared" ca="1" si="49"/>
        <v>-5.1370127746193772E-3</v>
      </c>
      <c r="CW28" s="27"/>
      <c r="CX28" s="24"/>
      <c r="CY28" s="5">
        <v>0</v>
      </c>
      <c r="CZ28" s="5">
        <v>0.01</v>
      </c>
      <c r="DA28" s="5">
        <v>-1.3070095658623282E-3</v>
      </c>
      <c r="DB28" s="5">
        <v>1.467950101342383E-4</v>
      </c>
      <c r="DC28" s="5">
        <v>-1.6045191833430742E-5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-1.3070095658623282E-3</v>
      </c>
      <c r="DC29" s="5">
        <v>1.467950101342383E-4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-1.3070095658623282E-3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0">IFERROR(BH48/SUMIF($AV48:$BF48,"&lt;&gt;#N/A")*100,"")</f>
        <v/>
      </c>
      <c r="S33" s="5" t="str">
        <f t="shared" si="50"/>
        <v/>
      </c>
      <c r="T33" s="5" t="str">
        <f t="shared" si="50"/>
        <v/>
      </c>
      <c r="U33" s="5" t="str">
        <f t="shared" si="50"/>
        <v/>
      </c>
      <c r="V33" s="5" t="str">
        <f t="shared" si="50"/>
        <v/>
      </c>
      <c r="W33" s="5" t="str">
        <f t="shared" si="50"/>
        <v/>
      </c>
      <c r="X33" s="5" t="str">
        <f t="shared" si="50"/>
        <v/>
      </c>
      <c r="CW33" s="27"/>
      <c r="CX33" s="23" t="s">
        <v>15</v>
      </c>
      <c r="CY33" s="5">
        <f t="array" ref="CY33:DD38">MINVERSE(CY5:DD10)</f>
        <v>0.01</v>
      </c>
      <c r="CZ33" s="5">
        <v>-1.3070095658623282E-3</v>
      </c>
      <c r="DA33" s="5">
        <v>1.467950101342383E-4</v>
      </c>
      <c r="DB33" s="5">
        <v>-1.6045191833430742E-5</v>
      </c>
      <c r="DC33" s="5">
        <v>1.4130141879129324E-7</v>
      </c>
      <c r="DD33" s="5">
        <v>-2.0544041383595464E-4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-1.3070095658623282E-3</v>
      </c>
      <c r="DB34" s="5">
        <v>1.467950101342383E-4</v>
      </c>
      <c r="DC34" s="5">
        <v>-1.6045191833430742E-5</v>
      </c>
      <c r="DD34" s="5">
        <v>1.4130141879129324E-7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-1.3070095658623282E-3</v>
      </c>
      <c r="DC35" s="5">
        <v>1.467950101342383E-4</v>
      </c>
      <c r="DD35" s="5">
        <v>-1.6045191833430742E-5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-1.3070095658623282E-3</v>
      </c>
      <c r="DD36" s="5">
        <v>1.467950101342383E-4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-1.3070095658623282E-3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1">IF(B38=ISBLANK(TRUE),"",B38)</f>
        <v/>
      </c>
      <c r="AF39" s="5" t="str">
        <f t="shared" si="51"/>
        <v/>
      </c>
      <c r="AG39" s="5" t="str">
        <f t="shared" si="51"/>
        <v/>
      </c>
      <c r="AH39" s="5" t="str">
        <f t="shared" si="51"/>
        <v/>
      </c>
      <c r="AI39" s="5" t="str">
        <f t="shared" si="51"/>
        <v/>
      </c>
      <c r="AJ39" s="5" t="str">
        <f t="shared" si="51"/>
        <v/>
      </c>
      <c r="AK39" s="5" t="str">
        <f t="shared" si="51"/>
        <v/>
      </c>
      <c r="AL39" s="5" t="str">
        <f t="shared" si="51"/>
        <v/>
      </c>
      <c r="AM39" s="5" t="str">
        <f t="shared" si="51"/>
        <v/>
      </c>
      <c r="AN39" s="5" t="str">
        <f t="shared" si="51"/>
        <v/>
      </c>
      <c r="AO39" s="5" t="str">
        <f t="shared" si="51"/>
        <v/>
      </c>
      <c r="AP39" s="5" t="str">
        <f t="shared" si="51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1"/>
        <v/>
      </c>
      <c r="AF40" s="5" t="str">
        <f t="shared" si="51"/>
        <v/>
      </c>
      <c r="AG40" s="5" t="str">
        <f t="shared" si="51"/>
        <v/>
      </c>
      <c r="AH40" s="5" t="str">
        <f t="shared" si="51"/>
        <v/>
      </c>
      <c r="AI40" s="5" t="str">
        <f t="shared" si="51"/>
        <v/>
      </c>
      <c r="AJ40" s="5" t="str">
        <f t="shared" si="51"/>
        <v/>
      </c>
      <c r="AK40" s="5" t="str">
        <f t="shared" si="51"/>
        <v/>
      </c>
      <c r="AL40" s="5" t="str">
        <f t="shared" si="51"/>
        <v/>
      </c>
      <c r="AM40" s="5" t="str">
        <f t="shared" si="51"/>
        <v/>
      </c>
      <c r="AN40" s="5" t="str">
        <f t="shared" si="51"/>
        <v/>
      </c>
      <c r="AO40" s="5" t="str">
        <f t="shared" si="51"/>
        <v/>
      </c>
      <c r="AP40" s="5" t="str">
        <f t="shared" si="51"/>
        <v/>
      </c>
      <c r="CW40" s="27"/>
      <c r="CX40" s="23" t="s">
        <v>16</v>
      </c>
      <c r="CY40" s="5">
        <f t="array" ref="CY40:DE46">MINVERSE(CY5:DE11)</f>
        <v>0.01</v>
      </c>
      <c r="CZ40" s="5">
        <v>-1.3070095658623282E-3</v>
      </c>
      <c r="DA40" s="5">
        <v>1.467950101342383E-4</v>
      </c>
      <c r="DB40" s="5">
        <v>-1.6045191833430742E-5</v>
      </c>
      <c r="DC40" s="5">
        <v>1.4130141879129324E-7</v>
      </c>
      <c r="DD40" s="5">
        <v>-2.0544041383595464E-4</v>
      </c>
      <c r="DE40" s="5">
        <v>5.2081828099549827E-5</v>
      </c>
    </row>
    <row r="41" spans="2:110" ht="14.25" customHeight="1" x14ac:dyDescent="0.15">
      <c r="AD41" s="5" t="str">
        <f>IF(A40=ISBLANK(TRUE),"",A40)</f>
        <v/>
      </c>
      <c r="AE41" s="5" t="str">
        <f t="shared" si="51"/>
        <v/>
      </c>
      <c r="AF41" s="5" t="str">
        <f t="shared" si="51"/>
        <v/>
      </c>
      <c r="AG41" s="5" t="str">
        <f t="shared" si="51"/>
        <v/>
      </c>
      <c r="AH41" s="5" t="str">
        <f t="shared" si="51"/>
        <v/>
      </c>
      <c r="AI41" s="5" t="str">
        <f t="shared" si="51"/>
        <v/>
      </c>
      <c r="AJ41" s="5" t="str">
        <f t="shared" si="51"/>
        <v/>
      </c>
      <c r="AK41" s="5" t="str">
        <f t="shared" si="51"/>
        <v/>
      </c>
      <c r="AL41" s="5" t="str">
        <f t="shared" si="51"/>
        <v/>
      </c>
      <c r="AM41" s="5" t="str">
        <f t="shared" si="51"/>
        <v/>
      </c>
      <c r="AN41" s="5" t="str">
        <f t="shared" si="51"/>
        <v/>
      </c>
      <c r="AO41" s="5" t="str">
        <f t="shared" si="51"/>
        <v/>
      </c>
      <c r="AP41" s="5" t="str">
        <f t="shared" si="51"/>
        <v/>
      </c>
      <c r="CW41" s="27"/>
      <c r="CX41" s="24"/>
      <c r="CY41" s="5">
        <v>0</v>
      </c>
      <c r="CZ41" s="5">
        <v>0.01</v>
      </c>
      <c r="DA41" s="5">
        <v>-1.3070095658623282E-3</v>
      </c>
      <c r="DB41" s="5">
        <v>1.467950101342383E-4</v>
      </c>
      <c r="DC41" s="5">
        <v>-1.6045191833430742E-5</v>
      </c>
      <c r="DD41" s="5">
        <v>1.4130141879129324E-7</v>
      </c>
      <c r="DE41" s="5">
        <v>-2.0544041383595464E-4</v>
      </c>
    </row>
    <row r="42" spans="2:110" ht="14.25" customHeight="1" x14ac:dyDescent="0.15">
      <c r="AD42" s="5" t="str">
        <f>IF(A41=ISBLANK(TRUE),"",A41)</f>
        <v/>
      </c>
      <c r="AE42" s="5" t="str">
        <f t="shared" si="51"/>
        <v/>
      </c>
      <c r="AF42" s="5" t="str">
        <f t="shared" si="51"/>
        <v/>
      </c>
      <c r="AG42" s="5" t="str">
        <f t="shared" si="51"/>
        <v/>
      </c>
      <c r="AH42" s="5" t="str">
        <f t="shared" si="51"/>
        <v/>
      </c>
      <c r="AI42" s="5" t="str">
        <f t="shared" si="51"/>
        <v/>
      </c>
      <c r="AJ42" s="5" t="str">
        <f t="shared" si="51"/>
        <v/>
      </c>
      <c r="AK42" s="5" t="str">
        <f t="shared" si="51"/>
        <v/>
      </c>
      <c r="AL42" s="5" t="str">
        <f t="shared" si="51"/>
        <v/>
      </c>
      <c r="AM42" s="5" t="str">
        <f t="shared" si="51"/>
        <v/>
      </c>
      <c r="AN42" s="5" t="str">
        <f t="shared" si="51"/>
        <v/>
      </c>
      <c r="AO42" s="5" t="str">
        <f t="shared" si="51"/>
        <v/>
      </c>
      <c r="AP42" s="5" t="str">
        <f t="shared" si="51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-1.3070095658623282E-3</v>
      </c>
      <c r="DC42" s="5">
        <v>1.467950101342383E-4</v>
      </c>
      <c r="DD42" s="5">
        <v>-1.6045191833430742E-5</v>
      </c>
      <c r="DE42" s="5">
        <v>1.4130141879129324E-7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-1.3070095658623282E-3</v>
      </c>
      <c r="DD43" s="5">
        <v>1.467950101342383E-4</v>
      </c>
      <c r="DE43" s="5">
        <v>-1.6045191833430742E-5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-1.3070095658623282E-3</v>
      </c>
      <c r="DE44" s="5">
        <v>1.467950101342383E-4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-1.3070095658623282E-3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-1.3070095658623282E-3</v>
      </c>
      <c r="DA48" s="5">
        <v>1.467950101342383E-4</v>
      </c>
      <c r="DB48" s="5">
        <v>-1.6045191833430742E-5</v>
      </c>
      <c r="DC48" s="5">
        <v>1.4130141879129324E-7</v>
      </c>
      <c r="DD48" s="5">
        <v>-2.0544041383595464E-4</v>
      </c>
      <c r="DE48" s="5">
        <v>5.2081828099549827E-5</v>
      </c>
      <c r="DF48" s="5">
        <v>-9.5434824357172447E-6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-1.3070095658623282E-3</v>
      </c>
      <c r="DB49" s="5">
        <v>1.467950101342383E-4</v>
      </c>
      <c r="DC49" s="5">
        <v>-1.6045191833430742E-5</v>
      </c>
      <c r="DD49" s="5">
        <v>1.4130141879129324E-7</v>
      </c>
      <c r="DE49" s="5">
        <v>-2.0544041383595464E-4</v>
      </c>
      <c r="DF49" s="5">
        <v>5.2081828099549827E-5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-1.3070095658623282E-3</v>
      </c>
      <c r="DC50" s="5">
        <v>1.467950101342383E-4</v>
      </c>
      <c r="DD50" s="5">
        <v>-1.6045191833430742E-5</v>
      </c>
      <c r="DE50" s="5">
        <v>1.4130141879129324E-7</v>
      </c>
      <c r="DF50" s="5">
        <v>-2.0544041383595464E-4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-1.3070095658623282E-3</v>
      </c>
      <c r="DD51" s="5">
        <v>1.467950101342383E-4</v>
      </c>
      <c r="DE51" s="5">
        <v>-1.6045191833430742E-5</v>
      </c>
      <c r="DF51" s="5">
        <v>1.4130141879129324E-7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-1.3070095658623282E-3</v>
      </c>
      <c r="DE52" s="5">
        <v>1.467950101342383E-4</v>
      </c>
      <c r="DF52" s="5">
        <v>-1.6045191833430742E-5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-1.3070095658623282E-3</v>
      </c>
      <c r="DF53" s="5">
        <v>1.467950101342383E-4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-1.3070095658623282E-3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70B6-8476-6B4A-825A-061C0C2FA3F3}">
  <dimension ref="A1:DL101"/>
  <sheetViews>
    <sheetView zoomScaleNormal="100" workbookViewId="0">
      <selection activeCell="U33" sqref="U33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6" width="9" style="5" bestFit="1" customWidth="1"/>
    <col min="27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0" width="9.1640625" style="5" bestFit="1" customWidth="1"/>
    <col min="41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4" width="9.1640625" style="5" bestFit="1" customWidth="1"/>
    <col min="85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402.99489999999997</v>
      </c>
      <c r="D1" s="1">
        <v>403.9982</v>
      </c>
      <c r="E1" s="1">
        <v>405.00150000000002</v>
      </c>
      <c r="F1" s="1">
        <v>406.00479999999999</v>
      </c>
      <c r="G1" s="1">
        <v>407.00810000000001</v>
      </c>
      <c r="H1" s="1">
        <v>408.01139999999998</v>
      </c>
      <c r="I1" s="1">
        <v>409.0147</v>
      </c>
      <c r="J1" s="1">
        <v>410.01799999999997</v>
      </c>
      <c r="K1" s="1">
        <v>411.0213</v>
      </c>
      <c r="L1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9</v>
      </c>
    </row>
    <row r="2" spans="1:116" ht="15" x14ac:dyDescent="0.2">
      <c r="A2" t="s">
        <v>22</v>
      </c>
      <c r="B2" t="s">
        <v>23</v>
      </c>
      <c r="C2">
        <v>7855958.5222999603</v>
      </c>
      <c r="D2">
        <v>356815.05709801998</v>
      </c>
      <c r="E2">
        <v>59630.793249754701</v>
      </c>
      <c r="F2">
        <v>3362.78552940083</v>
      </c>
      <c r="G2">
        <v>0</v>
      </c>
      <c r="H2">
        <v>8784.2279068260395</v>
      </c>
      <c r="I2">
        <v>0</v>
      </c>
      <c r="J2">
        <v>0</v>
      </c>
      <c r="K2">
        <v>0</v>
      </c>
      <c r="L2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UDP</v>
      </c>
      <c r="S2" s="5" t="str">
        <f t="shared" ref="S2:AB2" ca="1" si="0">IF(AG2=ISBLANK(TRUE),"",AG2)</f>
        <v>UDP m+1</v>
      </c>
      <c r="T2" s="5" t="str">
        <f t="shared" ca="1" si="0"/>
        <v>UDP m+2</v>
      </c>
      <c r="U2" s="5" t="str">
        <f t="shared" ca="1" si="0"/>
        <v>UDP m+3</v>
      </c>
      <c r="V2" s="5" t="str">
        <f t="shared" ca="1" si="0"/>
        <v>UDP m+4</v>
      </c>
      <c r="W2" s="5" t="str">
        <f t="shared" ca="1" si="0"/>
        <v>UDP m+5</v>
      </c>
      <c r="X2" s="5" t="str">
        <f t="shared" ca="1" si="0"/>
        <v>UDP m+6</v>
      </c>
      <c r="Y2" s="5" t="str">
        <f t="shared" ca="1" si="0"/>
        <v>UDP m+7</v>
      </c>
      <c r="Z2" s="5" t="str">
        <f t="shared" ca="1" si="0"/>
        <v>UDP m+8</v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UDP</v>
      </c>
      <c r="AG2" s="3" t="str">
        <f ca="1">IF(D1=ISBLANK(TRUE),"",$AF$2&amp;" m+1")</f>
        <v>UDP m+1</v>
      </c>
      <c r="AH2" s="3" t="str">
        <f ca="1">IF(E1=ISBLANK(TRUE),"",$AF$2&amp;" m+2")</f>
        <v>UDP m+2</v>
      </c>
      <c r="AI2" s="3" t="str">
        <f ca="1">IF(F1=ISBLANK(TRUE),"",$AF$2&amp;" m+3")</f>
        <v>UDP m+3</v>
      </c>
      <c r="AJ2" s="3" t="str">
        <f ca="1">IF(G1=ISBLANK(TRUE),"",$AF$2&amp;" m+4")</f>
        <v>UDP m+4</v>
      </c>
      <c r="AK2" s="3" t="str">
        <f ca="1">IF(H1=ISBLANK(TRUE),"",$AF$2&amp;" m+5")</f>
        <v>UDP m+5</v>
      </c>
      <c r="AL2" s="3" t="str">
        <f ca="1">IF(I1=ISBLANK(TRUE),"",$AF$2&amp;" m+6")</f>
        <v>UDP m+6</v>
      </c>
      <c r="AM2" s="3" t="str">
        <f ca="1">IF(J1=ISBLANK(TRUE),"",$AF$2&amp;" m+7")</f>
        <v>UDP m+7</v>
      </c>
      <c r="AN2" s="3" t="str">
        <f ca="1">IF(K1=ISBLANK(TRUE),"",$AF$2&amp;" m+8")</f>
        <v>UDP m+8</v>
      </c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UDP</v>
      </c>
      <c r="AU2" s="5" t="str">
        <f t="shared" ca="1" si="2"/>
        <v>UDP m+1</v>
      </c>
      <c r="AV2" s="5" t="str">
        <f t="shared" ca="1" si="2"/>
        <v>UDP m+2</v>
      </c>
      <c r="AW2" s="5" t="str">
        <f t="shared" ca="1" si="2"/>
        <v>UDP m+3</v>
      </c>
      <c r="AX2" s="5" t="str">
        <f t="shared" ca="1" si="2"/>
        <v>UDP m+4</v>
      </c>
      <c r="AY2" s="5" t="str">
        <f t="shared" ca="1" si="2"/>
        <v>UDP m+5</v>
      </c>
      <c r="AZ2" s="5" t="str">
        <f t="shared" ca="1" si="2"/>
        <v>UDP m+6</v>
      </c>
      <c r="BA2" s="5" t="str">
        <f t="shared" ca="1" si="2"/>
        <v>UDP m+7</v>
      </c>
      <c r="BB2" s="5" t="str">
        <f t="shared" ca="1" si="2"/>
        <v>UDP m+8</v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UDP</v>
      </c>
      <c r="BI2" s="5" t="str">
        <f t="shared" ca="1" si="3"/>
        <v>UDP m+1</v>
      </c>
      <c r="BJ2" s="5" t="str">
        <f t="shared" ca="1" si="3"/>
        <v>UDP m+2</v>
      </c>
      <c r="BK2" s="5" t="str">
        <f t="shared" ca="1" si="3"/>
        <v>UDP m+3</v>
      </c>
      <c r="BL2" s="5" t="str">
        <f t="shared" ca="1" si="3"/>
        <v>UDP m+4</v>
      </c>
      <c r="BM2" s="5" t="str">
        <f t="shared" ca="1" si="3"/>
        <v>UDP m+5</v>
      </c>
      <c r="BN2" s="5" t="str">
        <f t="shared" ca="1" si="3"/>
        <v>UDP m+6</v>
      </c>
      <c r="BO2" s="5" t="str">
        <f t="shared" ca="1" si="3"/>
        <v>UDP m+7</v>
      </c>
      <c r="BP2" s="5" t="str">
        <f t="shared" ca="1" si="3"/>
        <v>UDP m+8</v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UDP</v>
      </c>
      <c r="BY2" s="3" t="str">
        <f t="shared" ca="1" si="4"/>
        <v>UDP m+1</v>
      </c>
      <c r="BZ2" s="3" t="str">
        <f t="shared" ca="1" si="4"/>
        <v>UDP m+2</v>
      </c>
      <c r="CA2" s="3" t="str">
        <f t="shared" ca="1" si="4"/>
        <v>UDP m+3</v>
      </c>
      <c r="CB2" s="3" t="str">
        <f t="shared" ca="1" si="4"/>
        <v>UDP m+4</v>
      </c>
      <c r="CC2" s="3" t="str">
        <f t="shared" ca="1" si="4"/>
        <v>UDP m+5</v>
      </c>
      <c r="CD2" s="3" t="str">
        <f t="shared" ca="1" si="4"/>
        <v>UDP m+6</v>
      </c>
      <c r="CE2" s="3" t="str">
        <f t="shared" ca="1" si="4"/>
        <v>UDP m+7</v>
      </c>
      <c r="CF2" s="3" t="str">
        <f t="shared" ref="CF2" ca="1" si="5">IF(AN2=ISBLANK(TRUE),"",AN2)</f>
        <v>UDP m+8</v>
      </c>
      <c r="CG2" s="3" t="str">
        <f t="shared" ref="CG2" si="6">IF(AO2=ISBLANK(TRUE),"",AO2)</f>
        <v/>
      </c>
      <c r="CH2" s="5" t="str">
        <f t="shared" si="4"/>
        <v/>
      </c>
      <c r="CJ2" s="5" t="str">
        <f>AD2</f>
        <v>Filename</v>
      </c>
      <c r="CK2" s="5" t="str">
        <f t="shared" ref="CK2:CU2" ca="1" si="7">IF(AF2=ISBLANK(TRUE),"",AF2)</f>
        <v>UDP</v>
      </c>
      <c r="CL2" s="5" t="str">
        <f t="shared" ca="1" si="7"/>
        <v>UDP m+1</v>
      </c>
      <c r="CM2" s="5" t="str">
        <f t="shared" ca="1" si="7"/>
        <v>UDP m+2</v>
      </c>
      <c r="CN2" s="5" t="str">
        <f t="shared" ca="1" si="7"/>
        <v>UDP m+3</v>
      </c>
      <c r="CO2" s="5" t="str">
        <f t="shared" ca="1" si="7"/>
        <v>UDP m+4</v>
      </c>
      <c r="CP2" s="5" t="str">
        <f t="shared" ca="1" si="7"/>
        <v>UDP m+5</v>
      </c>
      <c r="CQ2" s="5" t="str">
        <f t="shared" ca="1" si="7"/>
        <v>UDP m+6</v>
      </c>
      <c r="CR2" s="5" t="str">
        <f t="shared" ca="1" si="7"/>
        <v>UDP m+7</v>
      </c>
      <c r="CS2" s="5" t="str">
        <f t="shared" ca="1" si="7"/>
        <v>UDP m+8</v>
      </c>
      <c r="CT2" s="5" t="str">
        <f t="shared" si="7"/>
        <v/>
      </c>
      <c r="CU2" s="5" t="str">
        <f t="shared" si="7"/>
        <v/>
      </c>
      <c r="CY2" s="5" t="str">
        <f t="shared" ref="CY2:DI2" ca="1" si="8">IF(AF2=ISBLANK(TRUE),"",AF2)</f>
        <v>UDP</v>
      </c>
      <c r="CZ2" s="5" t="str">
        <f t="shared" ca="1" si="8"/>
        <v>UDP m+1</v>
      </c>
      <c r="DA2" s="5" t="str">
        <f t="shared" ca="1" si="8"/>
        <v>UDP m+2</v>
      </c>
      <c r="DB2" s="5" t="str">
        <f t="shared" ca="1" si="8"/>
        <v>UDP m+3</v>
      </c>
      <c r="DC2" s="5" t="str">
        <f t="shared" ca="1" si="8"/>
        <v>UDP m+4</v>
      </c>
      <c r="DD2" s="5" t="str">
        <f t="shared" ca="1" si="8"/>
        <v>UDP m+5</v>
      </c>
      <c r="DE2" s="5" t="str">
        <f t="shared" ca="1" si="8"/>
        <v>UDP m+6</v>
      </c>
      <c r="DF2" s="5" t="str">
        <f t="shared" ca="1" si="8"/>
        <v>UDP m+7</v>
      </c>
      <c r="DG2" s="5" t="str">
        <f t="shared" ca="1" si="8"/>
        <v>UDP m+8</v>
      </c>
      <c r="DH2" s="5" t="str">
        <f t="shared" si="8"/>
        <v/>
      </c>
      <c r="DI2" s="5" t="str">
        <f t="shared" si="8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2286411.7105958499</v>
      </c>
      <c r="D3">
        <v>67173.549108206804</v>
      </c>
      <c r="E3">
        <v>6175.56937022684</v>
      </c>
      <c r="F3">
        <v>4092.3193966753802</v>
      </c>
      <c r="G3">
        <v>0</v>
      </c>
      <c r="H3">
        <v>0</v>
      </c>
      <c r="I3">
        <v>0</v>
      </c>
      <c r="J3">
        <v>0</v>
      </c>
      <c r="K3">
        <v>0</v>
      </c>
      <c r="L3"/>
      <c r="M3"/>
      <c r="P3" s="5" t="str">
        <f t="shared" ref="P3:Q17" si="9">IF(AD3=ISBLANK(TRUE),"",AD3)</f>
        <v>S1_00765_MH_MD_20221118_LCQE</v>
      </c>
      <c r="Q3" s="5" t="str">
        <f t="shared" si="9"/>
        <v>RO 15min</v>
      </c>
      <c r="R3" s="5">
        <f ca="1">IFERROR(BH3/SUMIF($BH3:$BR3,"&lt;&gt;#N/A")*100,"")</f>
        <v>99.411110029159445</v>
      </c>
      <c r="S3" s="5">
        <f t="shared" ref="S3:AB17" ca="1" si="10">IFERROR(BI3/SUMIF($BH3:$BR3,"&lt;&gt;#N/A")*100,"")</f>
        <v>0.63902377139951017</v>
      </c>
      <c r="T3" s="6">
        <f t="shared" ca="1" si="10"/>
        <v>0.66436257645367114</v>
      </c>
      <c r="U3" s="6">
        <f t="shared" ca="1" si="10"/>
        <v>2.9704718794178178E-3</v>
      </c>
      <c r="V3" s="6">
        <f t="shared" ca="1" si="10"/>
        <v>-7.0278877581625226E-4</v>
      </c>
      <c r="W3" s="6">
        <f t="shared" ca="1" si="10"/>
        <v>-0.70725850641602128</v>
      </c>
      <c r="X3" s="6">
        <f ca="1">IFERROR(BN3/SUMIF($BH3:$BR3,"&lt;&gt;#N/A")*100,"")</f>
        <v>1.1152637852036955E-3</v>
      </c>
      <c r="Y3" s="5">
        <f t="shared" ca="1" si="10"/>
        <v>-5.6930899044252397E-3</v>
      </c>
      <c r="Z3" s="5">
        <f t="shared" ca="1" si="10"/>
        <v>-4.9277275810067998E-3</v>
      </c>
      <c r="AA3" s="5" t="str">
        <f t="shared" ca="1" si="10"/>
        <v/>
      </c>
      <c r="AB3" s="5" t="str">
        <f t="shared" ca="1" si="10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7855958.5222999603</v>
      </c>
      <c r="AG3" s="5">
        <f t="shared" si="1"/>
        <v>356815.05709801998</v>
      </c>
      <c r="AH3" s="5">
        <f t="shared" si="1"/>
        <v>59630.793249754701</v>
      </c>
      <c r="AI3" s="5">
        <f t="shared" si="1"/>
        <v>3362.78552940083</v>
      </c>
      <c r="AJ3" s="5">
        <f t="shared" si="1"/>
        <v>0</v>
      </c>
      <c r="AK3" s="5">
        <f t="shared" si="1"/>
        <v>8784.2279068260395</v>
      </c>
      <c r="AL3" s="5">
        <f t="shared" si="1"/>
        <v>0</v>
      </c>
      <c r="AM3" s="5">
        <f t="shared" si="1"/>
        <v>0</v>
      </c>
      <c r="AN3" s="5">
        <f t="shared" si="1"/>
        <v>0</v>
      </c>
      <c r="AO3" s="5" t="str">
        <f t="shared" si="1"/>
        <v/>
      </c>
      <c r="AP3" s="5" t="str">
        <f t="shared" si="1"/>
        <v/>
      </c>
      <c r="AR3" s="5" t="str">
        <f t="shared" ref="AR3:AS18" si="11">IF(AD3=ISBLANK(TRUE),"",AD3)</f>
        <v>S1_00765_MH_MD_20221118_LCQE</v>
      </c>
      <c r="AS3" s="5" t="str">
        <f t="shared" si="11"/>
        <v>RO 15min</v>
      </c>
      <c r="AT3" s="5">
        <f>IFERROR(IF(AF3=ISBLANK(TRUE),"",AF3/$AF3*100),"")</f>
        <v>100</v>
      </c>
      <c r="AU3" s="5">
        <f t="shared" ref="AU3:BD18" si="12">IFERROR(IF(AG3=ISBLANK(TRUE),"",AG3/$AF3*100),"")</f>
        <v>4.5419671716081886</v>
      </c>
      <c r="AV3" s="5">
        <f t="shared" si="12"/>
        <v>0.75905178318452748</v>
      </c>
      <c r="AW3" s="5">
        <f t="shared" si="12"/>
        <v>4.2805540786082452E-2</v>
      </c>
      <c r="AX3" s="5">
        <f t="shared" si="12"/>
        <v>0</v>
      </c>
      <c r="AY3" s="5">
        <f t="shared" si="12"/>
        <v>0.11181611870647089</v>
      </c>
      <c r="AZ3" s="5">
        <f t="shared" si="12"/>
        <v>0</v>
      </c>
      <c r="BA3" s="5">
        <f t="shared" si="12"/>
        <v>0</v>
      </c>
      <c r="BB3" s="5">
        <f t="shared" si="12"/>
        <v>0</v>
      </c>
      <c r="BC3" s="5" t="str">
        <f t="shared" si="12"/>
        <v/>
      </c>
      <c r="BD3" s="5" t="str">
        <f t="shared" si="12"/>
        <v/>
      </c>
      <c r="BF3" s="5" t="str">
        <f t="shared" ref="BF3:BG18" si="13">IF(AD3=ISBLANK(TRUE),"",AD3)</f>
        <v>S1_00765_MH_MD_20221118_LCQE</v>
      </c>
      <c r="BG3" s="5" t="str">
        <f t="shared" si="13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6.4280921037102451E-3</v>
      </c>
      <c r="BJ3" s="5">
        <f ca="1"/>
        <v>6.6829811704023738E-3</v>
      </c>
      <c r="BK3" s="5">
        <f ca="1"/>
        <v>2.98806831404107E-5</v>
      </c>
      <c r="BL3" s="5">
        <f ca="1"/>
        <v>-7.0695194491853981E-6</v>
      </c>
      <c r="BM3" s="5">
        <f ca="1"/>
        <v>-7.1144815323817123E-3</v>
      </c>
      <c r="BN3" s="5">
        <f ca="1"/>
        <v>1.1218703672824538E-5</v>
      </c>
      <c r="BO3" s="5">
        <f ca="1"/>
        <v>-5.7268145409052699E-5</v>
      </c>
      <c r="BP3" s="5">
        <f ca="1"/>
        <v>-4.9569183761869171E-5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115612539.56519</v>
      </c>
      <c r="BY3" s="5">
        <f t="shared" ref="BY3:CF6" si="14">D17</f>
        <v>2462242.3561461102</v>
      </c>
      <c r="BZ3" s="5">
        <f t="shared" si="14"/>
        <v>186143.12956106299</v>
      </c>
      <c r="CA3" s="5">
        <f t="shared" si="14"/>
        <v>15972.204610052901</v>
      </c>
      <c r="CB3" s="5">
        <f t="shared" si="14"/>
        <v>0</v>
      </c>
      <c r="CC3" s="5">
        <f t="shared" si="14"/>
        <v>1004447.41992532</v>
      </c>
      <c r="CD3" s="5">
        <f t="shared" si="14"/>
        <v>0</v>
      </c>
      <c r="CE3" s="5">
        <f t="shared" si="14"/>
        <v>0</v>
      </c>
      <c r="CF3" s="5">
        <f t="shared" si="14"/>
        <v>15672.484342392299</v>
      </c>
      <c r="CG3" s="5" t="str">
        <f t="shared" ref="CG3:CH6" si="15">AO39</f>
        <v/>
      </c>
      <c r="CH3" s="5" t="str">
        <f t="shared" si="15"/>
        <v/>
      </c>
      <c r="CJ3" s="5" t="str">
        <f t="shared" ref="CJ3:CJ21" si="16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7">IFERROR(IF(BY3=ISBLANK(TRUE),"",BY3/$BX3*"100"),"")</f>
        <v>2.1297364156227494</v>
      </c>
      <c r="CM3" s="5">
        <f t="shared" si="17"/>
        <v>0.16100600355388195</v>
      </c>
      <c r="CN3" s="5">
        <f t="shared" si="17"/>
        <v>1.3815287398861016E-2</v>
      </c>
      <c r="CO3" s="5">
        <f t="shared" si="17"/>
        <v>0</v>
      </c>
      <c r="CP3" s="5">
        <f t="shared" si="17"/>
        <v>0.86880490966029333</v>
      </c>
      <c r="CQ3" s="5">
        <f t="shared" si="17"/>
        <v>0</v>
      </c>
      <c r="CR3" s="5">
        <f t="shared" si="17"/>
        <v>0</v>
      </c>
      <c r="CS3" s="5">
        <f t="shared" si="17"/>
        <v>1.3556041932246559E-2</v>
      </c>
      <c r="CT3" s="5" t="str">
        <f t="shared" si="17"/>
        <v/>
      </c>
      <c r="CU3" s="5" t="str">
        <f t="shared" si="17"/>
        <v/>
      </c>
      <c r="CV3" s="5" t="str">
        <f t="shared" si="17"/>
        <v/>
      </c>
      <c r="CY3" s="5">
        <f>IFERROR(AVERAGE(CK3:CK21),"")</f>
        <v>100</v>
      </c>
      <c r="CZ3" s="5">
        <f t="shared" ref="CZ3:DI3" si="18">IFERROR(AVERAGE(CL3:CL21),"")</f>
        <v>3.8991579612371643</v>
      </c>
      <c r="DA3" s="5">
        <f t="shared" si="18"/>
        <v>6.5689519642542576E-2</v>
      </c>
      <c r="DB3" s="5">
        <f t="shared" si="18"/>
        <v>1.333721495415816E-2</v>
      </c>
      <c r="DC3" s="5">
        <f t="shared" si="18"/>
        <v>6.5707772368203302E-5</v>
      </c>
      <c r="DD3" s="5">
        <f t="shared" si="18"/>
        <v>0.82320031953794559</v>
      </c>
      <c r="DE3" s="5">
        <f t="shared" si="18"/>
        <v>2.1326636210422079E-2</v>
      </c>
      <c r="DF3" s="5">
        <f t="shared" si="18"/>
        <v>5.119884250756793E-4</v>
      </c>
      <c r="DG3" s="5">
        <f t="shared" si="18"/>
        <v>5.103952399151881E-3</v>
      </c>
      <c r="DH3" s="5" t="str">
        <f t="shared" si="18"/>
        <v/>
      </c>
      <c r="DI3" s="5" t="str">
        <f t="shared" si="18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5830845.3520338396</v>
      </c>
      <c r="D4">
        <v>267105.31582365802</v>
      </c>
      <c r="E4">
        <v>30716.4943478682</v>
      </c>
      <c r="F4">
        <v>0</v>
      </c>
      <c r="G4">
        <v>0</v>
      </c>
      <c r="H4">
        <v>5590.4790003138196</v>
      </c>
      <c r="I4">
        <v>0</v>
      </c>
      <c r="J4">
        <v>0</v>
      </c>
      <c r="K4">
        <v>0</v>
      </c>
      <c r="L4"/>
      <c r="M4"/>
      <c r="P4" s="5" t="str">
        <f t="shared" si="9"/>
        <v>S5_00765_MH_MD_20221118_LCQE</v>
      </c>
      <c r="Q4" s="5" t="str">
        <f t="shared" si="9"/>
        <v>RO 15min</v>
      </c>
      <c r="R4" s="5">
        <f t="shared" ref="R4:R7" ca="1" si="19">IFERROR(BH4/SUMIF($BH4:$BR4,"&lt;&gt;#N/A")*100,"")</f>
        <v>101.40121296136041</v>
      </c>
      <c r="S4" s="5">
        <f t="shared" ca="1" si="10"/>
        <v>-0.97468024574652889</v>
      </c>
      <c r="T4" s="6">
        <f t="shared" ca="1" si="10"/>
        <v>0.24527775784050246</v>
      </c>
      <c r="U4" s="6">
        <f t="shared" ca="1" si="10"/>
        <v>0.15904471117017294</v>
      </c>
      <c r="V4" s="6">
        <f t="shared" ca="1" si="10"/>
        <v>-6.2991595771341924E-3</v>
      </c>
      <c r="W4" s="6">
        <f t="shared" ca="1" si="10"/>
        <v>-0.8346260434190339</v>
      </c>
      <c r="X4" s="6">
        <f t="shared" ca="1" si="10"/>
        <v>1.8924255500880931E-2</v>
      </c>
      <c r="Y4" s="5">
        <f t="shared" ca="1" si="10"/>
        <v>-2.5193123978394299E-3</v>
      </c>
      <c r="Z4" s="5">
        <f t="shared" ca="1" si="10"/>
        <v>-6.3349247314455782E-3</v>
      </c>
      <c r="AA4" s="5" t="str">
        <f t="shared" ca="1" si="10"/>
        <v/>
      </c>
      <c r="AB4" s="5" t="str">
        <f t="shared" ca="1" si="10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2286411.7105958499</v>
      </c>
      <c r="AG4" s="5">
        <f t="shared" si="1"/>
        <v>67173.549108206804</v>
      </c>
      <c r="AH4" s="5">
        <f t="shared" si="1"/>
        <v>6175.56937022684</v>
      </c>
      <c r="AI4" s="5">
        <f t="shared" si="1"/>
        <v>4092.3193966753802</v>
      </c>
      <c r="AJ4" s="5">
        <f t="shared" si="1"/>
        <v>0</v>
      </c>
      <c r="AK4" s="5">
        <f t="shared" si="1"/>
        <v>0</v>
      </c>
      <c r="AL4" s="5">
        <f t="shared" si="1"/>
        <v>0</v>
      </c>
      <c r="AM4" s="5">
        <f t="shared" si="1"/>
        <v>0</v>
      </c>
      <c r="AN4" s="5">
        <f t="shared" si="1"/>
        <v>0</v>
      </c>
      <c r="AO4" s="5" t="str">
        <f t="shared" si="1"/>
        <v/>
      </c>
      <c r="AP4" s="5" t="str">
        <f t="shared" si="1"/>
        <v/>
      </c>
      <c r="AR4" s="5" t="str">
        <f t="shared" si="11"/>
        <v>S5_00765_MH_MD_20221118_LCQE</v>
      </c>
      <c r="AS4" s="5" t="str">
        <f t="shared" si="11"/>
        <v>RO 15min</v>
      </c>
      <c r="AT4" s="5">
        <f t="shared" ref="AT4:BD19" si="20">IFERROR(IF(AF4=ISBLANK(TRUE),"",AF4/$AF4*100),"")</f>
        <v>100</v>
      </c>
      <c r="AU4" s="5">
        <f t="shared" si="12"/>
        <v>2.9379463373506365</v>
      </c>
      <c r="AV4" s="5">
        <f t="shared" si="12"/>
        <v>0.27009874650342203</v>
      </c>
      <c r="AW4" s="5">
        <f t="shared" si="12"/>
        <v>0.17898436129024647</v>
      </c>
      <c r="AX4" s="5">
        <f t="shared" si="12"/>
        <v>0</v>
      </c>
      <c r="AY4" s="5">
        <f t="shared" si="12"/>
        <v>0</v>
      </c>
      <c r="AZ4" s="5">
        <f t="shared" si="12"/>
        <v>0</v>
      </c>
      <c r="BA4" s="5">
        <f t="shared" si="12"/>
        <v>0</v>
      </c>
      <c r="BB4" s="5">
        <f t="shared" si="12"/>
        <v>0</v>
      </c>
      <c r="BC4" s="5" t="str">
        <f t="shared" si="12"/>
        <v/>
      </c>
      <c r="BD4" s="5" t="str">
        <f t="shared" si="12"/>
        <v/>
      </c>
      <c r="BF4" s="5" t="str">
        <f t="shared" si="13"/>
        <v>S5_00765_MH_MD_20221118_LCQE</v>
      </c>
      <c r="BG4" s="5" t="str">
        <f t="shared" si="13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-9.6121162388652787E-3</v>
      </c>
      <c r="BJ4" s="5">
        <f ca="1"/>
        <v>2.4188838641798806E-3</v>
      </c>
      <c r="BK4" s="5">
        <f ca="1"/>
        <v>1.5684695135824258E-3</v>
      </c>
      <c r="BL4" s="5">
        <f ca="1"/>
        <v>-6.212114621877874E-5</v>
      </c>
      <c r="BM4" s="5">
        <f ca="1"/>
        <v>-8.2309276096832647E-3</v>
      </c>
      <c r="BN4" s="5">
        <f ca="1"/>
        <v>1.8662750620243706E-4</v>
      </c>
      <c r="BO4" s="5">
        <f ca="1"/>
        <v>-2.4844992720150497E-5</v>
      </c>
      <c r="BP4" s="5">
        <f ca="1"/>
        <v>-6.2473855552985766E-5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21">C18</f>
        <v>118239643.476246</v>
      </c>
      <c r="BY4" s="5">
        <f t="shared" si="14"/>
        <v>5150869.27138953</v>
      </c>
      <c r="BZ4" s="5">
        <f t="shared" si="14"/>
        <v>38473.323014323098</v>
      </c>
      <c r="CA4" s="5">
        <f t="shared" si="14"/>
        <v>7271.8257352707697</v>
      </c>
      <c r="CB4" s="5">
        <f t="shared" si="14"/>
        <v>0</v>
      </c>
      <c r="CC4" s="5">
        <f t="shared" si="14"/>
        <v>929275.466812914</v>
      </c>
      <c r="CD4" s="5">
        <f t="shared" si="14"/>
        <v>6700.13309251592</v>
      </c>
      <c r="CE4" s="5">
        <f t="shared" si="14"/>
        <v>0</v>
      </c>
      <c r="CF4" s="5">
        <f t="shared" si="14"/>
        <v>7902.37870338428</v>
      </c>
      <c r="CG4" s="5" t="str">
        <f t="shared" si="15"/>
        <v/>
      </c>
      <c r="CH4" s="5" t="str">
        <f t="shared" si="15"/>
        <v/>
      </c>
      <c r="CJ4" s="5" t="str">
        <f t="shared" si="16"/>
        <v>Standard2_00765_MH_MD_20221118_LCQE</v>
      </c>
      <c r="CK4" s="5">
        <f t="shared" ref="CK4:CV17" si="22">IFERROR(IF(BX4=ISBLANK(TRUE),"",BX4/$BX4*"100"),"")</f>
        <v>100</v>
      </c>
      <c r="CL4" s="5">
        <f t="shared" si="17"/>
        <v>4.3562963486305879</v>
      </c>
      <c r="CM4" s="5">
        <f t="shared" si="17"/>
        <v>3.2538429483722417E-2</v>
      </c>
      <c r="CN4" s="5">
        <f t="shared" si="17"/>
        <v>6.1500741388243931E-3</v>
      </c>
      <c r="CO4" s="5">
        <f t="shared" si="17"/>
        <v>0</v>
      </c>
      <c r="CP4" s="5">
        <f t="shared" si="17"/>
        <v>0.78592546416092901</v>
      </c>
      <c r="CQ4" s="5">
        <f t="shared" si="17"/>
        <v>5.666570784156633E-3</v>
      </c>
      <c r="CR4" s="5">
        <f t="shared" si="17"/>
        <v>0</v>
      </c>
      <c r="CS4" s="5">
        <f t="shared" si="17"/>
        <v>6.6833580270155716E-3</v>
      </c>
      <c r="CT4" s="5" t="str">
        <f t="shared" si="17"/>
        <v/>
      </c>
      <c r="CU4" s="5" t="str">
        <f t="shared" si="17"/>
        <v/>
      </c>
      <c r="CV4" s="5" t="str">
        <f t="shared" si="17"/>
        <v/>
      </c>
    </row>
    <row r="5" spans="1:116" ht="14.25" customHeight="1" x14ac:dyDescent="0.2">
      <c r="A5" t="s">
        <v>27</v>
      </c>
      <c r="B5" t="s">
        <v>28</v>
      </c>
      <c r="C5">
        <v>38681677.532895803</v>
      </c>
      <c r="D5">
        <v>1795371.4728379899</v>
      </c>
      <c r="E5">
        <v>28558.910857623901</v>
      </c>
      <c r="F5">
        <v>0</v>
      </c>
      <c r="G5">
        <v>0</v>
      </c>
      <c r="H5">
        <v>75574.196803100305</v>
      </c>
      <c r="I5">
        <v>0</v>
      </c>
      <c r="J5">
        <v>0</v>
      </c>
      <c r="K5">
        <v>0</v>
      </c>
      <c r="L5"/>
      <c r="M5"/>
      <c r="P5" s="5" t="str">
        <f t="shared" si="9"/>
        <v>S9_00765_MH_MD_20221118_LCQE</v>
      </c>
      <c r="Q5" s="5" t="str">
        <f t="shared" si="9"/>
        <v>RO15min</v>
      </c>
      <c r="R5" s="5">
        <f t="shared" ca="1" si="19"/>
        <v>99.649417969842332</v>
      </c>
      <c r="S5" s="5">
        <f t="shared" ca="1" si="10"/>
        <v>0.67935404315661685</v>
      </c>
      <c r="T5" s="6">
        <f t="shared" ca="1" si="10"/>
        <v>0.43299800425690532</v>
      </c>
      <c r="U5" s="6">
        <f t="shared" ca="1" si="10"/>
        <v>-3.0619997637808316E-2</v>
      </c>
      <c r="V5" s="6">
        <f t="shared" ca="1" si="10"/>
        <v>7.5340344480565177E-4</v>
      </c>
      <c r="W5" s="6">
        <f t="shared" ca="1" si="10"/>
        <v>-0.72484023981804069</v>
      </c>
      <c r="X5" s="6">
        <f t="shared" ca="1" si="10"/>
        <v>1.4216568412822759E-3</v>
      </c>
      <c r="Y5" s="5">
        <f t="shared" ca="1" si="10"/>
        <v>-3.7988867431760186E-3</v>
      </c>
      <c r="Z5" s="5">
        <f t="shared" ca="1" si="10"/>
        <v>-4.6859533428991332E-3</v>
      </c>
      <c r="AA5" s="5" t="str">
        <f t="shared" ca="1" si="10"/>
        <v/>
      </c>
      <c r="AB5" s="5" t="str">
        <f t="shared" ca="1" si="10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5830845.3520338396</v>
      </c>
      <c r="AG5" s="5">
        <f t="shared" si="1"/>
        <v>267105.31582365802</v>
      </c>
      <c r="AH5" s="5">
        <f t="shared" si="1"/>
        <v>30716.4943478682</v>
      </c>
      <c r="AI5" s="5">
        <f t="shared" si="1"/>
        <v>0</v>
      </c>
      <c r="AJ5" s="5">
        <f t="shared" si="1"/>
        <v>0</v>
      </c>
      <c r="AK5" s="5">
        <f t="shared" si="1"/>
        <v>5590.4790003138196</v>
      </c>
      <c r="AL5" s="5">
        <f t="shared" si="1"/>
        <v>0</v>
      </c>
      <c r="AM5" s="5">
        <f t="shared" si="1"/>
        <v>0</v>
      </c>
      <c r="AN5" s="5">
        <f t="shared" si="1"/>
        <v>0</v>
      </c>
      <c r="AO5" s="5" t="str">
        <f t="shared" si="1"/>
        <v/>
      </c>
      <c r="AP5" s="5" t="str">
        <f t="shared" si="1"/>
        <v/>
      </c>
      <c r="AR5" s="5" t="str">
        <f t="shared" si="11"/>
        <v>S9_00765_MH_MD_20221118_LCQE</v>
      </c>
      <c r="AS5" s="5" t="str">
        <f t="shared" si="11"/>
        <v>RO15min</v>
      </c>
      <c r="AT5" s="5">
        <f t="shared" si="20"/>
        <v>100</v>
      </c>
      <c r="AU5" s="5">
        <f t="shared" si="12"/>
        <v>4.5809020767544419</v>
      </c>
      <c r="AV5" s="5">
        <f t="shared" si="12"/>
        <v>0.52679315765344514</v>
      </c>
      <c r="AW5" s="5">
        <f t="shared" si="12"/>
        <v>0</v>
      </c>
      <c r="AX5" s="5">
        <f t="shared" si="12"/>
        <v>0</v>
      </c>
      <c r="AY5" s="5">
        <f t="shared" si="12"/>
        <v>9.5877675753547845E-2</v>
      </c>
      <c r="AZ5" s="5">
        <f t="shared" si="12"/>
        <v>0</v>
      </c>
      <c r="BA5" s="5">
        <f t="shared" si="12"/>
        <v>0</v>
      </c>
      <c r="BB5" s="5">
        <f t="shared" si="12"/>
        <v>0</v>
      </c>
      <c r="BC5" s="5" t="str">
        <f t="shared" si="12"/>
        <v/>
      </c>
      <c r="BD5" s="5" t="str">
        <f t="shared" si="12"/>
        <v/>
      </c>
      <c r="BF5" s="5" t="str">
        <f t="shared" si="13"/>
        <v>S9_00765_MH_MD_20221118_LCQE</v>
      </c>
      <c r="BG5" s="5" t="str">
        <f t="shared" si="13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6.8174411551727779E-3</v>
      </c>
      <c r="BJ5" s="5">
        <f ca="1"/>
        <v>4.3452135805544471E-3</v>
      </c>
      <c r="BK5" s="5">
        <f ca="1"/>
        <v>-3.0727723514727481E-4</v>
      </c>
      <c r="BL5" s="5">
        <f ca="1"/>
        <v>7.560540343884998E-6</v>
      </c>
      <c r="BM5" s="5">
        <f ca="1"/>
        <v>-7.2739033963791395E-3</v>
      </c>
      <c r="BN5" s="5">
        <f ca="1"/>
        <v>1.4266584494377305E-5</v>
      </c>
      <c r="BO5" s="5">
        <f ca="1"/>
        <v>-3.8122518129766744E-5</v>
      </c>
      <c r="BP5" s="5">
        <f ca="1"/>
        <v>-4.7024392498883224E-5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21"/>
        <v>220608209.19462201</v>
      </c>
      <c r="BY5" s="5">
        <f t="shared" si="14"/>
        <v>10118701.990305301</v>
      </c>
      <c r="BZ5" s="5">
        <f t="shared" si="14"/>
        <v>1071.9941426366399</v>
      </c>
      <c r="CA5" s="5">
        <f t="shared" si="14"/>
        <v>47454.919390719297</v>
      </c>
      <c r="CB5" s="5">
        <f t="shared" si="14"/>
        <v>579.82695969268798</v>
      </c>
      <c r="CC5" s="5">
        <f t="shared" si="14"/>
        <v>1444732.90843097</v>
      </c>
      <c r="CD5" s="5">
        <f t="shared" si="14"/>
        <v>91349.116274976506</v>
      </c>
      <c r="CE5" s="5">
        <f t="shared" si="14"/>
        <v>4517.9539833728204</v>
      </c>
      <c r="CF5" s="5">
        <f t="shared" si="14"/>
        <v>179.976835228174</v>
      </c>
      <c r="CG5" s="5" t="str">
        <f t="shared" si="15"/>
        <v/>
      </c>
      <c r="CH5" s="5" t="str">
        <f t="shared" si="15"/>
        <v/>
      </c>
      <c r="CJ5" s="5" t="str">
        <f t="shared" si="16"/>
        <v>Standard3_00765_MH_MD_20221118_LCQE</v>
      </c>
      <c r="CK5" s="5">
        <f t="shared" si="22"/>
        <v>100</v>
      </c>
      <c r="CL5" s="5">
        <f t="shared" si="17"/>
        <v>4.5867295814810385</v>
      </c>
      <c r="CM5" s="5">
        <f t="shared" si="17"/>
        <v>4.8592667813685924E-4</v>
      </c>
      <c r="CN5" s="5">
        <f t="shared" si="17"/>
        <v>2.1510949009542184E-2</v>
      </c>
      <c r="CO5" s="5">
        <f t="shared" si="17"/>
        <v>2.6283108947281321E-4</v>
      </c>
      <c r="CP5" s="5">
        <f t="shared" si="17"/>
        <v>0.65488628628339818</v>
      </c>
      <c r="CQ5" s="5">
        <f t="shared" si="17"/>
        <v>4.1407849965541269E-2</v>
      </c>
      <c r="CR5" s="5">
        <f t="shared" si="17"/>
        <v>2.0479537003027172E-3</v>
      </c>
      <c r="CS5" s="5">
        <f t="shared" si="17"/>
        <v>8.1582111511270764E-5</v>
      </c>
      <c r="CT5" s="5" t="str">
        <f t="shared" si="17"/>
        <v/>
      </c>
      <c r="CU5" s="5" t="str">
        <f t="shared" si="17"/>
        <v/>
      </c>
      <c r="CV5" s="5" t="str">
        <f t="shared" si="17"/>
        <v/>
      </c>
      <c r="CX5" s="26" t="s">
        <v>9</v>
      </c>
      <c r="CY5" s="5">
        <f t="shared" ref="CY5:DE5" si="23">CY3</f>
        <v>100</v>
      </c>
      <c r="CZ5" s="5">
        <f t="shared" si="23"/>
        <v>3.8991579612371643</v>
      </c>
      <c r="DA5" s="5">
        <f t="shared" si="23"/>
        <v>6.5689519642542576E-2</v>
      </c>
      <c r="DB5" s="5">
        <f t="shared" si="23"/>
        <v>1.333721495415816E-2</v>
      </c>
      <c r="DC5" s="5">
        <f t="shared" si="23"/>
        <v>6.5707772368203302E-5</v>
      </c>
      <c r="DD5" s="5">
        <f t="shared" si="23"/>
        <v>0.82320031953794559</v>
      </c>
      <c r="DE5" s="5">
        <f t="shared" si="23"/>
        <v>2.1326636210422079E-2</v>
      </c>
      <c r="DF5" s="5">
        <f>DF3</f>
        <v>5.119884250756793E-4</v>
      </c>
      <c r="DG5" s="5">
        <f>DG3</f>
        <v>5.103952399151881E-3</v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4299583.3220319403</v>
      </c>
      <c r="D6">
        <v>224352.84218591501</v>
      </c>
      <c r="E6">
        <v>4902.7822801264401</v>
      </c>
      <c r="F6">
        <v>0</v>
      </c>
      <c r="G6">
        <v>0</v>
      </c>
      <c r="H6">
        <v>3631.1258485304002</v>
      </c>
      <c r="I6">
        <v>0</v>
      </c>
      <c r="J6">
        <v>0</v>
      </c>
      <c r="K6">
        <v>0</v>
      </c>
      <c r="L6"/>
      <c r="M6"/>
      <c r="P6" s="5" t="str">
        <f t="shared" si="9"/>
        <v>S2_00765_MH_MD_20221118_LCQE</v>
      </c>
      <c r="Q6" s="5" t="str">
        <f t="shared" si="9"/>
        <v>RO 30min</v>
      </c>
      <c r="R6" s="5">
        <f t="shared" ca="1" si="19"/>
        <v>99.926935667766642</v>
      </c>
      <c r="S6" s="5">
        <f t="shared" ca="1" si="10"/>
        <v>0.7416999617895137</v>
      </c>
      <c r="T6" s="6">
        <f t="shared" ca="1" si="10"/>
        <v>-2.078493067744068E-2</v>
      </c>
      <c r="U6" s="6">
        <f t="shared" ca="1" si="10"/>
        <v>-1.3004252069954774E-2</v>
      </c>
      <c r="V6" s="6">
        <f t="shared" ca="1" si="10"/>
        <v>3.561279693631635E-4</v>
      </c>
      <c r="W6" s="6">
        <f t="shared" ca="1" si="10"/>
        <v>-0.6273699995248746</v>
      </c>
      <c r="X6" s="6">
        <f t="shared" ca="1" si="10"/>
        <v>-2.9530690950491894E-3</v>
      </c>
      <c r="Y6" s="5">
        <f t="shared" ca="1" si="10"/>
        <v>2.852983401827587E-5</v>
      </c>
      <c r="Z6" s="5">
        <f t="shared" ca="1" si="10"/>
        <v>-4.9080359922219563E-3</v>
      </c>
      <c r="AA6" s="5" t="str">
        <f t="shared" ca="1" si="10"/>
        <v/>
      </c>
      <c r="AB6" s="5" t="str">
        <f t="shared" ca="1" si="10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38681677.532895803</v>
      </c>
      <c r="AG6" s="5">
        <f t="shared" si="1"/>
        <v>1795371.4728379899</v>
      </c>
      <c r="AH6" s="5">
        <f t="shared" si="1"/>
        <v>28558.910857623901</v>
      </c>
      <c r="AI6" s="5">
        <f t="shared" si="1"/>
        <v>0</v>
      </c>
      <c r="AJ6" s="5">
        <f t="shared" si="1"/>
        <v>0</v>
      </c>
      <c r="AK6" s="5">
        <f t="shared" si="1"/>
        <v>75574.196803100305</v>
      </c>
      <c r="AL6" s="5">
        <f t="shared" si="1"/>
        <v>0</v>
      </c>
      <c r="AM6" s="5">
        <f t="shared" si="1"/>
        <v>0</v>
      </c>
      <c r="AN6" s="5">
        <f t="shared" si="1"/>
        <v>0</v>
      </c>
      <c r="AO6" s="5" t="str">
        <f t="shared" si="1"/>
        <v/>
      </c>
      <c r="AP6" s="5" t="str">
        <f t="shared" si="1"/>
        <v/>
      </c>
      <c r="AR6" s="5" t="str">
        <f t="shared" si="11"/>
        <v>S2_00765_MH_MD_20221118_LCQE</v>
      </c>
      <c r="AS6" s="5" t="str">
        <f t="shared" si="11"/>
        <v>RO 30min</v>
      </c>
      <c r="AT6" s="5">
        <f t="shared" si="20"/>
        <v>100</v>
      </c>
      <c r="AU6" s="5">
        <f t="shared" si="12"/>
        <v>4.641400237389302</v>
      </c>
      <c r="AV6" s="5">
        <f t="shared" si="12"/>
        <v>7.3830590292617834E-2</v>
      </c>
      <c r="AW6" s="5">
        <f t="shared" si="12"/>
        <v>0</v>
      </c>
      <c r="AX6" s="5">
        <f t="shared" si="12"/>
        <v>0</v>
      </c>
      <c r="AY6" s="5">
        <f t="shared" si="12"/>
        <v>0.19537466217392005</v>
      </c>
      <c r="AZ6" s="5">
        <f t="shared" si="12"/>
        <v>0</v>
      </c>
      <c r="BA6" s="5">
        <f t="shared" si="12"/>
        <v>0</v>
      </c>
      <c r="BB6" s="5">
        <f t="shared" si="12"/>
        <v>0</v>
      </c>
      <c r="BC6" s="5" t="str">
        <f t="shared" si="12"/>
        <v/>
      </c>
      <c r="BD6" s="5" t="str">
        <f t="shared" si="12"/>
        <v/>
      </c>
      <c r="BF6" s="5" t="str">
        <f t="shared" si="13"/>
        <v>S2_00765_MH_MD_20221118_LCQE</v>
      </c>
      <c r="BG6" s="5" t="str">
        <f t="shared" si="13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7.4224227615213786E-3</v>
      </c>
      <c r="BJ6" s="5">
        <f ca="1"/>
        <v>-2.0800128152178752E-4</v>
      </c>
      <c r="BK6" s="5">
        <f ca="1"/>
        <v>-1.3013760487153161E-4</v>
      </c>
      <c r="BL6" s="5">
        <f ca="1"/>
        <v>3.5638836214011854E-6</v>
      </c>
      <c r="BM6" s="5">
        <f ca="1"/>
        <v>-6.278287183855322E-3</v>
      </c>
      <c r="BN6" s="5">
        <f ca="1"/>
        <v>-2.9552283128819676E-5</v>
      </c>
      <c r="BO6" s="5">
        <f ca="1"/>
        <v>2.855069439248172E-7</v>
      </c>
      <c r="BP6" s="5">
        <f ca="1"/>
        <v>-4.9116246379654941E-5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21"/>
        <v>246254993.12509501</v>
      </c>
      <c r="BY6" s="5">
        <f t="shared" si="14"/>
        <v>11140254.5242784</v>
      </c>
      <c r="BZ6" s="5">
        <f t="shared" si="14"/>
        <v>169245.439340009</v>
      </c>
      <c r="CA6" s="5">
        <f t="shared" si="14"/>
        <v>29236.745387146901</v>
      </c>
      <c r="CB6" s="5">
        <f t="shared" si="14"/>
        <v>0</v>
      </c>
      <c r="CC6" s="5">
        <f t="shared" si="14"/>
        <v>2421141.2135790298</v>
      </c>
      <c r="CD6" s="5">
        <f t="shared" si="14"/>
        <v>94148.5145543088</v>
      </c>
      <c r="CE6" s="5">
        <f t="shared" si="14"/>
        <v>0</v>
      </c>
      <c r="CF6" s="5">
        <f t="shared" si="14"/>
        <v>233.51751722352199</v>
      </c>
      <c r="CG6" s="5" t="str">
        <f t="shared" si="15"/>
        <v/>
      </c>
      <c r="CH6" s="5" t="str">
        <f t="shared" si="15"/>
        <v/>
      </c>
      <c r="CJ6" s="5" t="str">
        <f t="shared" si="16"/>
        <v>Standard4_00765_MH_MD_20221118_LCQE</v>
      </c>
      <c r="CK6" s="5">
        <f t="shared" si="22"/>
        <v>100</v>
      </c>
      <c r="CL6" s="5">
        <f t="shared" si="17"/>
        <v>4.5238694992142818</v>
      </c>
      <c r="CM6" s="5">
        <f t="shared" si="17"/>
        <v>6.8727718854429104E-2</v>
      </c>
      <c r="CN6" s="5">
        <f t="shared" si="17"/>
        <v>1.1872549269405041E-2</v>
      </c>
      <c r="CO6" s="5">
        <f t="shared" si="17"/>
        <v>0</v>
      </c>
      <c r="CP6" s="5">
        <f t="shared" si="17"/>
        <v>0.98318461804716173</v>
      </c>
      <c r="CQ6" s="5">
        <f t="shared" si="17"/>
        <v>3.8232124091990415E-2</v>
      </c>
      <c r="CR6" s="5">
        <f t="shared" si="17"/>
        <v>0</v>
      </c>
      <c r="CS6" s="5">
        <f t="shared" si="17"/>
        <v>9.4827525834124905E-5</v>
      </c>
      <c r="CT6" s="5" t="str">
        <f t="shared" si="17"/>
        <v/>
      </c>
      <c r="CU6" s="5" t="str">
        <f t="shared" si="17"/>
        <v/>
      </c>
      <c r="CV6" s="5" t="str">
        <f t="shared" si="17"/>
        <v/>
      </c>
      <c r="CX6" s="27"/>
      <c r="CY6" s="5">
        <v>0</v>
      </c>
      <c r="CZ6" s="5">
        <f t="shared" ref="CZ6:DJ6" si="24">CY3</f>
        <v>100</v>
      </c>
      <c r="DA6" s="5">
        <f t="shared" si="24"/>
        <v>3.8991579612371643</v>
      </c>
      <c r="DB6" s="5">
        <f t="shared" si="24"/>
        <v>6.5689519642542576E-2</v>
      </c>
      <c r="DC6" s="5">
        <f t="shared" si="24"/>
        <v>1.333721495415816E-2</v>
      </c>
      <c r="DD6" s="5">
        <f t="shared" si="24"/>
        <v>6.5707772368203302E-5</v>
      </c>
      <c r="DE6" s="5">
        <f t="shared" si="24"/>
        <v>0.82320031953794559</v>
      </c>
      <c r="DF6" s="5">
        <f t="shared" si="24"/>
        <v>2.1326636210422079E-2</v>
      </c>
      <c r="DG6" s="5">
        <f t="shared" si="24"/>
        <v>5.119884250756793E-4</v>
      </c>
      <c r="DH6" s="5">
        <f t="shared" si="24"/>
        <v>5.103952399151881E-3</v>
      </c>
      <c r="DI6" s="5" t="str">
        <f t="shared" si="24"/>
        <v/>
      </c>
      <c r="DJ6" s="5" t="str">
        <f t="shared" si="24"/>
        <v/>
      </c>
    </row>
    <row r="7" spans="1:116" ht="14.25" customHeight="1" x14ac:dyDescent="0.2">
      <c r="A7" t="s">
        <v>30</v>
      </c>
      <c r="B7" t="s">
        <v>28</v>
      </c>
      <c r="C7">
        <v>20182174.679683</v>
      </c>
      <c r="D7">
        <v>981819.53450568498</v>
      </c>
      <c r="E7">
        <v>22741.792104723201</v>
      </c>
      <c r="F7">
        <v>8454.9750620882296</v>
      </c>
      <c r="G7">
        <v>0</v>
      </c>
      <c r="H7">
        <v>122680.43384686</v>
      </c>
      <c r="I7">
        <v>0</v>
      </c>
      <c r="J7">
        <v>0</v>
      </c>
      <c r="K7">
        <v>4172.1791684104801</v>
      </c>
      <c r="L7"/>
      <c r="M7"/>
      <c r="P7" s="5" t="str">
        <f t="shared" si="9"/>
        <v>S6_00765_MH_MD_20221118_LCQE</v>
      </c>
      <c r="Q7" s="5" t="str">
        <f t="shared" si="9"/>
        <v>RO 30min</v>
      </c>
      <c r="R7" s="5">
        <f t="shared" ca="1" si="19"/>
        <v>99.448229831907895</v>
      </c>
      <c r="S7" s="5">
        <f t="shared" ca="1" si="10"/>
        <v>1.3115785798248869</v>
      </c>
      <c r="T7" s="6">
        <f t="shared" ca="1" si="10"/>
        <v>-3.0675222181591817E-3</v>
      </c>
      <c r="U7" s="6">
        <f t="shared" ca="1" si="10"/>
        <v>-1.4005586312826172E-2</v>
      </c>
      <c r="V7" s="6">
        <f t="shared" ca="1" si="10"/>
        <v>3.0784170337844397E-4</v>
      </c>
      <c r="W7" s="6">
        <f t="shared" ca="1" si="10"/>
        <v>-0.73467441694462932</v>
      </c>
      <c r="X7" s="6">
        <f t="shared" ca="1" si="10"/>
        <v>-3.3580974855794859E-3</v>
      </c>
      <c r="Y7" s="5">
        <f t="shared" ca="1" si="10"/>
        <v>-1.5011739918158735E-4</v>
      </c>
      <c r="Z7" s="5">
        <f t="shared" ca="1" si="10"/>
        <v>-4.8605130757957424E-3</v>
      </c>
      <c r="AA7" s="5" t="str">
        <f t="shared" ca="1" si="10"/>
        <v/>
      </c>
      <c r="AB7" s="5" t="str">
        <f t="shared" ca="1" si="10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4299583.3220319403</v>
      </c>
      <c r="AG7" s="5">
        <f t="shared" si="1"/>
        <v>224352.84218591501</v>
      </c>
      <c r="AH7" s="5">
        <f t="shared" si="1"/>
        <v>4902.7822801264401</v>
      </c>
      <c r="AI7" s="5">
        <f t="shared" si="1"/>
        <v>0</v>
      </c>
      <c r="AJ7" s="5">
        <f t="shared" si="1"/>
        <v>0</v>
      </c>
      <c r="AK7" s="5">
        <f t="shared" si="1"/>
        <v>3631.1258485304002</v>
      </c>
      <c r="AL7" s="5">
        <f t="shared" si="1"/>
        <v>0</v>
      </c>
      <c r="AM7" s="5">
        <f t="shared" si="1"/>
        <v>0</v>
      </c>
      <c r="AN7" s="5">
        <f t="shared" si="1"/>
        <v>0</v>
      </c>
      <c r="AO7" s="5" t="str">
        <f t="shared" si="1"/>
        <v/>
      </c>
      <c r="AP7" s="5" t="str">
        <f t="shared" si="1"/>
        <v/>
      </c>
      <c r="AR7" s="5" t="str">
        <f t="shared" si="11"/>
        <v>S6_00765_MH_MD_20221118_LCQE</v>
      </c>
      <c r="AS7" s="5" t="str">
        <f t="shared" si="11"/>
        <v>RO 30min</v>
      </c>
      <c r="AT7" s="5">
        <f t="shared" si="20"/>
        <v>100</v>
      </c>
      <c r="AU7" s="5">
        <f t="shared" si="12"/>
        <v>5.2180135929983118</v>
      </c>
      <c r="AV7" s="5">
        <f t="shared" si="12"/>
        <v>0.11402924220595018</v>
      </c>
      <c r="AW7" s="5">
        <f t="shared" si="12"/>
        <v>0</v>
      </c>
      <c r="AX7" s="5">
        <f t="shared" si="12"/>
        <v>0</v>
      </c>
      <c r="AY7" s="5">
        <f t="shared" si="12"/>
        <v>8.4452970824492976E-2</v>
      </c>
      <c r="AZ7" s="5">
        <f t="shared" si="12"/>
        <v>0</v>
      </c>
      <c r="BA7" s="5">
        <f t="shared" si="12"/>
        <v>0</v>
      </c>
      <c r="BB7" s="5">
        <f t="shared" si="12"/>
        <v>0</v>
      </c>
      <c r="BC7" s="5" t="str">
        <f t="shared" si="12"/>
        <v/>
      </c>
      <c r="BD7" s="5" t="str">
        <f t="shared" si="12"/>
        <v/>
      </c>
      <c r="BF7" s="5" t="str">
        <f t="shared" si="13"/>
        <v>S6_00765_MH_MD_20221118_LCQE</v>
      </c>
      <c r="BG7" s="5" t="str">
        <f t="shared" si="13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1.3188556317611476E-2</v>
      </c>
      <c r="BJ7" s="5">
        <f ca="1"/>
        <v>-3.0845417996318812E-5</v>
      </c>
      <c r="BK7" s="5">
        <f ca="1"/>
        <v>-1.4083293726292642E-4</v>
      </c>
      <c r="BL7" s="5">
        <f ca="1"/>
        <v>3.0954970631329743E-6</v>
      </c>
      <c r="BM7" s="5">
        <f ca="1"/>
        <v>-7.3875062249615774E-3</v>
      </c>
      <c r="BN7" s="5">
        <f ca="1"/>
        <v>-3.3767292703505141E-5</v>
      </c>
      <c r="BO7" s="5">
        <f ca="1"/>
        <v>-1.5095029789401266E-6</v>
      </c>
      <c r="BP7" s="5">
        <f ca="1"/>
        <v>-4.8874807364708366E-5</v>
      </c>
      <c r="BQ7" s="5" t="e">
        <f ca="1"/>
        <v>#N/A</v>
      </c>
      <c r="BR7" s="5" t="e">
        <f ca="1"/>
        <v>#N/A</v>
      </c>
      <c r="CJ7" s="5" t="str">
        <f t="shared" si="16"/>
        <v/>
      </c>
      <c r="CK7" s="5" t="str">
        <f t="shared" si="22"/>
        <v/>
      </c>
      <c r="CL7" s="5" t="str">
        <f t="shared" si="17"/>
        <v/>
      </c>
      <c r="CM7" s="5" t="str">
        <f t="shared" si="17"/>
        <v/>
      </c>
      <c r="CN7" s="5" t="str">
        <f t="shared" si="17"/>
        <v/>
      </c>
      <c r="CO7" s="5" t="str">
        <f t="shared" si="17"/>
        <v/>
      </c>
      <c r="CP7" s="5" t="str">
        <f t="shared" si="17"/>
        <v/>
      </c>
      <c r="CQ7" s="5" t="str">
        <f t="shared" si="17"/>
        <v/>
      </c>
      <c r="CR7" s="5" t="str">
        <f t="shared" si="17"/>
        <v/>
      </c>
      <c r="CS7" s="5" t="str">
        <f t="shared" si="17"/>
        <v/>
      </c>
      <c r="CT7" s="5" t="str">
        <f t="shared" si="17"/>
        <v/>
      </c>
      <c r="CU7" s="5" t="str">
        <f t="shared" si="17"/>
        <v/>
      </c>
      <c r="CV7" s="5" t="str">
        <f t="shared" si="17"/>
        <v/>
      </c>
      <c r="CX7" s="27"/>
      <c r="CY7" s="5">
        <v>0</v>
      </c>
      <c r="CZ7" s="5">
        <v>0</v>
      </c>
      <c r="DA7" s="5">
        <f t="shared" ref="DA7:DJ7" si="25">CY3</f>
        <v>100</v>
      </c>
      <c r="DB7" s="5">
        <f t="shared" si="25"/>
        <v>3.8991579612371643</v>
      </c>
      <c r="DC7" s="5">
        <f t="shared" si="25"/>
        <v>6.5689519642542576E-2</v>
      </c>
      <c r="DD7" s="5">
        <f t="shared" si="25"/>
        <v>1.333721495415816E-2</v>
      </c>
      <c r="DE7" s="5">
        <f t="shared" si="25"/>
        <v>6.5707772368203302E-5</v>
      </c>
      <c r="DF7" s="5">
        <f t="shared" si="25"/>
        <v>0.82320031953794559</v>
      </c>
      <c r="DG7" s="5">
        <f t="shared" si="25"/>
        <v>2.1326636210422079E-2</v>
      </c>
      <c r="DH7" s="5">
        <f t="shared" si="25"/>
        <v>5.119884250756793E-4</v>
      </c>
      <c r="DI7" s="5">
        <f t="shared" si="25"/>
        <v>5.103952399151881E-3</v>
      </c>
      <c r="DJ7" s="5" t="str">
        <f t="shared" si="25"/>
        <v/>
      </c>
    </row>
    <row r="8" spans="1:116" ht="14.25" customHeight="1" x14ac:dyDescent="0.2">
      <c r="A8" t="s">
        <v>31</v>
      </c>
      <c r="B8" t="s">
        <v>28</v>
      </c>
      <c r="C8">
        <v>16081260.3359439</v>
      </c>
      <c r="D8">
        <v>758827.05830422603</v>
      </c>
      <c r="E8">
        <v>16030.1908806255</v>
      </c>
      <c r="F8">
        <v>5270.7106171911801</v>
      </c>
      <c r="G8">
        <v>0</v>
      </c>
      <c r="H8">
        <v>35240.535973586397</v>
      </c>
      <c r="I8">
        <v>11064.3944446038</v>
      </c>
      <c r="J8">
        <v>0</v>
      </c>
      <c r="K8">
        <v>0</v>
      </c>
      <c r="L8"/>
      <c r="M8"/>
      <c r="P8" s="5" t="str">
        <f t="shared" si="9"/>
        <v>S10_00765_MH_MD_20221118_LCQE</v>
      </c>
      <c r="Q8" s="5" t="str">
        <f t="shared" si="9"/>
        <v>RO 30min</v>
      </c>
      <c r="R8" s="5">
        <f ca="1">IFERROR(BH8/SUMIF($BH8:$BR8,"&lt;&gt;#N/A")*100,"")</f>
        <v>99.225451048118629</v>
      </c>
      <c r="S8" s="5">
        <f t="shared" ca="1" si="10"/>
        <v>0.95814841403779583</v>
      </c>
      <c r="T8" s="6">
        <f t="shared" ca="1" si="10"/>
        <v>9.2693410649009132E-3</v>
      </c>
      <c r="U8" s="6">
        <f t="shared" ca="1" si="10"/>
        <v>2.7344055560324581E-2</v>
      </c>
      <c r="V8" s="6">
        <f t="shared" ca="1" si="10"/>
        <v>-1.2652660519911706E-3</v>
      </c>
      <c r="W8" s="6">
        <f t="shared" ca="1" si="10"/>
        <v>-0.21363765155415693</v>
      </c>
      <c r="X8" s="6">
        <f t="shared" ca="1" si="10"/>
        <v>-2.0721684159368606E-2</v>
      </c>
      <c r="Y8" s="5">
        <f t="shared" ca="1" si="10"/>
        <v>1.5979063278869055E-4</v>
      </c>
      <c r="Z8" s="5">
        <f t="shared" ca="1" si="10"/>
        <v>1.525195235107595E-2</v>
      </c>
      <c r="AA8" s="5" t="str">
        <f t="shared" ca="1" si="10"/>
        <v/>
      </c>
      <c r="AB8" s="5" t="str">
        <f t="shared" ca="1" si="10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20182174.679683</v>
      </c>
      <c r="AG8" s="5">
        <f t="shared" si="1"/>
        <v>981819.53450568498</v>
      </c>
      <c r="AH8" s="5">
        <f t="shared" si="1"/>
        <v>22741.792104723201</v>
      </c>
      <c r="AI8" s="5">
        <f t="shared" si="1"/>
        <v>8454.9750620882296</v>
      </c>
      <c r="AJ8" s="5">
        <f t="shared" si="1"/>
        <v>0</v>
      </c>
      <c r="AK8" s="5">
        <f t="shared" si="1"/>
        <v>122680.43384686</v>
      </c>
      <c r="AL8" s="5">
        <f t="shared" si="1"/>
        <v>0</v>
      </c>
      <c r="AM8" s="5">
        <f t="shared" si="1"/>
        <v>0</v>
      </c>
      <c r="AN8" s="5">
        <f t="shared" si="1"/>
        <v>4172.1791684104801</v>
      </c>
      <c r="AO8" s="5" t="str">
        <f t="shared" si="1"/>
        <v/>
      </c>
      <c r="AP8" s="5" t="str">
        <f t="shared" si="1"/>
        <v/>
      </c>
      <c r="AR8" s="5" t="str">
        <f t="shared" si="11"/>
        <v>S10_00765_MH_MD_20221118_LCQE</v>
      </c>
      <c r="AS8" s="5" t="str">
        <f t="shared" si="11"/>
        <v>RO 30min</v>
      </c>
      <c r="AT8" s="5">
        <f t="shared" si="20"/>
        <v>100</v>
      </c>
      <c r="AU8" s="5">
        <f t="shared" si="12"/>
        <v>4.8647856342957114</v>
      </c>
      <c r="AV8" s="5">
        <f t="shared" si="12"/>
        <v>0.1126825650142495</v>
      </c>
      <c r="AW8" s="5">
        <f t="shared" si="12"/>
        <v>4.189328056207782E-2</v>
      </c>
      <c r="AX8" s="5">
        <f t="shared" si="12"/>
        <v>0</v>
      </c>
      <c r="AY8" s="5">
        <f t="shared" si="12"/>
        <v>0.60786528604551227</v>
      </c>
      <c r="AZ8" s="5">
        <f t="shared" si="12"/>
        <v>0</v>
      </c>
      <c r="BA8" s="5">
        <f t="shared" si="12"/>
        <v>0</v>
      </c>
      <c r="BB8" s="5">
        <f t="shared" si="12"/>
        <v>2.067259467638307E-2</v>
      </c>
      <c r="BC8" s="5" t="str">
        <f t="shared" si="12"/>
        <v/>
      </c>
      <c r="BD8" s="5" t="str">
        <f t="shared" si="12"/>
        <v/>
      </c>
      <c r="BF8" s="5" t="str">
        <f t="shared" si="13"/>
        <v>S10_00765_MH_MD_20221118_LCQE</v>
      </c>
      <c r="BG8" s="5" t="str">
        <f t="shared" si="13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9.6562767305854724E-3</v>
      </c>
      <c r="BJ8" s="5">
        <f ca="1"/>
        <v>9.341697081735427E-5</v>
      </c>
      <c r="BK8" s="5">
        <f ca="1"/>
        <v>2.7557501902474892E-4</v>
      </c>
      <c r="BL8" s="5">
        <f ca="1"/>
        <v>-1.2751426560687434E-5</v>
      </c>
      <c r="BM8" s="5">
        <f ca="1"/>
        <v>-2.1530529647132059E-3</v>
      </c>
      <c r="BN8" s="5">
        <f ca="1"/>
        <v>-2.0883436598660338E-4</v>
      </c>
      <c r="BO8" s="5">
        <f ca="1"/>
        <v>1.6103795054678188E-6</v>
      </c>
      <c r="BP8" s="5">
        <f ca="1"/>
        <v>1.5371008335028511E-4</v>
      </c>
      <c r="BQ8" s="5" t="e">
        <f ca="1"/>
        <v>#N/A</v>
      </c>
      <c r="BR8" s="5" t="e">
        <f ca="1"/>
        <v>#N/A</v>
      </c>
      <c r="CJ8" s="5" t="str">
        <f t="shared" si="16"/>
        <v/>
      </c>
      <c r="CK8" s="5" t="str">
        <f t="shared" si="22"/>
        <v/>
      </c>
      <c r="CL8" s="5" t="str">
        <f t="shared" si="17"/>
        <v/>
      </c>
      <c r="CM8" s="5" t="str">
        <f t="shared" si="17"/>
        <v/>
      </c>
      <c r="CN8" s="5" t="str">
        <f t="shared" si="17"/>
        <v/>
      </c>
      <c r="CO8" s="5" t="str">
        <f t="shared" si="17"/>
        <v/>
      </c>
      <c r="CP8" s="5" t="str">
        <f t="shared" si="17"/>
        <v/>
      </c>
      <c r="CQ8" s="5" t="str">
        <f t="shared" si="17"/>
        <v/>
      </c>
      <c r="CR8" s="5" t="str">
        <f t="shared" si="17"/>
        <v/>
      </c>
      <c r="CS8" s="5" t="str">
        <f t="shared" si="17"/>
        <v/>
      </c>
      <c r="CT8" s="5" t="str">
        <f t="shared" si="17"/>
        <v/>
      </c>
      <c r="CU8" s="5" t="str">
        <f t="shared" si="17"/>
        <v/>
      </c>
      <c r="CV8" s="5" t="str">
        <f t="shared" si="17"/>
        <v/>
      </c>
      <c r="CX8" s="27"/>
      <c r="CY8" s="5">
        <v>0</v>
      </c>
      <c r="CZ8" s="5">
        <v>0</v>
      </c>
      <c r="DA8" s="5">
        <v>0</v>
      </c>
      <c r="DB8" s="5">
        <f t="shared" ref="DB8:DJ8" si="26">CY3</f>
        <v>100</v>
      </c>
      <c r="DC8" s="5">
        <f t="shared" si="26"/>
        <v>3.8991579612371643</v>
      </c>
      <c r="DD8" s="5">
        <f t="shared" si="26"/>
        <v>6.5689519642542576E-2</v>
      </c>
      <c r="DE8" s="5">
        <f t="shared" si="26"/>
        <v>1.333721495415816E-2</v>
      </c>
      <c r="DF8" s="5">
        <f t="shared" si="26"/>
        <v>6.5707772368203302E-5</v>
      </c>
      <c r="DG8" s="5">
        <f t="shared" si="26"/>
        <v>0.82320031953794559</v>
      </c>
      <c r="DH8" s="5">
        <f t="shared" si="26"/>
        <v>2.1326636210422079E-2</v>
      </c>
      <c r="DI8" s="5">
        <f t="shared" si="26"/>
        <v>5.119884250756793E-4</v>
      </c>
      <c r="DJ8" s="5">
        <f t="shared" si="26"/>
        <v>5.103952399151881E-3</v>
      </c>
    </row>
    <row r="9" spans="1:116" ht="14.25" customHeight="1" x14ac:dyDescent="0.2">
      <c r="A9" t="s">
        <v>32</v>
      </c>
      <c r="B9" t="s">
        <v>33</v>
      </c>
      <c r="C9">
        <v>20719944.468989801</v>
      </c>
      <c r="D9">
        <v>1012541.47159442</v>
      </c>
      <c r="E9">
        <v>96457.532555292099</v>
      </c>
      <c r="F9">
        <v>15112.7951356127</v>
      </c>
      <c r="G9">
        <v>0</v>
      </c>
      <c r="H9">
        <v>52477.410985946903</v>
      </c>
      <c r="I9">
        <v>0</v>
      </c>
      <c r="J9">
        <v>0</v>
      </c>
      <c r="K9">
        <v>0</v>
      </c>
      <c r="L9"/>
      <c r="M9"/>
      <c r="P9" s="5" t="str">
        <f t="shared" si="9"/>
        <v>S13_00765_MH_MD_20221118_LCQE</v>
      </c>
      <c r="Q9" s="5" t="str">
        <f t="shared" si="9"/>
        <v>RO 30min</v>
      </c>
      <c r="R9" s="5">
        <f t="shared" ref="R9:R17" ca="1" si="27">IFERROR(BH9/SUMIF($BH9:$BR9,"&lt;&gt;#N/A")*100,"")</f>
        <v>99.709041099908561</v>
      </c>
      <c r="S9" s="5">
        <f t="shared" ca="1" si="10"/>
        <v>0.81716139482346339</v>
      </c>
      <c r="T9" s="6">
        <f t="shared" ca="1" si="10"/>
        <v>2.03159015630141E-3</v>
      </c>
      <c r="U9" s="6">
        <f t="shared" ca="1" si="10"/>
        <v>1.8765705562121971E-2</v>
      </c>
      <c r="V9" s="6">
        <f t="shared" ca="1" si="10"/>
        <v>-9.0754220572903212E-4</v>
      </c>
      <c r="W9" s="6">
        <f t="shared" ca="1" si="10"/>
        <v>-0.60228011589484987</v>
      </c>
      <c r="X9" s="6">
        <f t="shared" ca="1" si="10"/>
        <v>6.409332731565176E-2</v>
      </c>
      <c r="Y9" s="5">
        <f t="shared" ca="1" si="10"/>
        <v>-2.8048522930583402E-3</v>
      </c>
      <c r="Z9" s="5">
        <f t="shared" ca="1" si="10"/>
        <v>-5.1006073724806913E-3</v>
      </c>
      <c r="AA9" s="5" t="str">
        <f t="shared" ca="1" si="10"/>
        <v/>
      </c>
      <c r="AB9" s="5" t="str">
        <f t="shared" ca="1" si="10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16081260.3359439</v>
      </c>
      <c r="AG9" s="5">
        <f t="shared" si="1"/>
        <v>758827.05830422603</v>
      </c>
      <c r="AH9" s="5">
        <f t="shared" si="1"/>
        <v>16030.1908806255</v>
      </c>
      <c r="AI9" s="5">
        <f t="shared" si="1"/>
        <v>5270.7106171911801</v>
      </c>
      <c r="AJ9" s="5">
        <f t="shared" si="1"/>
        <v>0</v>
      </c>
      <c r="AK9" s="5">
        <f t="shared" si="1"/>
        <v>35240.535973586397</v>
      </c>
      <c r="AL9" s="5">
        <f t="shared" si="1"/>
        <v>11064.3944446038</v>
      </c>
      <c r="AM9" s="5">
        <f t="shared" si="1"/>
        <v>0</v>
      </c>
      <c r="AN9" s="5">
        <f t="shared" si="1"/>
        <v>0</v>
      </c>
      <c r="AO9" s="5" t="str">
        <f t="shared" si="1"/>
        <v/>
      </c>
      <c r="AP9" s="5" t="str">
        <f t="shared" si="1"/>
        <v/>
      </c>
      <c r="AR9" s="5" t="str">
        <f t="shared" si="11"/>
        <v>S13_00765_MH_MD_20221118_LCQE</v>
      </c>
      <c r="AS9" s="5" t="str">
        <f t="shared" si="11"/>
        <v>RO 30min</v>
      </c>
      <c r="AT9" s="5">
        <f t="shared" si="20"/>
        <v>100</v>
      </c>
      <c r="AU9" s="5">
        <f t="shared" si="12"/>
        <v>4.7187038979036968</v>
      </c>
      <c r="AV9" s="5">
        <f t="shared" si="12"/>
        <v>9.9682428775782872E-2</v>
      </c>
      <c r="AW9" s="5">
        <f t="shared" si="12"/>
        <v>3.2775482189106746E-2</v>
      </c>
      <c r="AX9" s="5">
        <f t="shared" si="12"/>
        <v>0</v>
      </c>
      <c r="AY9" s="5">
        <f t="shared" si="12"/>
        <v>0.21914038599834615</v>
      </c>
      <c r="AZ9" s="5">
        <f t="shared" si="12"/>
        <v>6.8803030443287505E-2</v>
      </c>
      <c r="BA9" s="5">
        <f t="shared" si="12"/>
        <v>0</v>
      </c>
      <c r="BB9" s="5">
        <f t="shared" si="12"/>
        <v>0</v>
      </c>
      <c r="BC9" s="5" t="str">
        <f t="shared" si="12"/>
        <v/>
      </c>
      <c r="BD9" s="5" t="str">
        <f t="shared" si="12"/>
        <v/>
      </c>
      <c r="BF9" s="5" t="str">
        <f t="shared" si="13"/>
        <v>S13_00765_MH_MD_20221118_LCQE</v>
      </c>
      <c r="BG9" s="5" t="str">
        <f t="shared" si="13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8.1954593666653253E-3</v>
      </c>
      <c r="BJ9" s="5">
        <f ca="1"/>
        <v>2.0375184977115108E-5</v>
      </c>
      <c r="BK9" s="5">
        <f ca="1"/>
        <v>1.8820465381187164E-4</v>
      </c>
      <c r="BL9" s="5">
        <f ca="1"/>
        <v>-9.1019048595570588E-6</v>
      </c>
      <c r="BM9" s="5">
        <f ca="1"/>
        <v>-6.0403761710170756E-3</v>
      </c>
      <c r="BN9" s="5">
        <f ca="1"/>
        <v>6.4280356734581546E-4</v>
      </c>
      <c r="BO9" s="5">
        <f ca="1"/>
        <v>-2.8130370747903142E-5</v>
      </c>
      <c r="BP9" s="5">
        <f ca="1"/>
        <v>-5.115491349846477E-5</v>
      </c>
      <c r="BQ9" s="5" t="e">
        <f ca="1"/>
        <v>#N/A</v>
      </c>
      <c r="BR9" s="5" t="e">
        <f ca="1"/>
        <v>#N/A</v>
      </c>
      <c r="CJ9" s="5" t="str">
        <f t="shared" si="16"/>
        <v/>
      </c>
      <c r="CK9" s="5" t="str">
        <f t="shared" si="22"/>
        <v/>
      </c>
      <c r="CL9" s="5" t="str">
        <f t="shared" si="17"/>
        <v/>
      </c>
      <c r="CM9" s="5" t="str">
        <f t="shared" si="17"/>
        <v/>
      </c>
      <c r="CN9" s="5" t="str">
        <f t="shared" si="17"/>
        <v/>
      </c>
      <c r="CO9" s="5" t="str">
        <f t="shared" si="17"/>
        <v/>
      </c>
      <c r="CP9" s="5" t="str">
        <f t="shared" si="17"/>
        <v/>
      </c>
      <c r="CQ9" s="5" t="str">
        <f t="shared" si="17"/>
        <v/>
      </c>
      <c r="CR9" s="5" t="str">
        <f t="shared" si="17"/>
        <v/>
      </c>
      <c r="CS9" s="5" t="str">
        <f t="shared" si="17"/>
        <v/>
      </c>
      <c r="CT9" s="5" t="str">
        <f t="shared" si="17"/>
        <v/>
      </c>
      <c r="CU9" s="5" t="str">
        <f t="shared" si="17"/>
        <v/>
      </c>
      <c r="CV9" s="5" t="str">
        <f t="shared" si="17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8">CY3</f>
        <v>100</v>
      </c>
      <c r="DD9" s="5">
        <f t="shared" si="28"/>
        <v>3.8991579612371643</v>
      </c>
      <c r="DE9" s="5">
        <f t="shared" si="28"/>
        <v>6.5689519642542576E-2</v>
      </c>
      <c r="DF9" s="5">
        <f t="shared" si="28"/>
        <v>1.333721495415816E-2</v>
      </c>
      <c r="DG9" s="5">
        <f t="shared" si="28"/>
        <v>6.5707772368203302E-5</v>
      </c>
      <c r="DH9" s="5">
        <f t="shared" si="28"/>
        <v>0.82320031953794559</v>
      </c>
      <c r="DI9" s="5">
        <f t="shared" si="28"/>
        <v>2.1326636210422079E-2</v>
      </c>
      <c r="DJ9" s="5">
        <f t="shared" si="28"/>
        <v>5.119884250756793E-4</v>
      </c>
    </row>
    <row r="10" spans="1:116" ht="14.25" customHeight="1" x14ac:dyDescent="0.2">
      <c r="A10" t="s">
        <v>34</v>
      </c>
      <c r="B10" t="s">
        <v>33</v>
      </c>
      <c r="C10">
        <v>3284218.87551268</v>
      </c>
      <c r="D10">
        <v>174032.36992916401</v>
      </c>
      <c r="E10">
        <v>12402.995311496101</v>
      </c>
      <c r="F10">
        <v>9702.1616689589991</v>
      </c>
      <c r="G10">
        <v>0</v>
      </c>
      <c r="H10">
        <v>6024.3901707594196</v>
      </c>
      <c r="I10">
        <v>0</v>
      </c>
      <c r="J10">
        <v>0</v>
      </c>
      <c r="K10">
        <v>0</v>
      </c>
      <c r="L10"/>
      <c r="M10"/>
      <c r="P10" s="5" t="str">
        <f t="shared" si="9"/>
        <v>S3_00765_MH_MD_20221118_LCQE</v>
      </c>
      <c r="Q10" s="5" t="str">
        <f t="shared" si="9"/>
        <v>SC 45min</v>
      </c>
      <c r="R10" s="5">
        <f t="shared" ca="1" si="27"/>
        <v>99.20035643244907</v>
      </c>
      <c r="S10" s="5">
        <f t="shared" ca="1" si="10"/>
        <v>0.97974071364032267</v>
      </c>
      <c r="T10" s="6">
        <f t="shared" ca="1" si="10"/>
        <v>0.35844142427796588</v>
      </c>
      <c r="U10" s="6">
        <f t="shared" ca="1" si="10"/>
        <v>4.4504799677571247E-2</v>
      </c>
      <c r="V10" s="6">
        <f t="shared" ca="1" si="10"/>
        <v>-2.1666233589334471E-3</v>
      </c>
      <c r="W10" s="6">
        <f t="shared" ca="1" si="10"/>
        <v>-0.56536607666243055</v>
      </c>
      <c r="X10" s="6">
        <f t="shared" ca="1" si="10"/>
        <v>-7.1815594129996628E-3</v>
      </c>
      <c r="Y10" s="5">
        <f t="shared" ca="1" si="10"/>
        <v>-3.0158647007074439E-3</v>
      </c>
      <c r="Z10" s="5">
        <f t="shared" ca="1" si="10"/>
        <v>-5.3132459098681776E-3</v>
      </c>
      <c r="AA10" s="5" t="str">
        <f t="shared" ca="1" si="10"/>
        <v/>
      </c>
      <c r="AB10" s="5" t="str">
        <f t="shared" ca="1" si="10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20719944.468989801</v>
      </c>
      <c r="AG10" s="5">
        <f t="shared" si="1"/>
        <v>1012541.47159442</v>
      </c>
      <c r="AH10" s="5">
        <f t="shared" si="1"/>
        <v>96457.532555292099</v>
      </c>
      <c r="AI10" s="5">
        <f t="shared" si="1"/>
        <v>15112.7951356127</v>
      </c>
      <c r="AJ10" s="5">
        <f t="shared" si="1"/>
        <v>0</v>
      </c>
      <c r="AK10" s="5">
        <f t="shared" si="1"/>
        <v>52477.410985946903</v>
      </c>
      <c r="AL10" s="5">
        <f t="shared" si="1"/>
        <v>0</v>
      </c>
      <c r="AM10" s="5">
        <f t="shared" si="1"/>
        <v>0</v>
      </c>
      <c r="AN10" s="5">
        <f t="shared" si="1"/>
        <v>0</v>
      </c>
      <c r="AO10" s="5" t="str">
        <f t="shared" si="1"/>
        <v/>
      </c>
      <c r="AP10" s="5" t="str">
        <f t="shared" si="1"/>
        <v/>
      </c>
      <c r="AR10" s="5" t="str">
        <f t="shared" si="11"/>
        <v>S3_00765_MH_MD_20221118_LCQE</v>
      </c>
      <c r="AS10" s="5" t="str">
        <f t="shared" si="11"/>
        <v>SC 45min</v>
      </c>
      <c r="AT10" s="5">
        <f t="shared" si="20"/>
        <v>100</v>
      </c>
      <c r="AU10" s="5">
        <f t="shared" si="12"/>
        <v>4.8867962610123081</v>
      </c>
      <c r="AV10" s="5">
        <f t="shared" si="12"/>
        <v>0.4655298796753719</v>
      </c>
      <c r="AW10" s="5">
        <f t="shared" si="12"/>
        <v>7.2938395941316542E-2</v>
      </c>
      <c r="AX10" s="5">
        <f t="shared" si="12"/>
        <v>0</v>
      </c>
      <c r="AY10" s="5">
        <f t="shared" si="12"/>
        <v>0.25327003682122046</v>
      </c>
      <c r="AZ10" s="5">
        <f t="shared" si="12"/>
        <v>0</v>
      </c>
      <c r="BA10" s="5">
        <f t="shared" si="12"/>
        <v>0</v>
      </c>
      <c r="BB10" s="5">
        <f t="shared" si="12"/>
        <v>0</v>
      </c>
      <c r="BC10" s="5" t="str">
        <f t="shared" si="12"/>
        <v/>
      </c>
      <c r="BD10" s="5" t="str">
        <f t="shared" si="12"/>
        <v/>
      </c>
      <c r="BF10" s="5" t="str">
        <f t="shared" si="13"/>
        <v>S3_00765_MH_MD_20221118_LCQE</v>
      </c>
      <c r="BG10" s="5" t="str">
        <f t="shared" si="13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9.87638299775144E-3</v>
      </c>
      <c r="BJ10" s="5">
        <f ca="1"/>
        <v>3.6133078263891941E-3</v>
      </c>
      <c r="BK10" s="5">
        <f ca="1"/>
        <v>4.4863548154564338E-4</v>
      </c>
      <c r="BL10" s="5">
        <f ca="1"/>
        <v>-2.1840882803771167E-5</v>
      </c>
      <c r="BM10" s="5">
        <f ca="1"/>
        <v>-5.6992343273223941E-3</v>
      </c>
      <c r="BN10" s="5">
        <f ca="1"/>
        <v>-7.2394492028765833E-5</v>
      </c>
      <c r="BO10" s="5">
        <f ca="1"/>
        <v>-3.0401752666696424E-5</v>
      </c>
      <c r="BP10" s="5">
        <f ca="1"/>
        <v>-5.356075422457032E-5</v>
      </c>
      <c r="BQ10" s="5" t="e">
        <f ca="1"/>
        <v>#N/A</v>
      </c>
      <c r="BR10" s="5" t="e">
        <f ca="1"/>
        <v>#N/A</v>
      </c>
      <c r="CJ10" s="5" t="str">
        <f t="shared" si="16"/>
        <v/>
      </c>
      <c r="CK10" s="5" t="str">
        <f t="shared" si="22"/>
        <v/>
      </c>
      <c r="CL10" s="5" t="str">
        <f t="shared" si="17"/>
        <v/>
      </c>
      <c r="CM10" s="5" t="str">
        <f t="shared" si="17"/>
        <v/>
      </c>
      <c r="CN10" s="5" t="str">
        <f t="shared" si="17"/>
        <v/>
      </c>
      <c r="CO10" s="5" t="str">
        <f t="shared" si="17"/>
        <v/>
      </c>
      <c r="CP10" s="5" t="str">
        <f t="shared" si="17"/>
        <v/>
      </c>
      <c r="CQ10" s="5" t="str">
        <f t="shared" si="17"/>
        <v/>
      </c>
      <c r="CR10" s="5" t="str">
        <f t="shared" si="17"/>
        <v/>
      </c>
      <c r="CS10" s="5" t="str">
        <f t="shared" si="17"/>
        <v/>
      </c>
      <c r="CT10" s="5" t="str">
        <f t="shared" si="17"/>
        <v/>
      </c>
      <c r="CU10" s="5" t="str">
        <f t="shared" si="17"/>
        <v/>
      </c>
      <c r="CV10" s="5" t="str">
        <f t="shared" si="17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9">CY3</f>
        <v>100</v>
      </c>
      <c r="DE10" s="5">
        <f t="shared" si="29"/>
        <v>3.8991579612371643</v>
      </c>
      <c r="DF10" s="5">
        <f t="shared" si="29"/>
        <v>6.5689519642542576E-2</v>
      </c>
      <c r="DG10" s="5">
        <f t="shared" si="29"/>
        <v>1.333721495415816E-2</v>
      </c>
      <c r="DH10" s="5">
        <f t="shared" si="29"/>
        <v>6.5707772368203302E-5</v>
      </c>
      <c r="DI10" s="5">
        <f t="shared" si="29"/>
        <v>0.82320031953794559</v>
      </c>
      <c r="DJ10" s="5">
        <f t="shared" si="29"/>
        <v>2.1326636210422079E-2</v>
      </c>
    </row>
    <row r="11" spans="1:116" ht="14.25" customHeight="1" x14ac:dyDescent="0.2">
      <c r="A11" t="s">
        <v>35</v>
      </c>
      <c r="B11" t="s">
        <v>33</v>
      </c>
      <c r="C11">
        <v>6874409.5834170701</v>
      </c>
      <c r="D11">
        <v>312108.930267071</v>
      </c>
      <c r="E11">
        <v>46740.957819636402</v>
      </c>
      <c r="F11">
        <v>3993.1976181905702</v>
      </c>
      <c r="G11">
        <v>0</v>
      </c>
      <c r="H11">
        <v>18065.1156057035</v>
      </c>
      <c r="I11">
        <v>40895.922205853502</v>
      </c>
      <c r="J11">
        <v>36117.287356289497</v>
      </c>
      <c r="K11">
        <v>0</v>
      </c>
      <c r="L11"/>
      <c r="M11"/>
      <c r="P11" s="5" t="str">
        <f t="shared" si="9"/>
        <v>S7_00765_MH_MD_20221118_LCQE</v>
      </c>
      <c r="Q11" s="5" t="str">
        <f t="shared" si="9"/>
        <v>SC 45min</v>
      </c>
      <c r="R11" s="5">
        <f t="shared" ca="1" si="27"/>
        <v>98.755199543505611</v>
      </c>
      <c r="S11" s="5">
        <f t="shared" ca="1" si="10"/>
        <v>1.3824652623472888</v>
      </c>
      <c r="T11" s="6">
        <f t="shared" ca="1" si="10"/>
        <v>0.25417698231552882</v>
      </c>
      <c r="U11" s="6">
        <f t="shared" ca="1" si="10"/>
        <v>0.2677501830143883</v>
      </c>
      <c r="V11" s="6">
        <f t="shared" ca="1" si="10"/>
        <v>-1.0856242421381215E-2</v>
      </c>
      <c r="W11" s="6">
        <f t="shared" ca="1" si="10"/>
        <v>-0.63158941107620636</v>
      </c>
      <c r="X11" s="6">
        <f t="shared" ca="1" si="10"/>
        <v>-7.8436978163389064E-3</v>
      </c>
      <c r="Y11" s="5">
        <f t="shared" ca="1" si="10"/>
        <v>-2.1708360528555422E-3</v>
      </c>
      <c r="Z11" s="5">
        <f t="shared" ca="1" si="10"/>
        <v>-7.1317838160227512E-3</v>
      </c>
      <c r="AA11" s="5" t="str">
        <f t="shared" ca="1" si="10"/>
        <v/>
      </c>
      <c r="AB11" s="5" t="str">
        <f t="shared" ca="1" si="10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3284218.87551268</v>
      </c>
      <c r="AG11" s="5">
        <f t="shared" si="1"/>
        <v>174032.36992916401</v>
      </c>
      <c r="AH11" s="5">
        <f t="shared" si="1"/>
        <v>12402.995311496101</v>
      </c>
      <c r="AI11" s="5">
        <f t="shared" si="1"/>
        <v>9702.1616689589991</v>
      </c>
      <c r="AJ11" s="5">
        <f t="shared" si="1"/>
        <v>0</v>
      </c>
      <c r="AK11" s="5">
        <f t="shared" si="1"/>
        <v>6024.3901707594196</v>
      </c>
      <c r="AL11" s="5">
        <f t="shared" si="1"/>
        <v>0</v>
      </c>
      <c r="AM11" s="5">
        <f t="shared" si="1"/>
        <v>0</v>
      </c>
      <c r="AN11" s="5">
        <f t="shared" si="1"/>
        <v>0</v>
      </c>
      <c r="AO11" s="5" t="str">
        <f t="shared" si="1"/>
        <v/>
      </c>
      <c r="AP11" s="5" t="str">
        <f t="shared" si="1"/>
        <v/>
      </c>
      <c r="AR11" s="5" t="str">
        <f t="shared" si="11"/>
        <v>S7_00765_MH_MD_20221118_LCQE</v>
      </c>
      <c r="AS11" s="5" t="str">
        <f t="shared" si="11"/>
        <v>SC 45min</v>
      </c>
      <c r="AT11" s="5">
        <f t="shared" si="20"/>
        <v>100</v>
      </c>
      <c r="AU11" s="5">
        <f t="shared" si="12"/>
        <v>5.2990490745534382</v>
      </c>
      <c r="AV11" s="5">
        <f t="shared" si="12"/>
        <v>0.37765434587729607</v>
      </c>
      <c r="AW11" s="5">
        <f t="shared" si="12"/>
        <v>0.29541763313337183</v>
      </c>
      <c r="AX11" s="5">
        <f t="shared" si="12"/>
        <v>0</v>
      </c>
      <c r="AY11" s="5">
        <f t="shared" si="12"/>
        <v>0.18343449079102522</v>
      </c>
      <c r="AZ11" s="5">
        <f t="shared" si="12"/>
        <v>0</v>
      </c>
      <c r="BA11" s="5">
        <f t="shared" si="12"/>
        <v>0</v>
      </c>
      <c r="BB11" s="5">
        <f t="shared" si="12"/>
        <v>0</v>
      </c>
      <c r="BC11" s="5" t="str">
        <f t="shared" si="12"/>
        <v/>
      </c>
      <c r="BD11" s="5" t="str">
        <f t="shared" si="12"/>
        <v/>
      </c>
      <c r="BF11" s="5" t="str">
        <f t="shared" si="13"/>
        <v>S7_00765_MH_MD_20221118_LCQE</v>
      </c>
      <c r="BG11" s="5" t="str">
        <f t="shared" si="13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1.3998911133162741E-2</v>
      </c>
      <c r="BJ11" s="5">
        <f ca="1"/>
        <v>2.5738086044123044E-3</v>
      </c>
      <c r="BK11" s="5">
        <f ca="1"/>
        <v>2.7112515012076262E-3</v>
      </c>
      <c r="BL11" s="5">
        <f ca="1"/>
        <v>-1.0993084386000969E-4</v>
      </c>
      <c r="BM11" s="5">
        <f ca="1"/>
        <v>-6.3955053910651656E-3</v>
      </c>
      <c r="BN11" s="5">
        <f ca="1"/>
        <v>-7.9425669256872326E-5</v>
      </c>
      <c r="BO11" s="5">
        <f ca="1"/>
        <v>-2.1981992471183272E-5</v>
      </c>
      <c r="BP11" s="5">
        <f ca="1"/>
        <v>-7.221679313078513E-5</v>
      </c>
      <c r="BQ11" s="5" t="e">
        <f ca="1"/>
        <v>#N/A</v>
      </c>
      <c r="BR11" s="5" t="e">
        <f ca="1"/>
        <v>#N/A</v>
      </c>
      <c r="CJ11" s="5" t="str">
        <f t="shared" si="16"/>
        <v/>
      </c>
      <c r="CK11" s="5" t="str">
        <f t="shared" si="22"/>
        <v/>
      </c>
      <c r="CL11" s="5" t="str">
        <f t="shared" si="17"/>
        <v/>
      </c>
      <c r="CM11" s="5" t="str">
        <f t="shared" si="17"/>
        <v/>
      </c>
      <c r="CN11" s="5" t="str">
        <f t="shared" si="17"/>
        <v/>
      </c>
      <c r="CO11" s="5" t="str">
        <f t="shared" si="17"/>
        <v/>
      </c>
      <c r="CP11" s="5" t="str">
        <f t="shared" si="17"/>
        <v/>
      </c>
      <c r="CQ11" s="5" t="str">
        <f t="shared" si="17"/>
        <v/>
      </c>
      <c r="CR11" s="5" t="str">
        <f t="shared" si="17"/>
        <v/>
      </c>
      <c r="CS11" s="5" t="str">
        <f t="shared" si="17"/>
        <v/>
      </c>
      <c r="CT11" s="5" t="str">
        <f t="shared" si="17"/>
        <v/>
      </c>
      <c r="CU11" s="5" t="str">
        <f t="shared" si="17"/>
        <v/>
      </c>
      <c r="CV11" s="5" t="str">
        <f t="shared" si="17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30">CY3</f>
        <v>100</v>
      </c>
      <c r="DF11" s="5">
        <f t="shared" si="30"/>
        <v>3.8991579612371643</v>
      </c>
      <c r="DG11" s="5">
        <f t="shared" si="30"/>
        <v>6.5689519642542576E-2</v>
      </c>
      <c r="DH11" s="5">
        <f t="shared" si="30"/>
        <v>1.333721495415816E-2</v>
      </c>
      <c r="DI11" s="5">
        <f t="shared" si="30"/>
        <v>6.5707772368203302E-5</v>
      </c>
      <c r="DJ11" s="5">
        <f t="shared" si="30"/>
        <v>0.82320031953794559</v>
      </c>
    </row>
    <row r="12" spans="1:116" ht="14.25" customHeight="1" x14ac:dyDescent="0.2">
      <c r="A12" t="s">
        <v>36</v>
      </c>
      <c r="B12" t="s">
        <v>33</v>
      </c>
      <c r="C12">
        <v>18360312.5934246</v>
      </c>
      <c r="D12">
        <v>912303.59694281803</v>
      </c>
      <c r="E12">
        <v>57202.977439650902</v>
      </c>
      <c r="F12">
        <v>16823.411806635901</v>
      </c>
      <c r="G12">
        <v>0</v>
      </c>
      <c r="H12">
        <v>24536.245090770499</v>
      </c>
      <c r="I12">
        <v>0</v>
      </c>
      <c r="J12">
        <v>0</v>
      </c>
      <c r="K12">
        <v>0</v>
      </c>
      <c r="L12"/>
      <c r="M12"/>
      <c r="P12" s="5" t="str">
        <f t="shared" si="9"/>
        <v>S11_00765_MH_MD_20221118_LCQE</v>
      </c>
      <c r="Q12" s="5" t="str">
        <f t="shared" si="9"/>
        <v>SC 45min</v>
      </c>
      <c r="R12" s="5">
        <f t="shared" ca="1" si="27"/>
        <v>98.278111568464411</v>
      </c>
      <c r="S12" s="5">
        <f t="shared" ca="1" si="10"/>
        <v>0.62996092638920964</v>
      </c>
      <c r="T12" s="6">
        <f t="shared" ca="1" si="10"/>
        <v>0.57909769555208024</v>
      </c>
      <c r="U12" s="6">
        <f t="shared" ca="1" si="10"/>
        <v>2.0986339569797143E-2</v>
      </c>
      <c r="V12" s="6">
        <f t="shared" ca="1" si="10"/>
        <v>-1.3472926252941159E-3</v>
      </c>
      <c r="W12" s="6">
        <f t="shared" ca="1" si="10"/>
        <v>-0.55080165906526957</v>
      </c>
      <c r="X12" s="6">
        <f t="shared" ca="1" si="10"/>
        <v>0.57998641426860986</v>
      </c>
      <c r="Y12" s="5">
        <f t="shared" ca="1" si="10"/>
        <v>0.48868363722926916</v>
      </c>
      <c r="Z12" s="5">
        <f t="shared" ca="1" si="10"/>
        <v>-2.4677629782793503E-2</v>
      </c>
      <c r="AA12" s="5" t="str">
        <f t="shared" ca="1" si="10"/>
        <v/>
      </c>
      <c r="AB12" s="5" t="str">
        <f t="shared" ca="1" si="10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6874409.5834170701</v>
      </c>
      <c r="AG12" s="5">
        <f t="shared" si="1"/>
        <v>312108.930267071</v>
      </c>
      <c r="AH12" s="5">
        <f t="shared" si="1"/>
        <v>46740.957819636402</v>
      </c>
      <c r="AI12" s="5">
        <f t="shared" si="1"/>
        <v>3993.1976181905702</v>
      </c>
      <c r="AJ12" s="5">
        <f t="shared" si="1"/>
        <v>0</v>
      </c>
      <c r="AK12" s="5">
        <f t="shared" si="1"/>
        <v>18065.1156057035</v>
      </c>
      <c r="AL12" s="5">
        <f t="shared" si="1"/>
        <v>40895.922205853502</v>
      </c>
      <c r="AM12" s="5">
        <f t="shared" si="1"/>
        <v>36117.287356289497</v>
      </c>
      <c r="AN12" s="5">
        <f t="shared" si="1"/>
        <v>0</v>
      </c>
      <c r="AO12" s="5" t="str">
        <f t="shared" si="1"/>
        <v/>
      </c>
      <c r="AP12" s="5" t="str">
        <f t="shared" si="1"/>
        <v/>
      </c>
      <c r="AR12" s="5" t="str">
        <f t="shared" si="11"/>
        <v>S11_00765_MH_MD_20221118_LCQE</v>
      </c>
      <c r="AS12" s="5" t="str">
        <f t="shared" si="11"/>
        <v>SC 45min</v>
      </c>
      <c r="AT12" s="5">
        <f t="shared" si="20"/>
        <v>100</v>
      </c>
      <c r="AU12" s="5">
        <f t="shared" si="12"/>
        <v>4.5401561614827539</v>
      </c>
      <c r="AV12" s="5">
        <f t="shared" si="12"/>
        <v>0.6799268686635751</v>
      </c>
      <c r="AW12" s="5">
        <f t="shared" si="12"/>
        <v>5.8087862960962348E-2</v>
      </c>
      <c r="AX12" s="5">
        <f t="shared" si="12"/>
        <v>0</v>
      </c>
      <c r="AY12" s="5">
        <f t="shared" si="12"/>
        <v>0.26278788580304308</v>
      </c>
      <c r="AZ12" s="5">
        <f t="shared" si="12"/>
        <v>0.59490086689779875</v>
      </c>
      <c r="BA12" s="5">
        <f t="shared" si="12"/>
        <v>0.52538748117968026</v>
      </c>
      <c r="BB12" s="5">
        <f t="shared" si="12"/>
        <v>0</v>
      </c>
      <c r="BC12" s="5" t="str">
        <f t="shared" si="12"/>
        <v/>
      </c>
      <c r="BD12" s="5" t="str">
        <f t="shared" si="12"/>
        <v/>
      </c>
      <c r="BF12" s="5" t="str">
        <f t="shared" si="13"/>
        <v>S11_00765_MH_MD_20221118_LCQE</v>
      </c>
      <c r="BG12" s="5" t="str">
        <f t="shared" si="13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6.4099820024558982E-3</v>
      </c>
      <c r="BJ12" s="5">
        <f ca="1"/>
        <v>5.8924381666476972E-3</v>
      </c>
      <c r="BK12" s="5">
        <f ca="1"/>
        <v>2.1354032179563432E-4</v>
      </c>
      <c r="BL12" s="5">
        <f ca="1"/>
        <v>-1.3708979586523075E-5</v>
      </c>
      <c r="BM12" s="5">
        <f ca="1"/>
        <v>-5.6045201751924118E-3</v>
      </c>
      <c r="BN12" s="5">
        <f ca="1"/>
        <v>5.9014810623886325E-3</v>
      </c>
      <c r="BO12" s="5">
        <f ca="1"/>
        <v>4.9724565259766191E-3</v>
      </c>
      <c r="BP12" s="5">
        <f ca="1"/>
        <v>-2.5109995897308314E-4</v>
      </c>
      <c r="BQ12" s="5" t="e">
        <f ca="1"/>
        <v>#N/A</v>
      </c>
      <c r="BR12" s="5" t="e">
        <f ca="1"/>
        <v>#N/A</v>
      </c>
      <c r="CJ12" s="5" t="str">
        <f t="shared" si="16"/>
        <v/>
      </c>
      <c r="CK12" s="5" t="str">
        <f t="shared" si="22"/>
        <v/>
      </c>
      <c r="CL12" s="5" t="str">
        <f t="shared" si="17"/>
        <v/>
      </c>
      <c r="CM12" s="5" t="str">
        <f t="shared" si="17"/>
        <v/>
      </c>
      <c r="CN12" s="5" t="str">
        <f t="shared" si="17"/>
        <v/>
      </c>
      <c r="CO12" s="5" t="str">
        <f t="shared" si="17"/>
        <v/>
      </c>
      <c r="CP12" s="5" t="str">
        <f t="shared" si="17"/>
        <v/>
      </c>
      <c r="CQ12" s="5" t="str">
        <f t="shared" si="17"/>
        <v/>
      </c>
      <c r="CR12" s="5" t="str">
        <f t="shared" si="17"/>
        <v/>
      </c>
      <c r="CS12" s="5" t="str">
        <f t="shared" si="17"/>
        <v/>
      </c>
      <c r="CT12" s="5" t="str">
        <f t="shared" si="17"/>
        <v/>
      </c>
      <c r="CU12" s="5" t="str">
        <f t="shared" si="17"/>
        <v/>
      </c>
      <c r="CV12" s="5" t="str">
        <f t="shared" si="17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31">CY3</f>
        <v>100</v>
      </c>
      <c r="DG12" s="5">
        <f t="shared" si="31"/>
        <v>3.8991579612371643</v>
      </c>
      <c r="DH12" s="5">
        <f t="shared" si="31"/>
        <v>6.5689519642542576E-2</v>
      </c>
      <c r="DI12" s="5">
        <f t="shared" si="31"/>
        <v>1.333721495415816E-2</v>
      </c>
      <c r="DJ12" s="5">
        <f t="shared" si="31"/>
        <v>6.5707772368203302E-5</v>
      </c>
    </row>
    <row r="13" spans="1:116" ht="14.25" customHeight="1" x14ac:dyDescent="0.2">
      <c r="A13" t="s">
        <v>37</v>
      </c>
      <c r="B13" t="s">
        <v>38</v>
      </c>
      <c r="C13">
        <v>26881446.1429561</v>
      </c>
      <c r="D13">
        <v>1322279.24219704</v>
      </c>
      <c r="E13">
        <v>108049.71532138099</v>
      </c>
      <c r="F13">
        <v>33169.638548845098</v>
      </c>
      <c r="G13">
        <v>0</v>
      </c>
      <c r="H13">
        <v>47793.602699513402</v>
      </c>
      <c r="I13">
        <v>0</v>
      </c>
      <c r="J13">
        <v>0</v>
      </c>
      <c r="K13">
        <v>4038.7840562585702</v>
      </c>
      <c r="L13"/>
      <c r="M13"/>
      <c r="P13" s="5" t="str">
        <f t="shared" si="9"/>
        <v>S14_00765_MH_MD_20221118_LCQE</v>
      </c>
      <c r="Q13" s="5" t="str">
        <f t="shared" si="9"/>
        <v>SC 45min</v>
      </c>
      <c r="R13" s="5">
        <f t="shared" ca="1" si="27"/>
        <v>99.363786064444909</v>
      </c>
      <c r="S13" s="5">
        <f t="shared" ca="1" si="10"/>
        <v>1.0629254996070436</v>
      </c>
      <c r="T13" s="6">
        <f t="shared" ca="1" si="10"/>
        <v>0.20285884158566056</v>
      </c>
      <c r="U13" s="6">
        <f t="shared" ca="1" si="10"/>
        <v>6.9185886253368856E-2</v>
      </c>
      <c r="V13" s="6">
        <f t="shared" ca="1" si="10"/>
        <v>-3.0379783795395727E-3</v>
      </c>
      <c r="W13" s="6">
        <f t="shared" ca="1" si="10"/>
        <v>-0.68513056675707462</v>
      </c>
      <c r="X13" s="6">
        <f t="shared" ca="1" si="10"/>
        <v>-3.2340013804929867E-3</v>
      </c>
      <c r="Y13" s="5">
        <f t="shared" ca="1" si="10"/>
        <v>-1.8288344482770039E-3</v>
      </c>
      <c r="Z13" s="5">
        <f t="shared" ca="1" si="10"/>
        <v>-5.5249109255752146E-3</v>
      </c>
      <c r="AA13" s="5" t="str">
        <f t="shared" ca="1" si="10"/>
        <v/>
      </c>
      <c r="AB13" s="5" t="str">
        <f t="shared" ca="1" si="10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18360312.5934246</v>
      </c>
      <c r="AG13" s="5">
        <f t="shared" si="1"/>
        <v>912303.59694281803</v>
      </c>
      <c r="AH13" s="5">
        <f t="shared" si="1"/>
        <v>57202.977439650902</v>
      </c>
      <c r="AI13" s="5">
        <f t="shared" si="1"/>
        <v>16823.411806635901</v>
      </c>
      <c r="AJ13" s="5">
        <f t="shared" si="1"/>
        <v>0</v>
      </c>
      <c r="AK13" s="5">
        <f t="shared" si="1"/>
        <v>24536.245090770499</v>
      </c>
      <c r="AL13" s="5">
        <f t="shared" si="1"/>
        <v>0</v>
      </c>
      <c r="AM13" s="5">
        <f t="shared" si="1"/>
        <v>0</v>
      </c>
      <c r="AN13" s="5">
        <f t="shared" si="1"/>
        <v>0</v>
      </c>
      <c r="AO13" s="5" t="str">
        <f t="shared" si="1"/>
        <v/>
      </c>
      <c r="AP13" s="5" t="str">
        <f t="shared" si="1"/>
        <v/>
      </c>
      <c r="AR13" s="5" t="str">
        <f t="shared" si="11"/>
        <v>S14_00765_MH_MD_20221118_LCQE</v>
      </c>
      <c r="AS13" s="5" t="str">
        <f t="shared" si="11"/>
        <v>SC 45min</v>
      </c>
      <c r="AT13" s="5">
        <f t="shared" si="20"/>
        <v>100</v>
      </c>
      <c r="AU13" s="5">
        <f t="shared" si="12"/>
        <v>4.9688892403146907</v>
      </c>
      <c r="AV13" s="5">
        <f t="shared" si="12"/>
        <v>0.31155775343463959</v>
      </c>
      <c r="AW13" s="5">
        <f t="shared" si="12"/>
        <v>9.1629223201030299E-2</v>
      </c>
      <c r="AX13" s="5">
        <f t="shared" si="12"/>
        <v>0</v>
      </c>
      <c r="AY13" s="5">
        <f t="shared" si="12"/>
        <v>0.13363740386183673</v>
      </c>
      <c r="AZ13" s="5">
        <f t="shared" si="12"/>
        <v>0</v>
      </c>
      <c r="BA13" s="5">
        <f t="shared" si="12"/>
        <v>0</v>
      </c>
      <c r="BB13" s="5">
        <f t="shared" si="12"/>
        <v>0</v>
      </c>
      <c r="BC13" s="5" t="str">
        <f t="shared" si="12"/>
        <v/>
      </c>
      <c r="BD13" s="5" t="str">
        <f t="shared" si="12"/>
        <v/>
      </c>
      <c r="BF13" s="5" t="str">
        <f t="shared" si="13"/>
        <v>S14_00765_MH_MD_20221118_LCQE</v>
      </c>
      <c r="BG13" s="5" t="str">
        <f t="shared" si="13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1.0697312790775265E-2</v>
      </c>
      <c r="BJ13" s="5">
        <f ca="1"/>
        <v>2.0415772146010151E-3</v>
      </c>
      <c r="BK13" s="5">
        <f ca="1"/>
        <v>6.9628874858388139E-4</v>
      </c>
      <c r="BL13" s="5">
        <f ca="1"/>
        <v>-3.0574301763916429E-5</v>
      </c>
      <c r="BM13" s="5">
        <f ca="1"/>
        <v>-6.8951737236815419E-3</v>
      </c>
      <c r="BN13" s="5">
        <f ca="1"/>
        <v>-3.2547082881840807E-5</v>
      </c>
      <c r="BO13" s="5">
        <f ca="1"/>
        <v>-1.8405442472681817E-5</v>
      </c>
      <c r="BP13" s="5">
        <f ca="1"/>
        <v>-5.5602862415003933E-5</v>
      </c>
      <c r="BQ13" s="5" t="e">
        <f ca="1"/>
        <v>#N/A</v>
      </c>
      <c r="BR13" s="5" t="e">
        <f ca="1"/>
        <v>#N/A</v>
      </c>
      <c r="CJ13" s="5" t="str">
        <f t="shared" si="16"/>
        <v/>
      </c>
      <c r="CK13" s="5" t="str">
        <f t="shared" si="22"/>
        <v/>
      </c>
      <c r="CL13" s="5" t="str">
        <f t="shared" si="17"/>
        <v/>
      </c>
      <c r="CM13" s="5" t="str">
        <f t="shared" si="17"/>
        <v/>
      </c>
      <c r="CN13" s="5" t="str">
        <f t="shared" si="17"/>
        <v/>
      </c>
      <c r="CO13" s="5" t="str">
        <f t="shared" si="17"/>
        <v/>
      </c>
      <c r="CP13" s="5" t="str">
        <f t="shared" si="17"/>
        <v/>
      </c>
      <c r="CQ13" s="5" t="str">
        <f t="shared" si="17"/>
        <v/>
      </c>
      <c r="CR13" s="5" t="str">
        <f t="shared" si="17"/>
        <v/>
      </c>
      <c r="CS13" s="5" t="str">
        <f t="shared" si="17"/>
        <v/>
      </c>
      <c r="CT13" s="5" t="str">
        <f t="shared" si="17"/>
        <v/>
      </c>
      <c r="CU13" s="5" t="str">
        <f t="shared" si="17"/>
        <v/>
      </c>
      <c r="CV13" s="5" t="str">
        <f t="shared" si="17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2">CY3</f>
        <v>100</v>
      </c>
      <c r="DH13" s="5">
        <f t="shared" si="32"/>
        <v>3.8991579612371643</v>
      </c>
      <c r="DI13" s="5">
        <f t="shared" si="32"/>
        <v>6.5689519642542576E-2</v>
      </c>
      <c r="DJ13" s="5">
        <f t="shared" si="32"/>
        <v>1.333721495415816E-2</v>
      </c>
    </row>
    <row r="14" spans="1:116" ht="14.25" customHeight="1" x14ac:dyDescent="0.2">
      <c r="A14" t="s">
        <v>39</v>
      </c>
      <c r="B14" t="s">
        <v>38</v>
      </c>
      <c r="C14">
        <v>2114241.2288152799</v>
      </c>
      <c r="D14">
        <v>90059.347499769996</v>
      </c>
      <c r="E14">
        <v>0</v>
      </c>
      <c r="F14">
        <v>506.83689424920698</v>
      </c>
      <c r="G14">
        <v>0</v>
      </c>
      <c r="H14">
        <v>5008.7516681904099</v>
      </c>
      <c r="I14">
        <v>34312.901870359601</v>
      </c>
      <c r="J14">
        <v>0</v>
      </c>
      <c r="K14">
        <v>0</v>
      </c>
      <c r="L14"/>
      <c r="M14"/>
      <c r="P14" s="5" t="str">
        <f t="shared" si="9"/>
        <v>S4_00765_MH_MD_20221118_LCQE</v>
      </c>
      <c r="Q14" s="5" t="str">
        <f t="shared" si="9"/>
        <v>SC 90min</v>
      </c>
      <c r="R14" s="5">
        <f t="shared" ca="1" si="27"/>
        <v>99.239198122145865</v>
      </c>
      <c r="S14" s="5">
        <f t="shared" ca="1" si="10"/>
        <v>1.0120125729457741</v>
      </c>
      <c r="T14" s="6">
        <f t="shared" ca="1" si="10"/>
        <v>0.29424128506343566</v>
      </c>
      <c r="U14" s="6">
        <f t="shared" ca="1" si="10"/>
        <v>9.708007952561222E-2</v>
      </c>
      <c r="V14" s="6">
        <f t="shared" ca="1" si="10"/>
        <v>-4.1787734949655098E-3</v>
      </c>
      <c r="W14" s="6">
        <f t="shared" ca="1" si="10"/>
        <v>-0.64043678312390817</v>
      </c>
      <c r="X14" s="6">
        <f t="shared" ca="1" si="10"/>
        <v>-4.5340277820788205E-3</v>
      </c>
      <c r="Y14" s="5">
        <f t="shared" ca="1" si="10"/>
        <v>-2.5481343516902651E-3</v>
      </c>
      <c r="Z14" s="5">
        <f t="shared" ca="1" si="10"/>
        <v>9.165659071976728E-3</v>
      </c>
      <c r="AA14" s="5" t="str">
        <f t="shared" ca="1" si="10"/>
        <v/>
      </c>
      <c r="AB14" s="5" t="str">
        <f t="shared" ca="1" si="10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26881446.1429561</v>
      </c>
      <c r="AG14" s="5">
        <f t="shared" si="1"/>
        <v>1322279.24219704</v>
      </c>
      <c r="AH14" s="5">
        <f t="shared" si="1"/>
        <v>108049.71532138099</v>
      </c>
      <c r="AI14" s="5">
        <f t="shared" si="1"/>
        <v>33169.638548845098</v>
      </c>
      <c r="AJ14" s="5">
        <f t="shared" si="1"/>
        <v>0</v>
      </c>
      <c r="AK14" s="5">
        <f t="shared" si="1"/>
        <v>47793.602699513402</v>
      </c>
      <c r="AL14" s="5">
        <f t="shared" si="1"/>
        <v>0</v>
      </c>
      <c r="AM14" s="5">
        <f t="shared" si="1"/>
        <v>0</v>
      </c>
      <c r="AN14" s="5">
        <f t="shared" si="1"/>
        <v>4038.7840562585702</v>
      </c>
      <c r="AO14" s="5" t="str">
        <f t="shared" si="1"/>
        <v/>
      </c>
      <c r="AP14" s="5" t="str">
        <f t="shared" si="1"/>
        <v/>
      </c>
      <c r="AR14" s="5" t="str">
        <f t="shared" si="11"/>
        <v>S4_00765_MH_MD_20221118_LCQE</v>
      </c>
      <c r="AS14" s="5" t="str">
        <f t="shared" si="11"/>
        <v>SC 90min</v>
      </c>
      <c r="AT14" s="5">
        <f t="shared" si="20"/>
        <v>100</v>
      </c>
      <c r="AU14" s="5">
        <f t="shared" si="12"/>
        <v>4.918928971176368</v>
      </c>
      <c r="AV14" s="5">
        <f t="shared" si="12"/>
        <v>0.40194904227536832</v>
      </c>
      <c r="AW14" s="5">
        <f t="shared" si="12"/>
        <v>0.12339231443296711</v>
      </c>
      <c r="AX14" s="5">
        <f t="shared" si="12"/>
        <v>0</v>
      </c>
      <c r="AY14" s="5">
        <f t="shared" si="12"/>
        <v>0.17779401616023932</v>
      </c>
      <c r="AZ14" s="5">
        <f t="shared" si="12"/>
        <v>0</v>
      </c>
      <c r="BA14" s="5">
        <f t="shared" si="12"/>
        <v>0</v>
      </c>
      <c r="BB14" s="5">
        <f t="shared" si="12"/>
        <v>1.502442999078335E-2</v>
      </c>
      <c r="BC14" s="5" t="str">
        <f t="shared" si="12"/>
        <v/>
      </c>
      <c r="BD14" s="5" t="str">
        <f t="shared" si="12"/>
        <v/>
      </c>
      <c r="BF14" s="5" t="str">
        <f t="shared" si="13"/>
        <v>S4_00765_MH_MD_20221118_LCQE</v>
      </c>
      <c r="BG14" s="5" t="str">
        <f t="shared" si="13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1.0197710099392035E-2</v>
      </c>
      <c r="BJ14" s="5">
        <f ca="1"/>
        <v>2.9649704011239265E-3</v>
      </c>
      <c r="BK14" s="5">
        <f ca="1"/>
        <v>9.7824328856551063E-4</v>
      </c>
      <c r="BL14" s="5">
        <f ca="1"/>
        <v>-4.2108094120452078E-5</v>
      </c>
      <c r="BM14" s="5">
        <f ca="1"/>
        <v>-6.4534659211538965E-3</v>
      </c>
      <c r="BN14" s="5">
        <f ca="1"/>
        <v>-4.5687872008984143E-5</v>
      </c>
      <c r="BO14" s="5">
        <f ca="1"/>
        <v>-2.5676692273893256E-5</v>
      </c>
      <c r="BP14" s="5">
        <f ca="1"/>
        <v>9.2359261717284591E-5</v>
      </c>
      <c r="BQ14" s="5" t="e">
        <f ca="1"/>
        <v>#N/A</v>
      </c>
      <c r="BR14" s="5" t="e">
        <f ca="1"/>
        <v>#N/A</v>
      </c>
      <c r="CJ14" s="5" t="str">
        <f t="shared" si="16"/>
        <v/>
      </c>
      <c r="CK14" s="5" t="str">
        <f t="shared" si="22"/>
        <v/>
      </c>
      <c r="CL14" s="7"/>
      <c r="CM14" s="7"/>
      <c r="CN14" s="7"/>
      <c r="CO14" s="7"/>
      <c r="CP14" s="7"/>
      <c r="CQ14" s="7"/>
      <c r="CR14" s="5" t="str">
        <f t="shared" si="17"/>
        <v/>
      </c>
      <c r="CS14" s="5" t="str">
        <f t="shared" si="17"/>
        <v/>
      </c>
      <c r="CT14" s="5" t="str">
        <f t="shared" si="17"/>
        <v/>
      </c>
      <c r="CU14" s="5" t="str">
        <f t="shared" si="17"/>
        <v/>
      </c>
      <c r="CV14" s="5" t="str">
        <f t="shared" si="17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3">CY3</f>
        <v>100</v>
      </c>
      <c r="DI14" s="5">
        <f t="shared" si="33"/>
        <v>3.8991579612371643</v>
      </c>
      <c r="DJ14" s="5">
        <f t="shared" si="33"/>
        <v>6.5689519642542576E-2</v>
      </c>
    </row>
    <row r="15" spans="1:116" ht="15" customHeight="1" x14ac:dyDescent="0.2">
      <c r="A15" t="s">
        <v>40</v>
      </c>
      <c r="B15" t="s">
        <v>38</v>
      </c>
      <c r="C15">
        <v>8261802.1623391705</v>
      </c>
      <c r="D15">
        <v>366321.08629447798</v>
      </c>
      <c r="E15">
        <v>4339.1270541691401</v>
      </c>
      <c r="F15">
        <v>4362.4265741352201</v>
      </c>
      <c r="G15">
        <v>0</v>
      </c>
      <c r="H15">
        <v>0</v>
      </c>
      <c r="I15">
        <v>0</v>
      </c>
      <c r="J15">
        <v>0</v>
      </c>
      <c r="K15">
        <v>0</v>
      </c>
      <c r="L15"/>
      <c r="M15"/>
      <c r="P15" s="5" t="str">
        <f t="shared" si="9"/>
        <v>S8_00765_MH_MD_20221118_LCQE</v>
      </c>
      <c r="Q15" s="5" t="str">
        <f t="shared" si="9"/>
        <v>SC 90min</v>
      </c>
      <c r="R15" s="5">
        <f t="shared" ca="1" si="27"/>
        <v>98.753344709870461</v>
      </c>
      <c r="S15" s="5">
        <f t="shared" ca="1" si="10"/>
        <v>0.35600126184333974</v>
      </c>
      <c r="T15" s="6">
        <f t="shared" ca="1" si="10"/>
        <v>-7.8751649314127509E-2</v>
      </c>
      <c r="U15" s="6">
        <f t="shared" ca="1" si="10"/>
        <v>1.3339514802659783E-2</v>
      </c>
      <c r="V15" s="6">
        <f t="shared" ca="1" si="10"/>
        <v>-5.8076644975279905E-4</v>
      </c>
      <c r="W15" s="6">
        <f t="shared" ca="1" si="10"/>
        <v>-0.57896168990090591</v>
      </c>
      <c r="X15" s="6">
        <f t="shared" ca="1" si="10"/>
        <v>1.6012910949710795</v>
      </c>
      <c r="Y15" s="5">
        <f t="shared" ca="1" si="10"/>
        <v>-6.1989728325676743E-2</v>
      </c>
      <c r="Z15" s="5">
        <f t="shared" ca="1" si="10"/>
        <v>-3.6927474970496876E-3</v>
      </c>
      <c r="AA15" s="5" t="str">
        <f t="shared" ca="1" si="10"/>
        <v/>
      </c>
      <c r="AB15" s="5" t="str">
        <f t="shared" ca="1" si="10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2114241.2288152799</v>
      </c>
      <c r="AG15" s="5">
        <f t="shared" si="1"/>
        <v>90059.347499769996</v>
      </c>
      <c r="AH15" s="5">
        <f t="shared" si="1"/>
        <v>0</v>
      </c>
      <c r="AI15" s="5">
        <f t="shared" si="1"/>
        <v>506.83689424920698</v>
      </c>
      <c r="AJ15" s="5">
        <f t="shared" si="1"/>
        <v>0</v>
      </c>
      <c r="AK15" s="5">
        <f t="shared" si="1"/>
        <v>5008.7516681904099</v>
      </c>
      <c r="AL15" s="5">
        <f t="shared" si="1"/>
        <v>34312.901870359601</v>
      </c>
      <c r="AM15" s="5">
        <f t="shared" si="1"/>
        <v>0</v>
      </c>
      <c r="AN15" s="5">
        <f t="shared" si="1"/>
        <v>0</v>
      </c>
      <c r="AO15" s="5" t="str">
        <f t="shared" si="1"/>
        <v/>
      </c>
      <c r="AP15" s="5" t="str">
        <f t="shared" si="1"/>
        <v/>
      </c>
      <c r="AR15" s="5" t="str">
        <f t="shared" si="11"/>
        <v>S8_00765_MH_MD_20221118_LCQE</v>
      </c>
      <c r="AS15" s="5" t="str">
        <f t="shared" si="11"/>
        <v>SC 90min</v>
      </c>
      <c r="AT15" s="5">
        <f t="shared" si="20"/>
        <v>100</v>
      </c>
      <c r="AU15" s="5">
        <f t="shared" si="12"/>
        <v>4.2596533580151101</v>
      </c>
      <c r="AV15" s="5">
        <f t="shared" si="12"/>
        <v>0</v>
      </c>
      <c r="AW15" s="5">
        <f t="shared" si="12"/>
        <v>2.397251966055048E-2</v>
      </c>
      <c r="AX15" s="5">
        <f t="shared" si="12"/>
        <v>0</v>
      </c>
      <c r="AY15" s="5">
        <f t="shared" si="12"/>
        <v>0.23690540132911306</v>
      </c>
      <c r="AZ15" s="5">
        <f t="shared" si="12"/>
        <v>1.6229416682781705</v>
      </c>
      <c r="BA15" s="5">
        <f t="shared" si="12"/>
        <v>0</v>
      </c>
      <c r="BB15" s="5">
        <f t="shared" si="12"/>
        <v>0</v>
      </c>
      <c r="BC15" s="5" t="str">
        <f t="shared" si="12"/>
        <v/>
      </c>
      <c r="BD15" s="5" t="str">
        <f t="shared" si="12"/>
        <v/>
      </c>
      <c r="BF15" s="5" t="str">
        <f t="shared" si="13"/>
        <v>S8_00765_MH_MD_20221118_LCQE</v>
      </c>
      <c r="BG15" s="5" t="str">
        <f t="shared" si="13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3.6049539677794548E-3</v>
      </c>
      <c r="BJ15" s="5">
        <f ca="1"/>
        <v>-7.9745804605903367E-4</v>
      </c>
      <c r="BK15" s="5">
        <f ca="1"/>
        <v>1.3507911900959127E-4</v>
      </c>
      <c r="BL15" s="5">
        <f ca="1"/>
        <v>-5.8809800463877462E-6</v>
      </c>
      <c r="BM15" s="5">
        <f ca="1"/>
        <v>-5.8627046162522366E-3</v>
      </c>
      <c r="BN15" s="5">
        <f ca="1"/>
        <v>1.6215056813270946E-2</v>
      </c>
      <c r="BO15" s="5">
        <f ca="1"/>
        <v>-6.2772282303751514E-4</v>
      </c>
      <c r="BP15" s="5">
        <f ca="1"/>
        <v>-3.7393644821840603E-5</v>
      </c>
      <c r="BQ15" s="5" t="e">
        <f ca="1"/>
        <v>#N/A</v>
      </c>
      <c r="BR15" s="5" t="e">
        <f ca="1"/>
        <v>#N/A</v>
      </c>
      <c r="CJ15" s="5" t="str">
        <f t="shared" si="16"/>
        <v/>
      </c>
      <c r="CK15" s="5" t="str">
        <f t="shared" si="22"/>
        <v/>
      </c>
      <c r="CL15" s="7"/>
      <c r="CM15" s="7"/>
      <c r="CN15" s="7"/>
      <c r="CO15" s="7"/>
      <c r="CP15" s="7"/>
      <c r="CQ15" s="7"/>
      <c r="CR15" s="5" t="str">
        <f t="shared" si="17"/>
        <v/>
      </c>
      <c r="CS15" s="5" t="str">
        <f t="shared" si="17"/>
        <v/>
      </c>
      <c r="CT15" s="5" t="str">
        <f t="shared" si="17"/>
        <v/>
      </c>
      <c r="CU15" s="5" t="str">
        <f t="shared" si="17"/>
        <v/>
      </c>
      <c r="CV15" s="5" t="str">
        <f t="shared" si="17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4">CY3</f>
        <v>100</v>
      </c>
      <c r="DJ15" s="5">
        <f t="shared" si="34"/>
        <v>3.8991579612371643</v>
      </c>
    </row>
    <row r="16" spans="1:116" ht="15" customHeight="1" thickBot="1" x14ac:dyDescent="0.25">
      <c r="A16" t="s">
        <v>41</v>
      </c>
      <c r="B16" t="s">
        <v>38</v>
      </c>
      <c r="C16">
        <v>14110575.0325449</v>
      </c>
      <c r="D16">
        <v>607591.21948431002</v>
      </c>
      <c r="E16">
        <v>29118.6345723677</v>
      </c>
      <c r="F16">
        <v>0</v>
      </c>
      <c r="G16">
        <v>0</v>
      </c>
      <c r="H16">
        <v>26548.3064214113</v>
      </c>
      <c r="I16">
        <v>0</v>
      </c>
      <c r="J16">
        <v>0</v>
      </c>
      <c r="K16">
        <v>0</v>
      </c>
      <c r="L16"/>
      <c r="M16"/>
      <c r="P16" s="5" t="str">
        <f t="shared" si="9"/>
        <v>S12_00765_MH_MD_20221118_LCQE</v>
      </c>
      <c r="Q16" s="5" t="str">
        <f t="shared" si="9"/>
        <v>SC 90min</v>
      </c>
      <c r="R16" s="5">
        <f t="shared" ca="1" si="27"/>
        <v>100.28348939648338</v>
      </c>
      <c r="S16" s="5">
        <f t="shared" ca="1" si="10"/>
        <v>0.5362706021320981</v>
      </c>
      <c r="T16" s="6">
        <f t="shared" ca="1" si="10"/>
        <v>-3.4116545061931201E-2</v>
      </c>
      <c r="U16" s="6">
        <f t="shared" ca="1" si="10"/>
        <v>4.0555009601827494E-2</v>
      </c>
      <c r="V16" s="6">
        <f t="shared" ca="1" si="10"/>
        <v>-1.6963105008781876E-3</v>
      </c>
      <c r="W16" s="6">
        <f t="shared" ca="1" si="10"/>
        <v>-0.82549030589522576</v>
      </c>
      <c r="X16" s="6">
        <f t="shared" ca="1" si="10"/>
        <v>6.3812225151461729E-3</v>
      </c>
      <c r="Y16" s="5">
        <f t="shared" ca="1" si="10"/>
        <v>-5.3314566727871668E-5</v>
      </c>
      <c r="Z16" s="5">
        <f t="shared" ca="1" si="10"/>
        <v>-5.3397547077066272E-3</v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8261802.1623391705</v>
      </c>
      <c r="AG16" s="5">
        <f t="shared" si="1"/>
        <v>366321.08629447798</v>
      </c>
      <c r="AH16" s="5">
        <f t="shared" si="1"/>
        <v>4339.1270541691401</v>
      </c>
      <c r="AI16" s="5">
        <f t="shared" si="1"/>
        <v>4362.4265741352201</v>
      </c>
      <c r="AJ16" s="5">
        <f t="shared" si="1"/>
        <v>0</v>
      </c>
      <c r="AK16" s="5">
        <f t="shared" si="1"/>
        <v>0</v>
      </c>
      <c r="AL16" s="5">
        <f t="shared" si="1"/>
        <v>0</v>
      </c>
      <c r="AM16" s="5">
        <f t="shared" si="1"/>
        <v>0</v>
      </c>
      <c r="AN16" s="5">
        <f t="shared" si="1"/>
        <v>0</v>
      </c>
      <c r="AO16" s="5" t="str">
        <f t="shared" si="1"/>
        <v/>
      </c>
      <c r="AP16" s="5" t="str">
        <f t="shared" si="1"/>
        <v/>
      </c>
      <c r="AR16" s="5" t="str">
        <f t="shared" si="11"/>
        <v>S12_00765_MH_MD_20221118_LCQE</v>
      </c>
      <c r="AS16" s="5" t="str">
        <f t="shared" si="11"/>
        <v>SC 90min</v>
      </c>
      <c r="AT16" s="5">
        <f t="shared" si="20"/>
        <v>100</v>
      </c>
      <c r="AU16" s="5">
        <f t="shared" si="12"/>
        <v>4.4339125906975383</v>
      </c>
      <c r="AV16" s="5">
        <f t="shared" si="12"/>
        <v>5.2520345669238334E-2</v>
      </c>
      <c r="AW16" s="5">
        <f t="shared" si="12"/>
        <v>5.280236065226819E-2</v>
      </c>
      <c r="AX16" s="5">
        <f t="shared" si="12"/>
        <v>0</v>
      </c>
      <c r="AY16" s="5">
        <f t="shared" si="12"/>
        <v>0</v>
      </c>
      <c r="AZ16" s="5">
        <f t="shared" si="12"/>
        <v>0</v>
      </c>
      <c r="BA16" s="5">
        <f t="shared" si="12"/>
        <v>0</v>
      </c>
      <c r="BB16" s="5">
        <f t="shared" si="12"/>
        <v>0</v>
      </c>
      <c r="BC16" s="5" t="str">
        <f t="shared" si="12"/>
        <v/>
      </c>
      <c r="BD16" s="5" t="str">
        <f t="shared" si="12"/>
        <v/>
      </c>
      <c r="BF16" s="5" t="str">
        <f t="shared" si="13"/>
        <v>S12_00765_MH_MD_20221118_LCQE</v>
      </c>
      <c r="BG16" s="5" t="str">
        <f t="shared" si="13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5.3475462946037389E-3</v>
      </c>
      <c r="BJ16" s="5">
        <f ca="1"/>
        <v>-3.4020101680992719E-4</v>
      </c>
      <c r="BK16" s="5">
        <f ca="1"/>
        <v>4.0440365453866655E-4</v>
      </c>
      <c r="BL16" s="5">
        <f ca="1"/>
        <v>-1.691515234548342E-5</v>
      </c>
      <c r="BM16" s="5">
        <f ca="1"/>
        <v>-8.2315674381008633E-3</v>
      </c>
      <c r="BN16" s="5">
        <f ca="1"/>
        <v>6.3631835644621494E-5</v>
      </c>
      <c r="BO16" s="5">
        <f ca="1"/>
        <v>-5.3163852842301717E-7</v>
      </c>
      <c r="BP16" s="5">
        <f ca="1"/>
        <v>-5.3246598616001838E-5</v>
      </c>
      <c r="BQ16" s="5" t="e">
        <f ca="1"/>
        <v>#N/A</v>
      </c>
      <c r="BR16" s="5" t="e">
        <f ca="1"/>
        <v>#N/A</v>
      </c>
      <c r="CJ16" s="5" t="str">
        <f t="shared" si="16"/>
        <v/>
      </c>
      <c r="CK16" s="5" t="str">
        <f t="shared" si="22"/>
        <v/>
      </c>
      <c r="CL16" s="5" t="str">
        <f t="shared" si="22"/>
        <v/>
      </c>
      <c r="CM16" s="5" t="str">
        <f t="shared" si="22"/>
        <v/>
      </c>
      <c r="CN16" s="5" t="str">
        <f t="shared" si="22"/>
        <v/>
      </c>
      <c r="CO16" s="5" t="str">
        <f t="shared" si="22"/>
        <v/>
      </c>
      <c r="CP16" s="5" t="str">
        <f t="shared" si="22"/>
        <v/>
      </c>
      <c r="CQ16" s="5" t="str">
        <f t="shared" si="22"/>
        <v/>
      </c>
      <c r="CR16" s="5" t="str">
        <f t="shared" si="22"/>
        <v/>
      </c>
      <c r="CS16" s="5" t="str">
        <f t="shared" si="22"/>
        <v/>
      </c>
      <c r="CT16" s="5" t="str">
        <f t="shared" si="22"/>
        <v/>
      </c>
      <c r="CU16" s="5" t="str">
        <f t="shared" si="22"/>
        <v/>
      </c>
      <c r="CV16" s="5" t="str">
        <f t="shared" si="22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115612539.56519</v>
      </c>
      <c r="D17">
        <v>2462242.3561461102</v>
      </c>
      <c r="E17">
        <v>186143.12956106299</v>
      </c>
      <c r="F17">
        <v>15972.204610052901</v>
      </c>
      <c r="G17">
        <v>0</v>
      </c>
      <c r="H17">
        <v>1004447.41992532</v>
      </c>
      <c r="I17">
        <v>0</v>
      </c>
      <c r="J17">
        <v>0</v>
      </c>
      <c r="K17">
        <v>15672.484342392299</v>
      </c>
      <c r="L17"/>
      <c r="M17"/>
      <c r="P17" s="5" t="str">
        <f t="shared" si="9"/>
        <v>S15_00765_MH_MD_20221118_LCQE</v>
      </c>
      <c r="Q17" s="5" t="str">
        <f t="shared" si="9"/>
        <v>SC 90min</v>
      </c>
      <c r="R17" s="5">
        <f t="shared" ca="1" si="27"/>
        <v>100.12758699190047</v>
      </c>
      <c r="S17" s="5">
        <f t="shared" ca="1" si="10"/>
        <v>0.40728915354344547</v>
      </c>
      <c r="T17" s="6">
        <f t="shared" ca="1" si="10"/>
        <v>0.12496947866455171</v>
      </c>
      <c r="U17" s="6">
        <f t="shared" ca="1" si="10"/>
        <v>-1.8494535170505786E-2</v>
      </c>
      <c r="V17" s="6">
        <f t="shared" ca="1" si="10"/>
        <v>5.1892665342857694E-4</v>
      </c>
      <c r="W17" s="6">
        <f t="shared" ca="1" si="10"/>
        <v>-0.63589083555412484</v>
      </c>
      <c r="X17" s="6">
        <f t="shared" ca="1" si="10"/>
        <v>8.9779962660590804E-5</v>
      </c>
      <c r="Y17" s="5">
        <f t="shared" ca="1" si="10"/>
        <v>-1.2140959647496978E-3</v>
      </c>
      <c r="Z17" s="5">
        <f t="shared" ca="1" si="10"/>
        <v>-4.8548640352000186E-3</v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14110575.0325449</v>
      </c>
      <c r="AG17" s="5">
        <f t="shared" si="1"/>
        <v>607591.21948431002</v>
      </c>
      <c r="AH17" s="5">
        <f t="shared" si="1"/>
        <v>29118.6345723677</v>
      </c>
      <c r="AI17" s="5">
        <f t="shared" si="1"/>
        <v>0</v>
      </c>
      <c r="AJ17" s="5">
        <f t="shared" si="1"/>
        <v>0</v>
      </c>
      <c r="AK17" s="5">
        <f t="shared" si="1"/>
        <v>26548.3064214113</v>
      </c>
      <c r="AL17" s="5">
        <f t="shared" si="1"/>
        <v>0</v>
      </c>
      <c r="AM17" s="5">
        <f t="shared" si="1"/>
        <v>0</v>
      </c>
      <c r="AN17" s="5">
        <f t="shared" si="1"/>
        <v>0</v>
      </c>
      <c r="AO17" s="5" t="str">
        <f t="shared" si="1"/>
        <v/>
      </c>
      <c r="AP17" s="5" t="str">
        <f t="shared" si="1"/>
        <v/>
      </c>
      <c r="AR17" s="5" t="str">
        <f t="shared" si="11"/>
        <v>S15_00765_MH_MD_20221118_LCQE</v>
      </c>
      <c r="AS17" s="5" t="str">
        <f t="shared" si="11"/>
        <v>SC 90min</v>
      </c>
      <c r="AT17" s="5">
        <f t="shared" si="20"/>
        <v>100</v>
      </c>
      <c r="AU17" s="5">
        <f t="shared" si="12"/>
        <v>4.305928128959664</v>
      </c>
      <c r="AV17" s="5">
        <f t="shared" si="12"/>
        <v>0.2063603680587639</v>
      </c>
      <c r="AW17" s="5">
        <f t="shared" si="12"/>
        <v>0</v>
      </c>
      <c r="AX17" s="5">
        <f t="shared" si="12"/>
        <v>0</v>
      </c>
      <c r="AY17" s="5">
        <f t="shared" si="12"/>
        <v>0.1881447521463851</v>
      </c>
      <c r="AZ17" s="5">
        <f t="shared" si="12"/>
        <v>0</v>
      </c>
      <c r="BA17" s="5">
        <f t="shared" si="12"/>
        <v>0</v>
      </c>
      <c r="BB17" s="5">
        <f t="shared" si="12"/>
        <v>0</v>
      </c>
      <c r="BC17" s="5" t="str">
        <f t="shared" si="12"/>
        <v/>
      </c>
      <c r="BD17" s="5" t="str">
        <f t="shared" si="12"/>
        <v/>
      </c>
      <c r="BF17" s="5" t="str">
        <f t="shared" si="13"/>
        <v>S15_00765_MH_MD_20221118_LCQE</v>
      </c>
      <c r="BG17" s="5" t="str">
        <f t="shared" si="13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4.0677016772249983E-3</v>
      </c>
      <c r="BJ17" s="5">
        <f ca="1"/>
        <v>1.2481023703753169E-3</v>
      </c>
      <c r="BK17" s="5">
        <f ca="1"/>
        <v>-1.8470968617272126E-4</v>
      </c>
      <c r="BL17" s="5">
        <f ca="1"/>
        <v>5.1826541417656855E-6</v>
      </c>
      <c r="BM17" s="5">
        <f ca="1"/>
        <v>-6.3508055537737397E-3</v>
      </c>
      <c r="BN17" s="5">
        <f ca="1"/>
        <v>8.9665561068452877E-7</v>
      </c>
      <c r="BO17" s="5">
        <f ca="1"/>
        <v>-1.2125489100700175E-5</v>
      </c>
      <c r="BP17" s="5">
        <f ca="1"/>
        <v>-4.8486777531078811E-5</v>
      </c>
      <c r="BQ17" s="5" t="e">
        <f ca="1"/>
        <v>#N/A</v>
      </c>
      <c r="BR17" s="5" t="e">
        <f ca="1"/>
        <v>#N/A</v>
      </c>
      <c r="CJ17" s="5" t="str">
        <f t="shared" si="16"/>
        <v/>
      </c>
      <c r="CK17" s="5" t="str">
        <f t="shared" si="22"/>
        <v/>
      </c>
      <c r="CL17" s="5" t="str">
        <f t="shared" si="22"/>
        <v/>
      </c>
      <c r="CM17" s="5" t="str">
        <f t="shared" si="22"/>
        <v/>
      </c>
      <c r="CN17" s="5" t="str">
        <f t="shared" si="22"/>
        <v/>
      </c>
      <c r="CO17" s="5" t="str">
        <f t="shared" si="22"/>
        <v/>
      </c>
      <c r="CP17" s="5" t="str">
        <f t="shared" si="22"/>
        <v/>
      </c>
      <c r="CQ17" s="5" t="str">
        <f t="shared" si="22"/>
        <v/>
      </c>
      <c r="CR17" s="5" t="str">
        <f t="shared" ref="CR17:CT17" si="35">IF(CE17=ISBLANK(TRUE),"",CE17/$BM17*"100")</f>
        <v/>
      </c>
      <c r="CS17" s="5" t="str">
        <f t="shared" si="35"/>
        <v/>
      </c>
      <c r="CT17" s="5" t="str">
        <f t="shared" si="35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118239643.476246</v>
      </c>
      <c r="D18">
        <v>5150869.27138953</v>
      </c>
      <c r="E18">
        <v>38473.323014323098</v>
      </c>
      <c r="F18">
        <v>7271.8257352707697</v>
      </c>
      <c r="G18">
        <v>0</v>
      </c>
      <c r="H18">
        <v>929275.466812914</v>
      </c>
      <c r="I18">
        <v>6700.13309251592</v>
      </c>
      <c r="J18">
        <v>0</v>
      </c>
      <c r="K18">
        <v>7902.37870338428</v>
      </c>
      <c r="L18"/>
      <c r="M18"/>
      <c r="T18" s="6"/>
      <c r="U18" s="6"/>
      <c r="V18" s="6"/>
      <c r="W18" s="6"/>
      <c r="X18" s="6"/>
      <c r="AO18" s="5" t="str">
        <f t="shared" si="1"/>
        <v/>
      </c>
      <c r="AP18" s="5" t="str">
        <f t="shared" si="1"/>
        <v/>
      </c>
      <c r="AR18" s="5" t="str">
        <f t="shared" si="11"/>
        <v/>
      </c>
      <c r="AS18" s="5" t="str">
        <f t="shared" si="11"/>
        <v/>
      </c>
      <c r="AT18" s="5" t="str">
        <f t="shared" si="20"/>
        <v/>
      </c>
      <c r="AU18" s="5" t="str">
        <f t="shared" si="12"/>
        <v/>
      </c>
      <c r="AV18" s="5" t="str">
        <f t="shared" si="12"/>
        <v/>
      </c>
      <c r="AW18" s="5" t="str">
        <f t="shared" si="12"/>
        <v/>
      </c>
      <c r="AX18" s="5" t="str">
        <f t="shared" si="12"/>
        <v/>
      </c>
      <c r="AY18" s="5" t="str">
        <f t="shared" si="12"/>
        <v/>
      </c>
      <c r="AZ18" s="5" t="str">
        <f t="shared" si="12"/>
        <v/>
      </c>
      <c r="BA18" s="5" t="str">
        <f t="shared" si="12"/>
        <v/>
      </c>
      <c r="BB18" s="5" t="str">
        <f t="shared" si="12"/>
        <v/>
      </c>
      <c r="BC18" s="5" t="str">
        <f t="shared" si="12"/>
        <v/>
      </c>
      <c r="BD18" s="5" t="str">
        <f t="shared" si="12"/>
        <v/>
      </c>
      <c r="BF18" s="5" t="str">
        <f t="shared" si="13"/>
        <v/>
      </c>
      <c r="BG18" s="5" t="str">
        <f t="shared" si="13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6"/>
        <v/>
      </c>
      <c r="CK18" s="5" t="str">
        <f t="shared" ref="CK18:CT21" si="36">IF(BX18=ISBLANK(TRUE),"",BX18/$BM18*"100")</f>
        <v/>
      </c>
      <c r="CL18" s="5" t="str">
        <f t="shared" si="36"/>
        <v/>
      </c>
      <c r="CM18" s="5" t="str">
        <f t="shared" si="36"/>
        <v/>
      </c>
      <c r="CN18" s="5" t="str">
        <f t="shared" si="36"/>
        <v/>
      </c>
      <c r="CO18" s="5" t="str">
        <f t="shared" si="36"/>
        <v/>
      </c>
      <c r="CP18" s="5" t="str">
        <f t="shared" si="36"/>
        <v/>
      </c>
      <c r="CQ18" s="5" t="str">
        <f t="shared" si="36"/>
        <v/>
      </c>
      <c r="CR18" s="5" t="str">
        <f t="shared" si="36"/>
        <v/>
      </c>
      <c r="CS18" s="5" t="str">
        <f t="shared" si="36"/>
        <v/>
      </c>
      <c r="CT18" s="5" t="str">
        <f t="shared" si="36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-3.8991579612371644E-4</v>
      </c>
      <c r="DA18" s="5">
        <v>8.6344808424249021E-6</v>
      </c>
    </row>
    <row r="19" spans="1:107" ht="15" customHeight="1" x14ac:dyDescent="0.2">
      <c r="A19" t="s">
        <v>45</v>
      </c>
      <c r="B19" t="s">
        <v>43</v>
      </c>
      <c r="C19">
        <v>220608209.19462201</v>
      </c>
      <c r="D19">
        <v>10118701.990305301</v>
      </c>
      <c r="E19">
        <v>1071.9941426366399</v>
      </c>
      <c r="F19">
        <v>47454.919390719297</v>
      </c>
      <c r="G19">
        <v>579.82695969268798</v>
      </c>
      <c r="H19">
        <v>1444732.90843097</v>
      </c>
      <c r="I19">
        <v>91349.116274976506</v>
      </c>
      <c r="J19">
        <v>4517.9539833728204</v>
      </c>
      <c r="K19">
        <v>179.976835228174</v>
      </c>
      <c r="L19"/>
      <c r="M19"/>
      <c r="T19" s="6"/>
      <c r="U19" s="6"/>
      <c r="V19" s="6"/>
      <c r="W19" s="6"/>
      <c r="X19" s="6"/>
      <c r="AO19" s="5" t="str">
        <f t="shared" ref="AO19:AP21" si="37">IF(L18=ISBLANK(TRUE),"",L18)</f>
        <v/>
      </c>
      <c r="AP19" s="5" t="str">
        <f t="shared" si="37"/>
        <v/>
      </c>
      <c r="AR19" s="5" t="str">
        <f t="shared" ref="AR19:AS22" si="38">IF(AD19=ISBLANK(TRUE),"",AD19)</f>
        <v/>
      </c>
      <c r="AS19" s="5" t="str">
        <f t="shared" si="38"/>
        <v/>
      </c>
      <c r="AT19" s="5" t="str">
        <f t="shared" si="20"/>
        <v/>
      </c>
      <c r="AU19" s="5" t="str">
        <f t="shared" si="20"/>
        <v/>
      </c>
      <c r="AV19" s="5" t="str">
        <f t="shared" si="20"/>
        <v/>
      </c>
      <c r="AW19" s="5" t="str">
        <f t="shared" si="20"/>
        <v/>
      </c>
      <c r="AX19" s="5" t="str">
        <f t="shared" si="20"/>
        <v/>
      </c>
      <c r="AY19" s="5" t="str">
        <f t="shared" si="20"/>
        <v/>
      </c>
      <c r="AZ19" s="5" t="str">
        <f t="shared" si="20"/>
        <v/>
      </c>
      <c r="BA19" s="5" t="str">
        <f t="shared" si="20"/>
        <v/>
      </c>
      <c r="BB19" s="5" t="str">
        <f t="shared" si="20"/>
        <v/>
      </c>
      <c r="BC19" s="5" t="str">
        <f t="shared" si="20"/>
        <v/>
      </c>
      <c r="BD19" s="5" t="str">
        <f t="shared" si="20"/>
        <v/>
      </c>
      <c r="BF19" s="5" t="str">
        <f t="shared" ref="BF19:BG22" si="39">IF(AD19=ISBLANK(TRUE),"",AD19)</f>
        <v/>
      </c>
      <c r="BG19" s="5" t="str">
        <f t="shared" si="39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6"/>
        <v/>
      </c>
      <c r="CK19" s="5" t="str">
        <f t="shared" si="36"/>
        <v/>
      </c>
      <c r="CL19" s="5" t="str">
        <f t="shared" si="36"/>
        <v/>
      </c>
      <c r="CM19" s="5" t="str">
        <f t="shared" si="36"/>
        <v/>
      </c>
      <c r="CN19" s="5" t="str">
        <f t="shared" si="36"/>
        <v/>
      </c>
      <c r="CO19" s="5" t="str">
        <f t="shared" si="36"/>
        <v/>
      </c>
      <c r="CP19" s="5" t="str">
        <f t="shared" si="36"/>
        <v/>
      </c>
      <c r="CQ19" s="5" t="str">
        <f t="shared" si="36"/>
        <v/>
      </c>
      <c r="CR19" s="5" t="str">
        <f t="shared" si="36"/>
        <v/>
      </c>
      <c r="CS19" s="5" t="str">
        <f t="shared" si="36"/>
        <v/>
      </c>
      <c r="CT19" s="5" t="str">
        <f t="shared" si="36"/>
        <v/>
      </c>
      <c r="CW19" s="27"/>
      <c r="CX19" s="24"/>
      <c r="CY19" s="5">
        <v>0</v>
      </c>
      <c r="CZ19" s="5">
        <v>0.01</v>
      </c>
      <c r="DA19" s="5">
        <v>-3.8991579612371644E-4</v>
      </c>
    </row>
    <row r="20" spans="1:107" ht="15" customHeight="1" thickBot="1" x14ac:dyDescent="0.25">
      <c r="A20" t="s">
        <v>46</v>
      </c>
      <c r="B20" t="s">
        <v>43</v>
      </c>
      <c r="C20">
        <v>246254993.12509501</v>
      </c>
      <c r="D20">
        <v>11140254.5242784</v>
      </c>
      <c r="E20">
        <v>169245.439340009</v>
      </c>
      <c r="F20">
        <v>29236.745387146901</v>
      </c>
      <c r="G20">
        <v>0</v>
      </c>
      <c r="H20">
        <v>2421141.2135790298</v>
      </c>
      <c r="I20">
        <v>94148.5145543088</v>
      </c>
      <c r="J20">
        <v>0</v>
      </c>
      <c r="K20">
        <v>233.51751722352199</v>
      </c>
      <c r="L20"/>
      <c r="M20"/>
      <c r="T20" s="6"/>
      <c r="U20" s="6"/>
      <c r="V20" s="6"/>
      <c r="W20" s="6"/>
      <c r="X20" s="6"/>
      <c r="AO20" s="5" t="str">
        <f t="shared" si="37"/>
        <v/>
      </c>
      <c r="AP20" s="5" t="str">
        <f t="shared" si="37"/>
        <v/>
      </c>
      <c r="AR20" s="5" t="str">
        <f t="shared" si="38"/>
        <v/>
      </c>
      <c r="AS20" s="5" t="str">
        <f t="shared" si="38"/>
        <v/>
      </c>
      <c r="AT20" s="5" t="str">
        <f t="shared" ref="AT20:BD22" si="40">IFERROR(IF(AF20=ISBLANK(TRUE),"",AF20/$AF20*100),"")</f>
        <v/>
      </c>
      <c r="AU20" s="5" t="str">
        <f t="shared" si="40"/>
        <v/>
      </c>
      <c r="AV20" s="5" t="str">
        <f t="shared" si="40"/>
        <v/>
      </c>
      <c r="AW20" s="5" t="str">
        <f t="shared" si="40"/>
        <v/>
      </c>
      <c r="AX20" s="5" t="str">
        <f t="shared" si="40"/>
        <v/>
      </c>
      <c r="AY20" s="5" t="str">
        <f t="shared" si="40"/>
        <v/>
      </c>
      <c r="AZ20" s="5" t="str">
        <f t="shared" si="40"/>
        <v/>
      </c>
      <c r="BA20" s="5" t="str">
        <f t="shared" si="40"/>
        <v/>
      </c>
      <c r="BB20" s="5" t="str">
        <f t="shared" si="40"/>
        <v/>
      </c>
      <c r="BC20" s="5" t="str">
        <f t="shared" si="40"/>
        <v/>
      </c>
      <c r="BD20" s="5" t="str">
        <f t="shared" si="40"/>
        <v/>
      </c>
      <c r="BF20" s="5" t="str">
        <f t="shared" si="39"/>
        <v/>
      </c>
      <c r="BG20" s="5" t="str">
        <f t="shared" si="39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6"/>
        <v/>
      </c>
      <c r="CK20" s="5" t="str">
        <f t="shared" si="36"/>
        <v/>
      </c>
      <c r="CL20" s="5" t="str">
        <f t="shared" si="36"/>
        <v/>
      </c>
      <c r="CM20" s="5" t="str">
        <f t="shared" si="36"/>
        <v/>
      </c>
      <c r="CN20" s="5" t="str">
        <f t="shared" si="36"/>
        <v/>
      </c>
      <c r="CO20" s="5" t="str">
        <f t="shared" si="36"/>
        <v/>
      </c>
      <c r="CP20" s="5" t="str">
        <f t="shared" si="36"/>
        <v/>
      </c>
      <c r="CQ20" s="5" t="str">
        <f t="shared" si="36"/>
        <v/>
      </c>
      <c r="CR20" s="5" t="str">
        <f t="shared" si="36"/>
        <v/>
      </c>
      <c r="CS20" s="5" t="str">
        <f t="shared" si="36"/>
        <v/>
      </c>
      <c r="CT20" s="5" t="str">
        <f t="shared" si="36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O21" s="5" t="str">
        <f t="shared" si="37"/>
        <v/>
      </c>
      <c r="AP21" s="5" t="str">
        <f t="shared" si="37"/>
        <v/>
      </c>
      <c r="AR21" s="5" t="str">
        <f t="shared" si="38"/>
        <v/>
      </c>
      <c r="AS21" s="5" t="str">
        <f t="shared" si="38"/>
        <v/>
      </c>
      <c r="AT21" s="5" t="str">
        <f t="shared" si="40"/>
        <v/>
      </c>
      <c r="AU21" s="5" t="str">
        <f t="shared" si="40"/>
        <v/>
      </c>
      <c r="AV21" s="5" t="str">
        <f t="shared" si="40"/>
        <v/>
      </c>
      <c r="AW21" s="5" t="str">
        <f t="shared" si="40"/>
        <v/>
      </c>
      <c r="AX21" s="5" t="str">
        <f t="shared" si="40"/>
        <v/>
      </c>
      <c r="AY21" s="5" t="str">
        <f t="shared" si="40"/>
        <v/>
      </c>
      <c r="AZ21" s="5" t="str">
        <f t="shared" si="40"/>
        <v/>
      </c>
      <c r="BA21" s="5" t="str">
        <f t="shared" si="40"/>
        <v/>
      </c>
      <c r="BB21" s="5" t="str">
        <f t="shared" si="40"/>
        <v/>
      </c>
      <c r="BC21" s="5" t="str">
        <f t="shared" si="40"/>
        <v/>
      </c>
      <c r="BD21" s="5" t="str">
        <f t="shared" si="40"/>
        <v/>
      </c>
      <c r="BF21" s="5" t="str">
        <f t="shared" si="39"/>
        <v/>
      </c>
      <c r="BG21" s="5" t="str">
        <f t="shared" si="39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6"/>
        <v/>
      </c>
      <c r="CK21" s="5" t="str">
        <f t="shared" si="36"/>
        <v/>
      </c>
      <c r="CL21" s="5" t="str">
        <f t="shared" si="36"/>
        <v/>
      </c>
      <c r="CM21" s="5" t="str">
        <f t="shared" si="36"/>
        <v/>
      </c>
      <c r="CN21" s="5" t="str">
        <f t="shared" si="36"/>
        <v/>
      </c>
      <c r="CO21" s="5" t="str">
        <f t="shared" si="36"/>
        <v/>
      </c>
      <c r="CP21" s="5" t="str">
        <f t="shared" si="36"/>
        <v/>
      </c>
      <c r="CQ21" s="5" t="str">
        <f t="shared" si="36"/>
        <v/>
      </c>
      <c r="CR21" s="5" t="str">
        <f t="shared" si="36"/>
        <v/>
      </c>
      <c r="CS21" s="5" t="str">
        <f t="shared" si="36"/>
        <v/>
      </c>
      <c r="CT21" s="5" t="str">
        <f t="shared" si="36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41">IF(AD22=ISBLANK(TRUE),"",AD22)</f>
        <v/>
      </c>
      <c r="Q22" s="5" t="str">
        <f t="shared" si="41"/>
        <v/>
      </c>
      <c r="R22" s="5" t="str">
        <f t="shared" ref="R22:T22" ca="1" si="42">IFERROR(BH22/SUMIF($BH22:$BR22,"&lt;&gt;#N/A")*100,"")</f>
        <v/>
      </c>
      <c r="S22" s="5" t="str">
        <f t="shared" ca="1" si="42"/>
        <v/>
      </c>
      <c r="T22" s="6" t="str">
        <f t="shared" ca="1" si="42"/>
        <v/>
      </c>
      <c r="U22" s="6"/>
      <c r="V22" s="6"/>
      <c r="W22" s="6"/>
      <c r="X22" s="6"/>
      <c r="AD22" s="5" t="str">
        <f t="shared" ref="AD22:AP22" si="43">IF(A21=ISBLANK(TRUE),"",A21)</f>
        <v/>
      </c>
      <c r="AE22" s="5" t="str">
        <f t="shared" si="43"/>
        <v/>
      </c>
      <c r="AF22" s="5" t="str">
        <f t="shared" si="43"/>
        <v/>
      </c>
      <c r="AG22" s="5" t="str">
        <f t="shared" si="43"/>
        <v/>
      </c>
      <c r="AH22" s="5" t="str">
        <f t="shared" si="43"/>
        <v/>
      </c>
      <c r="AI22" s="5" t="str">
        <f t="shared" si="43"/>
        <v/>
      </c>
      <c r="AJ22" s="5" t="str">
        <f t="shared" si="43"/>
        <v/>
      </c>
      <c r="AK22" s="5" t="str">
        <f t="shared" si="43"/>
        <v/>
      </c>
      <c r="AL22" s="5" t="str">
        <f t="shared" si="43"/>
        <v/>
      </c>
      <c r="AM22" s="5" t="str">
        <f t="shared" si="43"/>
        <v/>
      </c>
      <c r="AO22" s="5" t="str">
        <f t="shared" si="43"/>
        <v/>
      </c>
      <c r="AP22" s="5" t="str">
        <f t="shared" si="43"/>
        <v/>
      </c>
      <c r="AR22" s="5" t="str">
        <f t="shared" si="38"/>
        <v/>
      </c>
      <c r="AS22" s="5" t="str">
        <f t="shared" si="38"/>
        <v/>
      </c>
      <c r="AT22" s="5" t="str">
        <f t="shared" si="40"/>
        <v/>
      </c>
      <c r="AU22" s="5" t="str">
        <f t="shared" si="40"/>
        <v/>
      </c>
      <c r="AV22" s="5" t="str">
        <f t="shared" si="40"/>
        <v/>
      </c>
      <c r="AW22" s="5" t="str">
        <f t="shared" si="40"/>
        <v/>
      </c>
      <c r="AX22" s="5" t="str">
        <f t="shared" si="40"/>
        <v/>
      </c>
      <c r="AY22" s="5" t="str">
        <f t="shared" si="40"/>
        <v/>
      </c>
      <c r="AZ22" s="5" t="str">
        <f t="shared" si="40"/>
        <v/>
      </c>
      <c r="BA22" s="5" t="str">
        <f t="shared" si="40"/>
        <v/>
      </c>
      <c r="BB22" s="5" t="str">
        <f t="shared" si="40"/>
        <v/>
      </c>
      <c r="BC22" s="5" t="str">
        <f t="shared" si="40"/>
        <v/>
      </c>
      <c r="BD22" s="5" t="str">
        <f t="shared" si="40"/>
        <v/>
      </c>
      <c r="BF22" s="5" t="str">
        <f t="shared" si="39"/>
        <v/>
      </c>
      <c r="BG22" s="5" t="str">
        <f t="shared" si="39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-3.8991579612371644E-4</v>
      </c>
      <c r="DA22" s="5">
        <v>8.6344808424249021E-6</v>
      </c>
      <c r="DB22" s="5">
        <v>-1.4142597291106592E-6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-3.8991579612371644E-4</v>
      </c>
      <c r="DB23" s="5">
        <v>8.6344808424249021E-6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-3.8991579612371644E-4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100.15391365345407</v>
      </c>
      <c r="S25" s="5">
        <f t="shared" ref="S25:V25" ca="1" si="44">AVERAGE(S3:S5)</f>
        <v>0.11456585626986604</v>
      </c>
      <c r="T25" s="5">
        <f t="shared" ca="1" si="44"/>
        <v>0.44754611285035967</v>
      </c>
      <c r="U25" s="5">
        <f t="shared" ca="1" si="44"/>
        <v>4.3798395137260811E-2</v>
      </c>
      <c r="V25" s="5">
        <f t="shared" ca="1" si="44"/>
        <v>-2.0828483027149308E-3</v>
      </c>
      <c r="W25" s="5">
        <f t="shared" ref="W25:Z25" ca="1" si="45">AVERAGE(W3:W5)</f>
        <v>-0.75557492988436525</v>
      </c>
      <c r="X25" s="5">
        <f t="shared" ca="1" si="45"/>
        <v>7.1537253757889682E-3</v>
      </c>
      <c r="Y25" s="5">
        <f t="shared" ca="1" si="45"/>
        <v>-4.0037630151468955E-3</v>
      </c>
      <c r="Z25" s="5">
        <f t="shared" ca="1" si="45"/>
        <v>-5.3162018851171701E-3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99.577414411925432</v>
      </c>
      <c r="S26" s="5">
        <f t="shared" ref="S26:V26" ca="1" si="46">AVERAGE(S6:S9)</f>
        <v>0.95714708761891498</v>
      </c>
      <c r="T26" s="5">
        <f t="shared" ca="1" si="46"/>
        <v>-3.1378804185993843E-3</v>
      </c>
      <c r="U26" s="5">
        <f t="shared" ca="1" si="46"/>
        <v>4.7749806849164012E-3</v>
      </c>
      <c r="V26" s="5">
        <f t="shared" ca="1" si="46"/>
        <v>-3.7720964624464882E-4</v>
      </c>
      <c r="W26" s="5">
        <f t="shared" ref="W26:Z26" ca="1" si="47">AVERAGE(W6:W9)</f>
        <v>-0.54449054597962765</v>
      </c>
      <c r="X26" s="5">
        <f t="shared" ca="1" si="47"/>
        <v>9.2651191439136193E-3</v>
      </c>
      <c r="Y26" s="5">
        <f t="shared" ca="1" si="47"/>
        <v>-6.9166230635824032E-4</v>
      </c>
      <c r="Z26" s="5">
        <f t="shared" ca="1" si="47"/>
        <v>9.5698977644390103E-5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98.899363402215997</v>
      </c>
      <c r="S27" s="5">
        <f t="shared" ref="S27:V27" ca="1" si="48">AVERAGE(S10:S13)</f>
        <v>1.0137731004959663</v>
      </c>
      <c r="T27" s="5">
        <f t="shared" ca="1" si="48"/>
        <v>0.3486437359328089</v>
      </c>
      <c r="U27" s="5">
        <f t="shared" ca="1" si="48"/>
        <v>0.10060680212878138</v>
      </c>
      <c r="V27" s="5">
        <f t="shared" ca="1" si="48"/>
        <v>-4.3520341962870876E-3</v>
      </c>
      <c r="W27" s="5">
        <f t="shared" ref="W27:Z27" ca="1" si="49">AVERAGE(W10:W13)</f>
        <v>-0.60822192839024525</v>
      </c>
      <c r="X27" s="5">
        <f t="shared" ca="1" si="49"/>
        <v>0.14043178891469457</v>
      </c>
      <c r="Y27" s="5">
        <f t="shared" ca="1" si="49"/>
        <v>0.12041702550685729</v>
      </c>
      <c r="Z27" s="5">
        <f t="shared" ca="1" si="49"/>
        <v>-1.0661892608564911E-2</v>
      </c>
      <c r="CW27" s="27"/>
      <c r="CX27" s="23" t="s">
        <v>14</v>
      </c>
      <c r="CY27" s="5">
        <f t="array" ref="CY27:DC31">MINVERSE(CY5:DC9)</f>
        <v>0.01</v>
      </c>
      <c r="CZ27" s="5">
        <v>-3.8991579612371644E-4</v>
      </c>
      <c r="DA27" s="5">
        <v>8.6344808424249021E-6</v>
      </c>
      <c r="DB27" s="5">
        <v>-1.4142597291106592E-6</v>
      </c>
      <c r="DC27" s="5">
        <v>9.490540246358999E-8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99.600904805100043</v>
      </c>
      <c r="S28" s="5">
        <f t="shared" ref="S28:V28" ca="1" si="50">AVERAGE(S14:S17)</f>
        <v>0.57789339761616432</v>
      </c>
      <c r="T28" s="5">
        <f t="shared" ca="1" si="50"/>
        <v>7.6585642337982165E-2</v>
      </c>
      <c r="U28" s="5">
        <f t="shared" ca="1" si="50"/>
        <v>3.3120017189898425E-2</v>
      </c>
      <c r="V28" s="5">
        <f t="shared" ca="1" si="50"/>
        <v>-1.4842309480419798E-3</v>
      </c>
      <c r="W28" s="5">
        <f t="shared" ref="W28:Z28" ca="1" si="51">AVERAGE(W14:W17)</f>
        <v>-0.67019490361854117</v>
      </c>
      <c r="X28" s="5">
        <f t="shared" ca="1" si="51"/>
        <v>0.40080701741670188</v>
      </c>
      <c r="Y28" s="5">
        <f t="shared" ca="1" si="51"/>
        <v>-1.6451318302211144E-2</v>
      </c>
      <c r="Z28" s="5">
        <f t="shared" ca="1" si="51"/>
        <v>-1.1804267919949013E-3</v>
      </c>
      <c r="CW28" s="27"/>
      <c r="CX28" s="24"/>
      <c r="CY28" s="5">
        <v>0</v>
      </c>
      <c r="CZ28" s="5">
        <v>0.01</v>
      </c>
      <c r="DA28" s="5">
        <v>-3.8991579612371644E-4</v>
      </c>
      <c r="DB28" s="5">
        <v>8.6344808424249021E-6</v>
      </c>
      <c r="DC28" s="5">
        <v>-1.4142597291106592E-6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-3.8991579612371644E-4</v>
      </c>
      <c r="DC29" s="5">
        <v>8.6344808424249021E-6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-3.8991579612371644E-4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52">IFERROR(BH48/SUMIF($AV48:$BF48,"&lt;&gt;#N/A")*100,"")</f>
        <v/>
      </c>
      <c r="S33" s="5" t="str">
        <f t="shared" si="52"/>
        <v/>
      </c>
      <c r="T33" s="5" t="str">
        <f t="shared" si="52"/>
        <v/>
      </c>
      <c r="U33" s="5" t="str">
        <f t="shared" si="52"/>
        <v/>
      </c>
      <c r="V33" s="5" t="str">
        <f t="shared" si="52"/>
        <v/>
      </c>
      <c r="W33" s="5" t="str">
        <f t="shared" si="52"/>
        <v/>
      </c>
      <c r="X33" s="5" t="str">
        <f t="shared" si="52"/>
        <v/>
      </c>
      <c r="CW33" s="27"/>
      <c r="CX33" s="23" t="s">
        <v>15</v>
      </c>
      <c r="CY33" s="5">
        <f t="array" ref="CY33:DD38">MINVERSE(CY5:DD10)</f>
        <v>0.01</v>
      </c>
      <c r="CZ33" s="5">
        <v>-3.8991579612371644E-4</v>
      </c>
      <c r="DA33" s="5">
        <v>8.6344808424249021E-6</v>
      </c>
      <c r="DB33" s="5">
        <v>-1.4142597291106592E-6</v>
      </c>
      <c r="DC33" s="5">
        <v>9.490540246358999E-8</v>
      </c>
      <c r="DD33" s="5">
        <v>-8.232369883921419E-5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-3.8991579612371644E-4</v>
      </c>
      <c r="DB34" s="5">
        <v>8.6344808424249021E-6</v>
      </c>
      <c r="DC34" s="5">
        <v>-1.4142597291106592E-6</v>
      </c>
      <c r="DD34" s="5">
        <v>9.490540246358999E-8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-3.8991579612371644E-4</v>
      </c>
      <c r="DC35" s="5">
        <v>8.6344808424249021E-6</v>
      </c>
      <c r="DD35" s="5">
        <v>-1.4142597291106592E-6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-3.8991579612371644E-4</v>
      </c>
      <c r="DD36" s="5">
        <v>8.6344808424249021E-6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-3.8991579612371644E-4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53">IF(B38=ISBLANK(TRUE),"",B38)</f>
        <v/>
      </c>
      <c r="AF39" s="5" t="str">
        <f t="shared" si="53"/>
        <v/>
      </c>
      <c r="AG39" s="5" t="str">
        <f t="shared" si="53"/>
        <v/>
      </c>
      <c r="AH39" s="5" t="str">
        <f t="shared" si="53"/>
        <v/>
      </c>
      <c r="AI39" s="5" t="str">
        <f t="shared" si="53"/>
        <v/>
      </c>
      <c r="AJ39" s="5" t="str">
        <f t="shared" si="53"/>
        <v/>
      </c>
      <c r="AK39" s="5" t="str">
        <f t="shared" si="53"/>
        <v/>
      </c>
      <c r="AL39" s="5" t="str">
        <f t="shared" si="53"/>
        <v/>
      </c>
      <c r="AM39" s="5" t="str">
        <f t="shared" si="53"/>
        <v/>
      </c>
      <c r="AN39" s="5" t="str">
        <f t="shared" si="53"/>
        <v/>
      </c>
      <c r="AO39" s="5" t="str">
        <f t="shared" si="53"/>
        <v/>
      </c>
      <c r="AP39" s="5" t="str">
        <f t="shared" si="53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53"/>
        <v/>
      </c>
      <c r="AF40" s="5" t="str">
        <f t="shared" si="53"/>
        <v/>
      </c>
      <c r="AG40" s="5" t="str">
        <f t="shared" si="53"/>
        <v/>
      </c>
      <c r="AH40" s="5" t="str">
        <f t="shared" si="53"/>
        <v/>
      </c>
      <c r="AI40" s="5" t="str">
        <f t="shared" si="53"/>
        <v/>
      </c>
      <c r="AJ40" s="5" t="str">
        <f t="shared" si="53"/>
        <v/>
      </c>
      <c r="AK40" s="5" t="str">
        <f t="shared" si="53"/>
        <v/>
      </c>
      <c r="AL40" s="5" t="str">
        <f t="shared" si="53"/>
        <v/>
      </c>
      <c r="AM40" s="5" t="str">
        <f t="shared" si="53"/>
        <v/>
      </c>
      <c r="AN40" s="5" t="str">
        <f t="shared" si="53"/>
        <v/>
      </c>
      <c r="AO40" s="5" t="str">
        <f t="shared" si="53"/>
        <v/>
      </c>
      <c r="AP40" s="5" t="str">
        <f t="shared" si="53"/>
        <v/>
      </c>
      <c r="CW40" s="27"/>
      <c r="CX40" s="23" t="s">
        <v>16</v>
      </c>
      <c r="CY40" s="5">
        <f t="array" ref="CY40:DE46">MINVERSE(CY5:DE11)</f>
        <v>0.01</v>
      </c>
      <c r="CZ40" s="5">
        <v>-3.8991579612371644E-4</v>
      </c>
      <c r="DA40" s="5">
        <v>8.6344808424249021E-6</v>
      </c>
      <c r="DB40" s="5">
        <v>-1.4142597291106592E-6</v>
      </c>
      <c r="DC40" s="5">
        <v>9.490540246358999E-8</v>
      </c>
      <c r="DD40" s="5">
        <v>-8.232369883921419E-5</v>
      </c>
      <c r="DE40" s="5">
        <v>4.2871761222833484E-6</v>
      </c>
    </row>
    <row r="41" spans="2:110" ht="14.25" customHeight="1" x14ac:dyDescent="0.15">
      <c r="AD41" s="5" t="str">
        <f>IF(A40=ISBLANK(TRUE),"",A40)</f>
        <v/>
      </c>
      <c r="AE41" s="5" t="str">
        <f t="shared" si="53"/>
        <v/>
      </c>
      <c r="AF41" s="5" t="str">
        <f t="shared" si="53"/>
        <v/>
      </c>
      <c r="AG41" s="5" t="str">
        <f t="shared" si="53"/>
        <v/>
      </c>
      <c r="AH41" s="5" t="str">
        <f t="shared" si="53"/>
        <v/>
      </c>
      <c r="AI41" s="5" t="str">
        <f t="shared" si="53"/>
        <v/>
      </c>
      <c r="AJ41" s="5" t="str">
        <f t="shared" si="53"/>
        <v/>
      </c>
      <c r="AK41" s="5" t="str">
        <f t="shared" si="53"/>
        <v/>
      </c>
      <c r="AL41" s="5" t="str">
        <f t="shared" si="53"/>
        <v/>
      </c>
      <c r="AM41" s="5" t="str">
        <f t="shared" si="53"/>
        <v/>
      </c>
      <c r="AN41" s="5" t="str">
        <f t="shared" si="53"/>
        <v/>
      </c>
      <c r="AO41" s="5" t="str">
        <f t="shared" si="53"/>
        <v/>
      </c>
      <c r="AP41" s="5" t="str">
        <f t="shared" si="53"/>
        <v/>
      </c>
      <c r="CW41" s="27"/>
      <c r="CX41" s="24"/>
      <c r="CY41" s="5">
        <v>0</v>
      </c>
      <c r="CZ41" s="5">
        <v>0.01</v>
      </c>
      <c r="DA41" s="5">
        <v>-3.8991579612371644E-4</v>
      </c>
      <c r="DB41" s="5">
        <v>8.6344808424249021E-6</v>
      </c>
      <c r="DC41" s="5">
        <v>-1.4142597291106592E-6</v>
      </c>
      <c r="DD41" s="5">
        <v>9.490540246358999E-8</v>
      </c>
      <c r="DE41" s="5">
        <v>-8.232369883921419E-5</v>
      </c>
    </row>
    <row r="42" spans="2:110" ht="14.25" customHeight="1" x14ac:dyDescent="0.15">
      <c r="AD42" s="5" t="str">
        <f>IF(A41=ISBLANK(TRUE),"",A41)</f>
        <v/>
      </c>
      <c r="AE42" s="5" t="str">
        <f t="shared" si="53"/>
        <v/>
      </c>
      <c r="AF42" s="5" t="str">
        <f t="shared" si="53"/>
        <v/>
      </c>
      <c r="AG42" s="5" t="str">
        <f t="shared" si="53"/>
        <v/>
      </c>
      <c r="AH42" s="5" t="str">
        <f t="shared" si="53"/>
        <v/>
      </c>
      <c r="AI42" s="5" t="str">
        <f t="shared" si="53"/>
        <v/>
      </c>
      <c r="AJ42" s="5" t="str">
        <f t="shared" si="53"/>
        <v/>
      </c>
      <c r="AK42" s="5" t="str">
        <f t="shared" si="53"/>
        <v/>
      </c>
      <c r="AL42" s="5" t="str">
        <f t="shared" si="53"/>
        <v/>
      </c>
      <c r="AM42" s="5" t="str">
        <f t="shared" si="53"/>
        <v/>
      </c>
      <c r="AN42" s="5" t="str">
        <f t="shared" si="53"/>
        <v/>
      </c>
      <c r="AO42" s="5" t="str">
        <f t="shared" si="53"/>
        <v/>
      </c>
      <c r="AP42" s="5" t="str">
        <f t="shared" si="53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-3.8991579612371644E-4</v>
      </c>
      <c r="DC42" s="5">
        <v>8.6344808424249021E-6</v>
      </c>
      <c r="DD42" s="5">
        <v>-1.4142597291106592E-6</v>
      </c>
      <c r="DE42" s="5">
        <v>9.490540246358999E-8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-3.8991579612371644E-4</v>
      </c>
      <c r="DD43" s="5">
        <v>8.6344808424249021E-6</v>
      </c>
      <c r="DE43" s="5">
        <v>-1.4142597291106592E-6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-3.8991579612371644E-4</v>
      </c>
      <c r="DE44" s="5">
        <v>8.6344808424249021E-6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-3.8991579612371644E-4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>
        <f t="array" ref="CY48:DF55">MINVERSE(CY5:DF12)</f>
        <v>0.01</v>
      </c>
      <c r="CZ48" s="5">
        <v>-3.8991579612371644E-4</v>
      </c>
      <c r="DA48" s="5">
        <v>8.6344808424249021E-6</v>
      </c>
      <c r="DB48" s="5">
        <v>-1.4142597291106592E-6</v>
      </c>
      <c r="DC48" s="5">
        <v>9.490540246358999E-8</v>
      </c>
      <c r="DD48" s="5">
        <v>-8.232369883921419E-5</v>
      </c>
      <c r="DE48" s="5">
        <v>4.2871761222833484E-6</v>
      </c>
      <c r="DF48" s="5">
        <v>-1.5221944825035931E-7</v>
      </c>
    </row>
    <row r="49" spans="101:111" ht="14.25" customHeight="1" x14ac:dyDescent="0.15">
      <c r="CW49" s="27"/>
      <c r="CX49" s="24"/>
      <c r="CY49" s="5">
        <v>0</v>
      </c>
      <c r="CZ49" s="5">
        <v>0.01</v>
      </c>
      <c r="DA49" s="5">
        <v>-3.8991579612371644E-4</v>
      </c>
      <c r="DB49" s="5">
        <v>8.6344808424249021E-6</v>
      </c>
      <c r="DC49" s="5">
        <v>-1.4142597291106592E-6</v>
      </c>
      <c r="DD49" s="5">
        <v>9.490540246358999E-8</v>
      </c>
      <c r="DE49" s="5">
        <v>-8.232369883921419E-5</v>
      </c>
      <c r="DF49" s="5">
        <v>4.2871761222833484E-6</v>
      </c>
    </row>
    <row r="50" spans="101:111" ht="14.25" customHeight="1" x14ac:dyDescent="0.15">
      <c r="CW50" s="27"/>
      <c r="CX50" s="24"/>
      <c r="CY50" s="5">
        <v>0</v>
      </c>
      <c r="CZ50" s="5">
        <v>0</v>
      </c>
      <c r="DA50" s="5">
        <v>0.01</v>
      </c>
      <c r="DB50" s="5">
        <v>-3.8991579612371644E-4</v>
      </c>
      <c r="DC50" s="5">
        <v>8.6344808424249021E-6</v>
      </c>
      <c r="DD50" s="5">
        <v>-1.4142597291106592E-6</v>
      </c>
      <c r="DE50" s="5">
        <v>9.490540246358999E-8</v>
      </c>
      <c r="DF50" s="5">
        <v>-8.232369883921419E-5</v>
      </c>
    </row>
    <row r="51" spans="101:111" ht="14.25" customHeight="1" x14ac:dyDescent="0.15">
      <c r="CW51" s="27"/>
      <c r="CX51" s="24"/>
      <c r="CY51" s="5">
        <v>0</v>
      </c>
      <c r="CZ51" s="5">
        <v>0</v>
      </c>
      <c r="DA51" s="5">
        <v>0</v>
      </c>
      <c r="DB51" s="5">
        <v>0.01</v>
      </c>
      <c r="DC51" s="5">
        <v>-3.8991579612371644E-4</v>
      </c>
      <c r="DD51" s="5">
        <v>8.6344808424249021E-6</v>
      </c>
      <c r="DE51" s="5">
        <v>-1.4142597291106592E-6</v>
      </c>
      <c r="DF51" s="5">
        <v>9.490540246358999E-8</v>
      </c>
    </row>
    <row r="52" spans="101:111" ht="14.25" customHeight="1" x14ac:dyDescent="0.15">
      <c r="CW52" s="27"/>
      <c r="CX52" s="24"/>
      <c r="CY52" s="5">
        <v>0</v>
      </c>
      <c r="CZ52" s="5">
        <v>0</v>
      </c>
      <c r="DA52" s="5">
        <v>0</v>
      </c>
      <c r="DB52" s="5">
        <v>0</v>
      </c>
      <c r="DC52" s="5">
        <v>0.01</v>
      </c>
      <c r="DD52" s="5">
        <v>-3.8991579612371644E-4</v>
      </c>
      <c r="DE52" s="5">
        <v>8.6344808424249021E-6</v>
      </c>
      <c r="DF52" s="5">
        <v>-1.4142597291106592E-6</v>
      </c>
    </row>
    <row r="53" spans="101:111" ht="14.25" customHeight="1" x14ac:dyDescent="0.15">
      <c r="CW53" s="27"/>
      <c r="CX53" s="24"/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0.01</v>
      </c>
      <c r="DE53" s="5">
        <v>-3.8991579612371644E-4</v>
      </c>
      <c r="DF53" s="5">
        <v>8.6344808424249021E-6</v>
      </c>
    </row>
    <row r="54" spans="101:111" ht="15" customHeight="1" x14ac:dyDescent="0.15">
      <c r="CW54" s="27"/>
      <c r="CX54" s="24"/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0.01</v>
      </c>
      <c r="DF54" s="5">
        <v>-3.8991579612371644E-4</v>
      </c>
    </row>
    <row r="55" spans="101:111" ht="15" customHeight="1" thickBot="1" x14ac:dyDescent="0.2">
      <c r="CW55" s="27"/>
      <c r="CX55" s="25"/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0.01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>
        <f t="array" ref="CY57:DG65">MINVERSE(CY5:DG13)</f>
        <v>0.01</v>
      </c>
      <c r="CZ57" s="5">
        <v>-3.8991579612371644E-4</v>
      </c>
      <c r="DA57" s="5">
        <v>8.6344808424249021E-6</v>
      </c>
      <c r="DB57" s="5">
        <v>-1.4142597291106592E-6</v>
      </c>
      <c r="DC57" s="5">
        <v>9.490540246358999E-8</v>
      </c>
      <c r="DD57" s="5">
        <v>-8.232369883921419E-5</v>
      </c>
      <c r="DE57" s="5">
        <v>4.2871761222833484E-6</v>
      </c>
      <c r="DF57" s="5">
        <v>-1.5221944825035931E-7</v>
      </c>
      <c r="DG57" s="5">
        <v>-4.8449949223405864E-7</v>
      </c>
    </row>
    <row r="58" spans="101:111" ht="14.25" customHeight="1" x14ac:dyDescent="0.15">
      <c r="CW58" s="27"/>
      <c r="CX58" s="24"/>
      <c r="CY58" s="5">
        <v>0</v>
      </c>
      <c r="CZ58" s="5">
        <v>0.01</v>
      </c>
      <c r="DA58" s="5">
        <v>-3.8991579612371644E-4</v>
      </c>
      <c r="DB58" s="5">
        <v>8.6344808424249021E-6</v>
      </c>
      <c r="DC58" s="5">
        <v>-1.4142597291106592E-6</v>
      </c>
      <c r="DD58" s="5">
        <v>9.490540246358999E-8</v>
      </c>
      <c r="DE58" s="5">
        <v>-8.232369883921419E-5</v>
      </c>
      <c r="DF58" s="5">
        <v>4.2871761222833484E-6</v>
      </c>
      <c r="DG58" s="5">
        <v>-1.5221944825035931E-7</v>
      </c>
    </row>
    <row r="59" spans="101:111" ht="14.25" customHeight="1" x14ac:dyDescent="0.15">
      <c r="CW59" s="27"/>
      <c r="CX59" s="24"/>
      <c r="CY59" s="5">
        <v>0</v>
      </c>
      <c r="CZ59" s="5">
        <v>0</v>
      </c>
      <c r="DA59" s="5">
        <v>0.01</v>
      </c>
      <c r="DB59" s="5">
        <v>-3.8991579612371644E-4</v>
      </c>
      <c r="DC59" s="5">
        <v>8.6344808424249021E-6</v>
      </c>
      <c r="DD59" s="5">
        <v>-1.4142597291106592E-6</v>
      </c>
      <c r="DE59" s="5">
        <v>9.490540246358999E-8</v>
      </c>
      <c r="DF59" s="5">
        <v>-8.232369883921419E-5</v>
      </c>
      <c r="DG59" s="5">
        <v>4.2871761222833484E-6</v>
      </c>
    </row>
    <row r="60" spans="101:111" ht="14.25" customHeight="1" x14ac:dyDescent="0.15">
      <c r="CW60" s="27"/>
      <c r="CX60" s="24"/>
      <c r="CY60" s="5">
        <v>0</v>
      </c>
      <c r="CZ60" s="5">
        <v>0</v>
      </c>
      <c r="DA60" s="5">
        <v>0</v>
      </c>
      <c r="DB60" s="5">
        <v>0.01</v>
      </c>
      <c r="DC60" s="5">
        <v>-3.8991579612371644E-4</v>
      </c>
      <c r="DD60" s="5">
        <v>8.6344808424249021E-6</v>
      </c>
      <c r="DE60" s="5">
        <v>-1.4142597291106592E-6</v>
      </c>
      <c r="DF60" s="5">
        <v>9.490540246358999E-8</v>
      </c>
      <c r="DG60" s="5">
        <v>-8.232369883921419E-5</v>
      </c>
    </row>
    <row r="61" spans="101:111" ht="14.25" customHeight="1" x14ac:dyDescent="0.15">
      <c r="CW61" s="27"/>
      <c r="CX61" s="24"/>
      <c r="CY61" s="5">
        <v>0</v>
      </c>
      <c r="CZ61" s="5">
        <v>0</v>
      </c>
      <c r="DA61" s="5">
        <v>0</v>
      </c>
      <c r="DB61" s="5">
        <v>0</v>
      </c>
      <c r="DC61" s="5">
        <v>0.01</v>
      </c>
      <c r="DD61" s="5">
        <v>-3.8991579612371644E-4</v>
      </c>
      <c r="DE61" s="5">
        <v>8.6344808424249021E-6</v>
      </c>
      <c r="DF61" s="5">
        <v>-1.4142597291106592E-6</v>
      </c>
      <c r="DG61" s="5">
        <v>9.490540246358999E-8</v>
      </c>
    </row>
    <row r="62" spans="101:111" ht="14.25" customHeight="1" x14ac:dyDescent="0.15">
      <c r="CW62" s="27"/>
      <c r="CX62" s="24"/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0.01</v>
      </c>
      <c r="DE62" s="5">
        <v>-3.8991579612371644E-4</v>
      </c>
      <c r="DF62" s="5">
        <v>8.6344808424249021E-6</v>
      </c>
      <c r="DG62" s="5">
        <v>-1.4142597291106592E-6</v>
      </c>
    </row>
    <row r="63" spans="101:111" ht="14.25" customHeight="1" x14ac:dyDescent="0.15">
      <c r="CW63" s="27"/>
      <c r="CX63" s="24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0.01</v>
      </c>
      <c r="DF63" s="5">
        <v>-3.8991579612371644E-4</v>
      </c>
      <c r="DG63" s="5">
        <v>8.6344808424249021E-6</v>
      </c>
    </row>
    <row r="64" spans="101:111" ht="15" customHeight="1" x14ac:dyDescent="0.15">
      <c r="CW64" s="27"/>
      <c r="CX64" s="24"/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0.01</v>
      </c>
      <c r="DG64" s="5">
        <v>-3.8991579612371644E-4</v>
      </c>
    </row>
    <row r="65" spans="101:113" ht="15" customHeight="1" thickBot="1" x14ac:dyDescent="0.2">
      <c r="CW65" s="27"/>
      <c r="CX65" s="25"/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0.01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2ACF4-EB16-2F40-A9A6-1D5BEB00AFDA}">
  <dimension ref="A1:DL101"/>
  <sheetViews>
    <sheetView zoomScaleNormal="100" workbookViewId="0">
      <selection activeCell="K38" sqref="K38"/>
    </sheetView>
  </sheetViews>
  <sheetFormatPr baseColWidth="10" defaultColWidth="1.83203125" defaultRowHeight="14" x14ac:dyDescent="0.15"/>
  <cols>
    <col min="1" max="1" width="41.33203125" style="5" bestFit="1" customWidth="1"/>
    <col min="2" max="2" width="8.83203125" style="5" bestFit="1" customWidth="1"/>
    <col min="3" max="9" width="12" style="5" bestFit="1" customWidth="1"/>
    <col min="10" max="10" width="12.1640625" style="5" bestFit="1" customWidth="1"/>
    <col min="11" max="11" width="9.1640625" style="5" bestFit="1" customWidth="1"/>
    <col min="12" max="12" width="12.1640625" style="5" bestFit="1" customWidth="1"/>
    <col min="13" max="15" width="1.83203125" style="5"/>
    <col min="16" max="16" width="39.33203125" style="5" bestFit="1" customWidth="1"/>
    <col min="17" max="17" width="9.33203125" style="5" bestFit="1" customWidth="1"/>
    <col min="18" max="18" width="9.1640625" style="5" bestFit="1" customWidth="1"/>
    <col min="19" max="24" width="14.1640625" style="5" bestFit="1" customWidth="1"/>
    <col min="25" max="25" width="10.83203125" style="5" bestFit="1" customWidth="1"/>
    <col min="26" max="29" width="1.83203125" style="5"/>
    <col min="30" max="30" width="39.33203125" style="5" bestFit="1" customWidth="1"/>
    <col min="31" max="31" width="6.6640625" style="5" bestFit="1" customWidth="1"/>
    <col min="32" max="32" width="14.33203125" style="5" bestFit="1" customWidth="1"/>
    <col min="33" max="38" width="14.5" style="5" bestFit="1" customWidth="1"/>
    <col min="39" max="39" width="11.6640625" style="5" bestFit="1" customWidth="1"/>
    <col min="40" max="43" width="1.83203125" style="5"/>
    <col min="44" max="44" width="39.33203125" style="5" bestFit="1" customWidth="1"/>
    <col min="45" max="45" width="6.6640625" style="5" bestFit="1" customWidth="1"/>
    <col min="46" max="46" width="9.1640625" style="5" bestFit="1" customWidth="1"/>
    <col min="47" max="52" width="14.1640625" style="5" bestFit="1" customWidth="1"/>
    <col min="53" max="53" width="10.83203125" style="5" bestFit="1" customWidth="1"/>
    <col min="54" max="57" width="1.83203125" style="5"/>
    <col min="58" max="58" width="39.33203125" style="5" bestFit="1" customWidth="1"/>
    <col min="59" max="59" width="6.6640625" style="5" bestFit="1" customWidth="1"/>
    <col min="60" max="60" width="9.1640625" style="5" bestFit="1" customWidth="1"/>
    <col min="61" max="66" width="14.1640625" style="5" bestFit="1" customWidth="1"/>
    <col min="67" max="70" width="5.5" style="5" bestFit="1" customWidth="1"/>
    <col min="71" max="73" width="1.83203125" style="5"/>
    <col min="74" max="74" width="48.5" style="5" bestFit="1" customWidth="1"/>
    <col min="75" max="75" width="8.83203125" style="5" bestFit="1" customWidth="1"/>
    <col min="76" max="76" width="14.33203125" style="5" bestFit="1" customWidth="1"/>
    <col min="77" max="81" width="14.5" style="5" bestFit="1" customWidth="1"/>
    <col min="82" max="83" width="11.6640625" style="5" bestFit="1" customWidth="1"/>
    <col min="84" max="87" width="1.83203125" style="5"/>
    <col min="88" max="88" width="48.5" style="5" bestFit="1" customWidth="1"/>
    <col min="89" max="89" width="9.1640625" style="5" bestFit="1" customWidth="1"/>
    <col min="90" max="95" width="14.1640625" style="5" bestFit="1" customWidth="1"/>
    <col min="96" max="100" width="1.83203125" style="5"/>
    <col min="101" max="101" width="3.6640625" style="5" bestFit="1" customWidth="1"/>
    <col min="102" max="102" width="15.6640625" style="5" bestFit="1" customWidth="1"/>
    <col min="103" max="103" width="9.5" style="5" bestFit="1" customWidth="1"/>
    <col min="104" max="109" width="14.1640625" style="5" bestFit="1" customWidth="1"/>
    <col min="110" max="114" width="9.5" style="5" bestFit="1" customWidth="1"/>
    <col min="115" max="115" width="1.83203125" style="5"/>
    <col min="116" max="116" width="5" style="5" bestFit="1" customWidth="1"/>
    <col min="117" max="16384" width="1.83203125" style="5"/>
  </cols>
  <sheetData>
    <row r="1" spans="1:116" s="3" customFormat="1" ht="16" thickBot="1" x14ac:dyDescent="0.25">
      <c r="A1" s="1" t="s">
        <v>0</v>
      </c>
      <c r="B1" s="1" t="s">
        <v>1</v>
      </c>
      <c r="C1" s="1">
        <v>151.02619999999999</v>
      </c>
      <c r="D1" s="1">
        <v>152.02950000000001</v>
      </c>
      <c r="E1" s="1">
        <v>153.03280000000001</v>
      </c>
      <c r="F1" s="1">
        <v>154.0361</v>
      </c>
      <c r="G1" s="1">
        <v>155.0394</v>
      </c>
      <c r="H1" s="1">
        <v>156.0427</v>
      </c>
      <c r="I1" s="2"/>
      <c r="J1" s="2"/>
      <c r="K1" s="2"/>
      <c r="L1" s="2"/>
      <c r="M1" s="1"/>
      <c r="P1" s="16" t="s">
        <v>2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D1" s="19" t="s">
        <v>3</v>
      </c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  <c r="AR1" s="16" t="s">
        <v>4</v>
      </c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8"/>
      <c r="BF1" s="16" t="s">
        <v>5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8"/>
      <c r="BV1" s="16" t="s">
        <v>6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8"/>
      <c r="CJ1" s="16" t="s">
        <v>7</v>
      </c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X1" s="16" t="s">
        <v>8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8"/>
      <c r="DL1" s="3">
        <f ca="1">11-COUNTBLANK(AF2:AP2)</f>
        <v>6</v>
      </c>
    </row>
    <row r="2" spans="1:116" ht="15" x14ac:dyDescent="0.2">
      <c r="A2" t="s">
        <v>22</v>
      </c>
      <c r="B2" t="s">
        <v>23</v>
      </c>
      <c r="C2">
        <v>281413623.65952098</v>
      </c>
      <c r="D2">
        <v>21345058.9930491</v>
      </c>
      <c r="E2">
        <v>112.689767020213</v>
      </c>
      <c r="F2">
        <v>0</v>
      </c>
      <c r="G2">
        <v>0</v>
      </c>
      <c r="H2">
        <v>0</v>
      </c>
      <c r="I2" s="4"/>
      <c r="J2" s="4"/>
      <c r="K2" s="4"/>
      <c r="L2" s="4"/>
      <c r="M2"/>
      <c r="P2" s="5" t="str">
        <f>AD2</f>
        <v>Filename</v>
      </c>
      <c r="Q2" s="5" t="str">
        <f>AE2</f>
        <v>Group</v>
      </c>
      <c r="R2" s="5" t="str">
        <f ca="1">IF(AF2=ISBLANK(TRUE),"",AF2)</f>
        <v>Xanthine</v>
      </c>
      <c r="S2" s="5" t="str">
        <f t="shared" ref="S2:AB2" ca="1" si="0">IF(AG2=ISBLANK(TRUE),"",AG2)</f>
        <v>Xanthine m+1</v>
      </c>
      <c r="T2" s="5" t="str">
        <f t="shared" ca="1" si="0"/>
        <v>Xanthine m+2</v>
      </c>
      <c r="U2" s="5" t="str">
        <f t="shared" ca="1" si="0"/>
        <v>Xanthine m+3</v>
      </c>
      <c r="V2" s="5" t="str">
        <f t="shared" ca="1" si="0"/>
        <v>Xanthine m+4</v>
      </c>
      <c r="W2" s="5" t="str">
        <f t="shared" ca="1" si="0"/>
        <v>Xanthine m+5</v>
      </c>
      <c r="X2" s="5" t="str">
        <f t="shared" si="0"/>
        <v/>
      </c>
      <c r="Y2" s="5" t="str">
        <f t="shared" si="0"/>
        <v/>
      </c>
      <c r="Z2" s="5" t="str">
        <f t="shared" si="0"/>
        <v/>
      </c>
      <c r="AA2" s="5" t="str">
        <f t="shared" si="0"/>
        <v/>
      </c>
      <c r="AB2" s="5" t="str">
        <f t="shared" si="0"/>
        <v/>
      </c>
      <c r="AD2" s="3" t="str">
        <f t="shared" ref="AD2:AP18" si="1">IF(A1=ISBLANK(TRUE),"",A1)</f>
        <v>Filename</v>
      </c>
      <c r="AE2" s="5" t="str">
        <f t="shared" si="1"/>
        <v>Group</v>
      </c>
      <c r="AF2" s="3" t="str">
        <f t="array" aca="1" ref="AF2" ca="1">SUBSTITUTE(RIGHT(CELL("filename",A1),LEN(CELL("filename",A1))-SEARCH("]",CELL("filename",A1))),"_"," ")</f>
        <v>Xanthine</v>
      </c>
      <c r="AG2" s="3" t="str">
        <f ca="1">IF(D1=ISBLANK(TRUE),"",$AF$2&amp;" m+1")</f>
        <v>Xanthine m+1</v>
      </c>
      <c r="AH2" s="3" t="str">
        <f ca="1">IF(E1=ISBLANK(TRUE),"",$AF$2&amp;" m+2")</f>
        <v>Xanthine m+2</v>
      </c>
      <c r="AI2" s="3" t="str">
        <f ca="1">IF(F1=ISBLANK(TRUE),"",$AF$2&amp;" m+3")</f>
        <v>Xanthine m+3</v>
      </c>
      <c r="AJ2" s="3" t="str">
        <f ca="1">IF(G1=ISBLANK(TRUE),"",$AF$2&amp;" m+4")</f>
        <v>Xanthine m+4</v>
      </c>
      <c r="AK2" s="3" t="str">
        <f ca="1">IF(H1=ISBLANK(TRUE),"",$AF$2&amp;" m+5")</f>
        <v>Xanthine m+5</v>
      </c>
      <c r="AL2" s="3" t="str">
        <f>IF(I1=ISBLANK(TRUE),"",$AF$2&amp;" m+6")</f>
        <v/>
      </c>
      <c r="AM2" s="3" t="str">
        <f>IF(J1=ISBLANK(TRUE),"",$AF$2&amp;" m+7")</f>
        <v/>
      </c>
      <c r="AN2" s="3"/>
      <c r="AR2" s="5" t="str">
        <f>AD2</f>
        <v>Filename</v>
      </c>
      <c r="AS2" s="5" t="str">
        <f>AE2</f>
        <v>Group</v>
      </c>
      <c r="AT2" s="5" t="str">
        <f t="shared" ref="AT2:BD2" ca="1" si="2">IF(AF2=ISBLANK(TRUE),"",AF2)</f>
        <v>Xanthine</v>
      </c>
      <c r="AU2" s="5" t="str">
        <f t="shared" ca="1" si="2"/>
        <v>Xanthine m+1</v>
      </c>
      <c r="AV2" s="5" t="str">
        <f t="shared" ca="1" si="2"/>
        <v>Xanthine m+2</v>
      </c>
      <c r="AW2" s="5" t="str">
        <f t="shared" ca="1" si="2"/>
        <v>Xanthine m+3</v>
      </c>
      <c r="AX2" s="5" t="str">
        <f t="shared" ca="1" si="2"/>
        <v>Xanthine m+4</v>
      </c>
      <c r="AY2" s="5" t="str">
        <f t="shared" ca="1" si="2"/>
        <v>Xanthine m+5</v>
      </c>
      <c r="AZ2" s="5" t="str">
        <f t="shared" si="2"/>
        <v/>
      </c>
      <c r="BA2" s="5" t="str">
        <f t="shared" si="2"/>
        <v/>
      </c>
      <c r="BB2" s="5" t="str">
        <f t="shared" si="2"/>
        <v/>
      </c>
      <c r="BC2" s="5" t="str">
        <f t="shared" si="2"/>
        <v/>
      </c>
      <c r="BD2" s="5" t="str">
        <f t="shared" si="2"/>
        <v/>
      </c>
      <c r="BF2" s="5" t="str">
        <f>AR2</f>
        <v>Filename</v>
      </c>
      <c r="BG2" s="5" t="str">
        <f>AS2</f>
        <v>Group</v>
      </c>
      <c r="BH2" s="5" t="str">
        <f t="shared" ref="BH2:BR2" ca="1" si="3">IF(AF2=ISBLANK(TRUE),"",AF2)</f>
        <v>Xanthine</v>
      </c>
      <c r="BI2" s="5" t="str">
        <f t="shared" ca="1" si="3"/>
        <v>Xanthine m+1</v>
      </c>
      <c r="BJ2" s="5" t="str">
        <f t="shared" ca="1" si="3"/>
        <v>Xanthine m+2</v>
      </c>
      <c r="BK2" s="5" t="str">
        <f t="shared" ca="1" si="3"/>
        <v>Xanthine m+3</v>
      </c>
      <c r="BL2" s="5" t="str">
        <f t="shared" ca="1" si="3"/>
        <v>Xanthine m+4</v>
      </c>
      <c r="BM2" s="5" t="str">
        <f t="shared" ca="1" si="3"/>
        <v>Xanthine m+5</v>
      </c>
      <c r="BN2" s="5" t="str">
        <f t="shared" si="3"/>
        <v/>
      </c>
      <c r="BO2" s="5" t="str">
        <f t="shared" si="3"/>
        <v/>
      </c>
      <c r="BP2" s="5" t="str">
        <f t="shared" si="3"/>
        <v/>
      </c>
      <c r="BQ2" s="5" t="str">
        <f t="shared" si="3"/>
        <v/>
      </c>
      <c r="BR2" s="5" t="str">
        <f t="shared" si="3"/>
        <v/>
      </c>
      <c r="BV2" s="3" t="str">
        <f>AD2</f>
        <v>Filename</v>
      </c>
      <c r="BW2" s="3" t="str">
        <f>AE2</f>
        <v>Group</v>
      </c>
      <c r="BX2" s="3" t="str">
        <f t="shared" ref="BX2:CH2" ca="1" si="4">IF(AF2=ISBLANK(TRUE),"",AF2)</f>
        <v>Xanthine</v>
      </c>
      <c r="BY2" s="3" t="str">
        <f t="shared" ca="1" si="4"/>
        <v>Xanthine m+1</v>
      </c>
      <c r="BZ2" s="3" t="str">
        <f t="shared" ca="1" si="4"/>
        <v>Xanthine m+2</v>
      </c>
      <c r="CA2" s="3" t="str">
        <f t="shared" ca="1" si="4"/>
        <v>Xanthine m+3</v>
      </c>
      <c r="CB2" s="3" t="str">
        <f t="shared" ca="1" si="4"/>
        <v>Xanthine m+4</v>
      </c>
      <c r="CC2" s="3" t="str">
        <f t="shared" ca="1" si="4"/>
        <v>Xanthine m+5</v>
      </c>
      <c r="CD2" s="3" t="str">
        <f t="shared" si="4"/>
        <v/>
      </c>
      <c r="CE2" s="3" t="str">
        <f t="shared" si="4"/>
        <v/>
      </c>
      <c r="CF2" s="3" t="str">
        <f t="shared" si="4"/>
        <v/>
      </c>
      <c r="CG2" s="5" t="str">
        <f t="shared" si="4"/>
        <v/>
      </c>
      <c r="CH2" s="5" t="str">
        <f t="shared" si="4"/>
        <v/>
      </c>
      <c r="CJ2" s="5" t="str">
        <f>AD2</f>
        <v>Filename</v>
      </c>
      <c r="CK2" s="5" t="str">
        <f t="shared" ref="CK2:CU2" ca="1" si="5">IF(AF2=ISBLANK(TRUE),"",AF2)</f>
        <v>Xanthine</v>
      </c>
      <c r="CL2" s="5" t="str">
        <f t="shared" ca="1" si="5"/>
        <v>Xanthine m+1</v>
      </c>
      <c r="CM2" s="5" t="str">
        <f t="shared" ca="1" si="5"/>
        <v>Xanthine m+2</v>
      </c>
      <c r="CN2" s="5" t="str">
        <f t="shared" ca="1" si="5"/>
        <v>Xanthine m+3</v>
      </c>
      <c r="CO2" s="5" t="str">
        <f t="shared" ca="1" si="5"/>
        <v>Xanthine m+4</v>
      </c>
      <c r="CP2" s="5" t="str">
        <f t="shared" ca="1" si="5"/>
        <v>Xanthine m+5</v>
      </c>
      <c r="CQ2" s="5" t="str">
        <f t="shared" si="5"/>
        <v/>
      </c>
      <c r="CR2" s="5" t="str">
        <f t="shared" si="5"/>
        <v/>
      </c>
      <c r="CS2" s="5" t="str">
        <f t="shared" si="5"/>
        <v/>
      </c>
      <c r="CT2" s="5" t="str">
        <f t="shared" si="5"/>
        <v/>
      </c>
      <c r="CU2" s="5" t="str">
        <f t="shared" si="5"/>
        <v/>
      </c>
      <c r="CY2" s="5" t="str">
        <f t="shared" ref="CY2:DI2" ca="1" si="6">IF(AF2=ISBLANK(TRUE),"",AF2)</f>
        <v>Xanthine</v>
      </c>
      <c r="CZ2" s="5" t="str">
        <f t="shared" ca="1" si="6"/>
        <v>Xanthine m+1</v>
      </c>
      <c r="DA2" s="5" t="str">
        <f t="shared" ca="1" si="6"/>
        <v>Xanthine m+2</v>
      </c>
      <c r="DB2" s="5" t="str">
        <f t="shared" ca="1" si="6"/>
        <v>Xanthine m+3</v>
      </c>
      <c r="DC2" s="5" t="str">
        <f t="shared" ca="1" si="6"/>
        <v>Xanthine m+4</v>
      </c>
      <c r="DD2" s="5" t="str">
        <f t="shared" ca="1" si="6"/>
        <v>Xanthine m+5</v>
      </c>
      <c r="DE2" s="5" t="str">
        <f t="shared" si="6"/>
        <v/>
      </c>
      <c r="DF2" s="5" t="str">
        <f t="shared" si="6"/>
        <v/>
      </c>
      <c r="DG2" s="5" t="str">
        <f t="shared" si="6"/>
        <v/>
      </c>
      <c r="DH2" s="5" t="str">
        <f t="shared" si="6"/>
        <v/>
      </c>
      <c r="DI2" s="5" t="str">
        <f t="shared" si="6"/>
        <v/>
      </c>
      <c r="DJ2" s="5" t="str">
        <f>IF(AP2=ISBLANK(TRUE),"",AP2)</f>
        <v/>
      </c>
    </row>
    <row r="3" spans="1:116" ht="15" x14ac:dyDescent="0.2">
      <c r="A3" t="s">
        <v>24</v>
      </c>
      <c r="B3" t="s">
        <v>23</v>
      </c>
      <c r="C3">
        <v>374707491.64645201</v>
      </c>
      <c r="D3">
        <v>29611758.463151999</v>
      </c>
      <c r="E3">
        <v>0</v>
      </c>
      <c r="F3">
        <v>0</v>
      </c>
      <c r="G3">
        <v>0</v>
      </c>
      <c r="H3">
        <v>0</v>
      </c>
      <c r="I3" s="4"/>
      <c r="J3" s="4"/>
      <c r="K3" s="4"/>
      <c r="L3" s="4"/>
      <c r="M3"/>
      <c r="P3" s="5" t="str">
        <f t="shared" ref="P3:Q17" si="7">IF(AD3=ISBLANK(TRUE),"",AD3)</f>
        <v>S1_00765_MH_MD_20221118_LCQE</v>
      </c>
      <c r="Q3" s="5" t="str">
        <f t="shared" si="7"/>
        <v>RO 15min</v>
      </c>
      <c r="R3" s="5">
        <f ca="1">IFERROR(BH3/SUMIF($BH3:$BR3,"&lt;&gt;#N/A")*100,"")</f>
        <v>100.07871555865478</v>
      </c>
      <c r="S3" s="5">
        <f t="shared" ref="S3:AB17" ca="1" si="8">IFERROR(BI3/SUMIF($BH3:$BR3,"&lt;&gt;#N/A")*100,"")</f>
        <v>8.2831214546289222E-2</v>
      </c>
      <c r="T3" s="6">
        <f t="shared" ca="1" si="8"/>
        <v>-4.9452558271449537E-2</v>
      </c>
      <c r="U3" s="6">
        <f t="shared" ca="1" si="8"/>
        <v>3.6741978215975046E-3</v>
      </c>
      <c r="V3" s="6">
        <f t="shared" ca="1" si="8"/>
        <v>-2.5425928267328865E-4</v>
      </c>
      <c r="W3" s="6">
        <f t="shared" ca="1" si="8"/>
        <v>-0.11551415346850885</v>
      </c>
      <c r="X3" s="6" t="str">
        <f ca="1">IFERROR(BN3/SUMIF($BH3:$BR3,"&lt;&gt;#N/A")*100,"")</f>
        <v/>
      </c>
      <c r="Y3" s="5" t="str">
        <f t="shared" ca="1" si="8"/>
        <v/>
      </c>
      <c r="Z3" s="5" t="str">
        <f t="shared" ca="1" si="8"/>
        <v/>
      </c>
      <c r="AA3" s="5" t="str">
        <f t="shared" ca="1" si="8"/>
        <v/>
      </c>
      <c r="AB3" s="5" t="str">
        <f t="shared" ca="1" si="8"/>
        <v/>
      </c>
      <c r="AD3" s="5" t="str">
        <f t="shared" si="1"/>
        <v>S1_00765_MH_MD_20221118_LCQE</v>
      </c>
      <c r="AE3" s="5" t="str">
        <f t="shared" si="1"/>
        <v>RO 15min</v>
      </c>
      <c r="AF3" s="5">
        <f t="shared" si="1"/>
        <v>281413623.65952098</v>
      </c>
      <c r="AG3" s="5">
        <f t="shared" si="1"/>
        <v>21345058.9930491</v>
      </c>
      <c r="AH3" s="5">
        <f t="shared" si="1"/>
        <v>112.689767020213</v>
      </c>
      <c r="AI3" s="5">
        <f t="shared" si="1"/>
        <v>0</v>
      </c>
      <c r="AJ3" s="5">
        <f t="shared" si="1"/>
        <v>0</v>
      </c>
      <c r="AK3" s="5">
        <f t="shared" si="1"/>
        <v>0</v>
      </c>
      <c r="AL3" s="5" t="str">
        <f t="shared" si="1"/>
        <v/>
      </c>
      <c r="AM3" s="5" t="str">
        <f t="shared" si="1"/>
        <v/>
      </c>
      <c r="AN3" s="5" t="str">
        <f t="shared" si="1"/>
        <v/>
      </c>
      <c r="AO3" s="5" t="str">
        <f t="shared" si="1"/>
        <v/>
      </c>
      <c r="AP3" s="5" t="str">
        <f t="shared" si="1"/>
        <v/>
      </c>
      <c r="AR3" s="5" t="str">
        <f t="shared" ref="AR3:AS18" si="9">IF(AD3=ISBLANK(TRUE),"",AD3)</f>
        <v>S1_00765_MH_MD_20221118_LCQE</v>
      </c>
      <c r="AS3" s="5" t="str">
        <f t="shared" si="9"/>
        <v>RO 15min</v>
      </c>
      <c r="AT3" s="5">
        <f>IFERROR(IF(AF3=ISBLANK(TRUE),"",AF3/$AF3*100),"")</f>
        <v>100</v>
      </c>
      <c r="AU3" s="5">
        <f t="shared" ref="AU3:BD18" si="10">IFERROR(IF(AG3=ISBLANK(TRUE),"",AG3/$AF3*100),"")</f>
        <v>7.5849415943253105</v>
      </c>
      <c r="AV3" s="5">
        <f t="shared" si="10"/>
        <v>4.0044176097371539E-5</v>
      </c>
      <c r="AW3" s="5">
        <f t="shared" si="10"/>
        <v>0</v>
      </c>
      <c r="AX3" s="5">
        <f t="shared" si="10"/>
        <v>0</v>
      </c>
      <c r="AY3" s="5">
        <f t="shared" si="10"/>
        <v>0</v>
      </c>
      <c r="AZ3" s="5" t="str">
        <f t="shared" si="10"/>
        <v/>
      </c>
      <c r="BA3" s="5" t="str">
        <f t="shared" si="10"/>
        <v/>
      </c>
      <c r="BB3" s="5" t="str">
        <f t="shared" si="10"/>
        <v/>
      </c>
      <c r="BC3" s="5" t="str">
        <f t="shared" si="10"/>
        <v/>
      </c>
      <c r="BD3" s="5" t="str">
        <f t="shared" si="10"/>
        <v/>
      </c>
      <c r="BF3" s="5" t="str">
        <f t="shared" ref="BF3:BG18" si="11">IF(AD3=ISBLANK(TRUE),"",AD3)</f>
        <v>S1_00765_MH_MD_20221118_LCQE</v>
      </c>
      <c r="BG3" s="5" t="str">
        <f t="shared" si="11"/>
        <v>RO 15min</v>
      </c>
      <c r="BH3" s="5">
        <f t="array" aca="1" ref="BH3:BR3" ca="1">IFERROR(IF($DL$1=3,MMULT(AT3:AV3,TwoCarbon),IF($DL$1=4,MMULT(AT3:AW3,ThreeCarbon),IF($DL$1=5,MMULT(AT3:AX3,FourCarbon),IF($DL$1=6,MMULT(AT3:AY3,FiveCarbon),IF($DL$1=7,MMULT(AT3:AZ3,SixCarbon),IF($DL$1=8,MMULT(AT3:BA3,SevenCarbon),IF($DL$1=9,MMULT(AT3:BB3,EightCarbon),IF($DL$1=10,MMULT(AT3:BC3,NineCarbon),IF($DL$1=11,MMULT(AT3:BD3,TenCarbon),))))))))),"")</f>
        <v>1</v>
      </c>
      <c r="BI3" s="5">
        <f ca="1"/>
        <v>8.2766064776024217E-4</v>
      </c>
      <c r="BJ3" s="5">
        <f ca="1"/>
        <v>-4.9413662031329796E-4</v>
      </c>
      <c r="BK3" s="5">
        <f ca="1"/>
        <v>3.6713079310496422E-5</v>
      </c>
      <c r="BL3" s="5">
        <f ca="1"/>
        <v>-2.5405929847717794E-6</v>
      </c>
      <c r="BM3" s="5">
        <f ca="1"/>
        <v>-1.1542329737516223E-3</v>
      </c>
      <c r="BN3" s="5" t="e">
        <f ca="1"/>
        <v>#N/A</v>
      </c>
      <c r="BO3" s="5" t="e">
        <f ca="1"/>
        <v>#N/A</v>
      </c>
      <c r="BP3" s="5" t="e">
        <f ca="1"/>
        <v>#N/A</v>
      </c>
      <c r="BQ3" s="5" t="e">
        <f ca="1"/>
        <v>#N/A</v>
      </c>
      <c r="BR3" s="5" t="e">
        <f ca="1"/>
        <v>#N/A</v>
      </c>
      <c r="BV3" s="5" t="s">
        <v>42</v>
      </c>
      <c r="BW3" s="5" t="s">
        <v>43</v>
      </c>
      <c r="BX3" s="5">
        <f>C17</f>
        <v>13249556.8163295</v>
      </c>
      <c r="BY3" s="5">
        <f t="shared" ref="BY3:CD6" si="12">D17</f>
        <v>1024013.02607964</v>
      </c>
      <c r="BZ3" s="5">
        <f t="shared" si="12"/>
        <v>22763.9383788958</v>
      </c>
      <c r="CA3" s="5">
        <f t="shared" si="12"/>
        <v>0</v>
      </c>
      <c r="CB3" s="5">
        <f t="shared" si="12"/>
        <v>0</v>
      </c>
      <c r="CC3" s="5">
        <f t="shared" si="12"/>
        <v>6967.4263818352401</v>
      </c>
      <c r="CD3" s="5">
        <f t="shared" si="12"/>
        <v>0</v>
      </c>
      <c r="CF3" s="5" t="str">
        <f t="shared" ref="CF3:CH6" si="13">AN39</f>
        <v/>
      </c>
      <c r="CG3" s="5" t="str">
        <f t="shared" si="13"/>
        <v/>
      </c>
      <c r="CH3" s="5" t="str">
        <f t="shared" si="13"/>
        <v/>
      </c>
      <c r="CJ3" s="5" t="str">
        <f t="shared" ref="CJ3:CJ21" si="14">IF(BV3=ISBLANK(TRUE),"",BV3)</f>
        <v>Standard1_00765_MH_MD_20221118_LCQE</v>
      </c>
      <c r="CK3" s="5">
        <f>IFERROR(IF(BX3=ISBLANK(TRUE),"",BX3/$BX3*"100"),"")</f>
        <v>100</v>
      </c>
      <c r="CL3" s="5">
        <f t="shared" ref="CL3:CV15" si="15">IFERROR(IF(BY3=ISBLANK(TRUE),"",BY3/$BX3*"100"),"")</f>
        <v>7.7286587036450056</v>
      </c>
      <c r="CM3" s="5">
        <f t="shared" si="15"/>
        <v>0.1718090551590393</v>
      </c>
      <c r="CN3" s="5">
        <f t="shared" si="15"/>
        <v>0</v>
      </c>
      <c r="CO3" s="5">
        <f t="shared" si="15"/>
        <v>0</v>
      </c>
      <c r="CP3" s="5">
        <f t="shared" si="15"/>
        <v>5.2586108942513393E-2</v>
      </c>
      <c r="CQ3" s="5">
        <f t="shared" si="15"/>
        <v>0</v>
      </c>
      <c r="CR3" s="5" t="str">
        <f t="shared" si="15"/>
        <v/>
      </c>
      <c r="CS3" s="5" t="str">
        <f t="shared" si="15"/>
        <v/>
      </c>
      <c r="CT3" s="5" t="str">
        <f t="shared" si="15"/>
        <v/>
      </c>
      <c r="CU3" s="5" t="str">
        <f t="shared" si="15"/>
        <v/>
      </c>
      <c r="CV3" s="5" t="str">
        <f t="shared" si="15"/>
        <v/>
      </c>
      <c r="CY3" s="5">
        <f>IFERROR(AVERAGE(CK3:CK21),"")</f>
        <v>100</v>
      </c>
      <c r="CZ3" s="5">
        <f t="shared" ref="CZ3:DI3" si="16">IFERROR(AVERAGE(CL3:CL21),"")</f>
        <v>7.5021755295492865</v>
      </c>
      <c r="DA3" s="5">
        <f t="shared" si="16"/>
        <v>4.3244450749029446E-2</v>
      </c>
      <c r="DB3" s="5">
        <f t="shared" si="16"/>
        <v>0</v>
      </c>
      <c r="DC3" s="5">
        <f t="shared" si="16"/>
        <v>0</v>
      </c>
      <c r="DD3" s="5">
        <f t="shared" si="16"/>
        <v>0.11544076971273305</v>
      </c>
      <c r="DE3" s="5">
        <f t="shared" si="16"/>
        <v>0</v>
      </c>
      <c r="DF3" s="5" t="str">
        <f t="shared" si="16"/>
        <v/>
      </c>
      <c r="DG3" s="5" t="str">
        <f t="shared" si="16"/>
        <v/>
      </c>
      <c r="DH3" s="5" t="str">
        <f t="shared" si="16"/>
        <v/>
      </c>
      <c r="DI3" s="5" t="str">
        <f t="shared" si="16"/>
        <v/>
      </c>
      <c r="DJ3" s="5" t="str">
        <f>IFERROR(AVERAGE(CW3:CW22),"")</f>
        <v/>
      </c>
    </row>
    <row r="4" spans="1:116" ht="16" thickBot="1" x14ac:dyDescent="0.25">
      <c r="A4" t="s">
        <v>25</v>
      </c>
      <c r="B4" t="s">
        <v>26</v>
      </c>
      <c r="C4">
        <v>613566236.34995198</v>
      </c>
      <c r="D4">
        <v>45398558.5199214</v>
      </c>
      <c r="E4">
        <v>0</v>
      </c>
      <c r="F4">
        <v>0</v>
      </c>
      <c r="G4">
        <v>0</v>
      </c>
      <c r="H4">
        <v>0</v>
      </c>
      <c r="I4" s="4"/>
      <c r="J4" s="4"/>
      <c r="K4" s="4"/>
      <c r="L4" s="4"/>
      <c r="M4"/>
      <c r="P4" s="5" t="str">
        <f t="shared" si="7"/>
        <v>S5_00765_MH_MD_20221118_LCQE</v>
      </c>
      <c r="Q4" s="5" t="str">
        <f t="shared" si="7"/>
        <v>RO 15min</v>
      </c>
      <c r="R4" s="5">
        <f t="shared" ref="R4:R7" ca="1" si="17">IFERROR(BH4/SUMIF($BH4:$BR4,"&lt;&gt;#N/A")*100,"")</f>
        <v>99.783756781686719</v>
      </c>
      <c r="S4" s="5">
        <f t="shared" ca="1" si="8"/>
        <v>0.3995916614038284</v>
      </c>
      <c r="T4" s="6">
        <f t="shared" ca="1" si="8"/>
        <v>-7.3129005396945237E-2</v>
      </c>
      <c r="U4" s="6">
        <f t="shared" ca="1" si="8"/>
        <v>5.3134651286794012E-3</v>
      </c>
      <c r="V4" s="6">
        <f t="shared" ca="1" si="8"/>
        <v>-3.6700124393278336E-4</v>
      </c>
      <c r="W4" s="6">
        <f t="shared" ca="1" si="8"/>
        <v>-0.11516590157835578</v>
      </c>
      <c r="X4" s="6" t="str">
        <f t="shared" ca="1" si="8"/>
        <v/>
      </c>
      <c r="Y4" s="5" t="str">
        <f t="shared" ca="1" si="8"/>
        <v/>
      </c>
      <c r="Z4" s="5" t="str">
        <f t="shared" ca="1" si="8"/>
        <v/>
      </c>
      <c r="AA4" s="5" t="str">
        <f t="shared" ca="1" si="8"/>
        <v/>
      </c>
      <c r="AB4" s="5" t="str">
        <f t="shared" ca="1" si="8"/>
        <v/>
      </c>
      <c r="AD4" s="5" t="str">
        <f t="shared" si="1"/>
        <v>S5_00765_MH_MD_20221118_LCQE</v>
      </c>
      <c r="AE4" s="5" t="str">
        <f t="shared" si="1"/>
        <v>RO 15min</v>
      </c>
      <c r="AF4" s="5">
        <f t="shared" si="1"/>
        <v>374707491.64645201</v>
      </c>
      <c r="AG4" s="5">
        <f t="shared" si="1"/>
        <v>29611758.463151999</v>
      </c>
      <c r="AH4" s="5">
        <f t="shared" si="1"/>
        <v>0</v>
      </c>
      <c r="AI4" s="5">
        <f t="shared" si="1"/>
        <v>0</v>
      </c>
      <c r="AJ4" s="5">
        <f t="shared" si="1"/>
        <v>0</v>
      </c>
      <c r="AK4" s="5">
        <f t="shared" si="1"/>
        <v>0</v>
      </c>
      <c r="AL4" s="5" t="str">
        <f t="shared" si="1"/>
        <v/>
      </c>
      <c r="AM4" s="5" t="str">
        <f t="shared" si="1"/>
        <v/>
      </c>
      <c r="AN4" s="5" t="str">
        <f t="shared" si="1"/>
        <v/>
      </c>
      <c r="AO4" s="5" t="str">
        <f t="shared" si="1"/>
        <v/>
      </c>
      <c r="AP4" s="5" t="str">
        <f t="shared" si="1"/>
        <v/>
      </c>
      <c r="AR4" s="5" t="str">
        <f t="shared" si="9"/>
        <v>S5_00765_MH_MD_20221118_LCQE</v>
      </c>
      <c r="AS4" s="5" t="str">
        <f t="shared" si="9"/>
        <v>RO 15min</v>
      </c>
      <c r="AT4" s="5">
        <f t="shared" ref="AT4:BD19" si="18">IFERROR(IF(AF4=ISBLANK(TRUE),"",AF4/$AF4*100),"")</f>
        <v>100</v>
      </c>
      <c r="AU4" s="5">
        <f t="shared" si="10"/>
        <v>7.9026331534069252</v>
      </c>
      <c r="AV4" s="5">
        <f t="shared" si="10"/>
        <v>0</v>
      </c>
      <c r="AW4" s="5">
        <f t="shared" si="10"/>
        <v>0</v>
      </c>
      <c r="AX4" s="5">
        <f t="shared" si="10"/>
        <v>0</v>
      </c>
      <c r="AY4" s="5">
        <f t="shared" si="10"/>
        <v>0</v>
      </c>
      <c r="AZ4" s="5" t="str">
        <f t="shared" si="10"/>
        <v/>
      </c>
      <c r="BA4" s="5" t="str">
        <f t="shared" si="10"/>
        <v/>
      </c>
      <c r="BB4" s="5" t="str">
        <f t="shared" si="10"/>
        <v/>
      </c>
      <c r="BC4" s="5" t="str">
        <f t="shared" si="10"/>
        <v/>
      </c>
      <c r="BD4" s="5" t="str">
        <f t="shared" si="10"/>
        <v/>
      </c>
      <c r="BF4" s="5" t="str">
        <f t="shared" si="11"/>
        <v>S5_00765_MH_MD_20221118_LCQE</v>
      </c>
      <c r="BG4" s="5" t="str">
        <f t="shared" si="11"/>
        <v>RO 15min</v>
      </c>
      <c r="BH4" s="5">
        <f t="array" aca="1" ref="BH4:BR4" ca="1">IFERROR(IF($DL$1=3,MMULT(AT4:AV4,TwoCarbon),IF($DL$1=4,MMULT(AT4:AW4,ThreeCarbon),IF($DL$1=5,MMULT(AT4:AX4,FourCarbon),IF($DL$1=6,MMULT(AT4:AY4,FiveCarbon),IF($DL$1=7,MMULT(AT4:AZ4,SixCarbon),IF($DL$1=8,MMULT(AT4:BA4,SevenCarbon),IF($DL$1=9,MMULT(AT4:BB4,EightCarbon),IF($DL$1=10,MMULT(AT4:BC4,NineCarbon),IF($DL$1=11,MMULT(AT4:BD4,TenCarbon),))))))))),"")</f>
        <v>1</v>
      </c>
      <c r="BI4" s="5">
        <f ca="1"/>
        <v>4.0045762385763906E-3</v>
      </c>
      <c r="BJ4" s="5">
        <f ca="1"/>
        <v>-7.3287484612291707E-4</v>
      </c>
      <c r="BK4" s="5">
        <f ca="1"/>
        <v>5.3249800368857024E-5</v>
      </c>
      <c r="BL4" s="5">
        <f ca="1"/>
        <v>-3.6779657909225866E-6</v>
      </c>
      <c r="BM4" s="5">
        <f ca="1"/>
        <v>-1.1541547972614731E-3</v>
      </c>
      <c r="BN4" s="5" t="e">
        <f ca="1"/>
        <v>#N/A</v>
      </c>
      <c r="BO4" s="5" t="e">
        <f ca="1"/>
        <v>#N/A</v>
      </c>
      <c r="BP4" s="5" t="e">
        <f ca="1"/>
        <v>#N/A</v>
      </c>
      <c r="BQ4" s="5" t="e">
        <f ca="1"/>
        <v>#N/A</v>
      </c>
      <c r="BR4" s="5" t="e">
        <f ca="1"/>
        <v>#N/A</v>
      </c>
      <c r="BV4" s="5" t="s">
        <v>44</v>
      </c>
      <c r="BW4" s="5" t="s">
        <v>43</v>
      </c>
      <c r="BX4" s="5">
        <f t="shared" ref="BX4:BX6" si="19">C18</f>
        <v>12867632.1756148</v>
      </c>
      <c r="BY4" s="5">
        <f t="shared" si="12"/>
        <v>1042024.53937753</v>
      </c>
      <c r="BZ4" s="5">
        <f t="shared" si="12"/>
        <v>98.507843790976395</v>
      </c>
      <c r="CA4" s="5">
        <f t="shared" si="12"/>
        <v>0</v>
      </c>
      <c r="CB4" s="5">
        <f t="shared" si="12"/>
        <v>0</v>
      </c>
      <c r="CC4" s="5">
        <f t="shared" si="12"/>
        <v>18305.8136170459</v>
      </c>
      <c r="CD4" s="5">
        <f t="shared" si="12"/>
        <v>0</v>
      </c>
      <c r="CF4" s="5" t="str">
        <f t="shared" si="13"/>
        <v/>
      </c>
      <c r="CG4" s="5" t="str">
        <f t="shared" si="13"/>
        <v/>
      </c>
      <c r="CH4" s="5" t="str">
        <f t="shared" si="13"/>
        <v/>
      </c>
      <c r="CJ4" s="5" t="str">
        <f t="shared" si="14"/>
        <v>Standard2_00765_MH_MD_20221118_LCQE</v>
      </c>
      <c r="CK4" s="5">
        <f t="shared" ref="CK4:CV17" si="20">IFERROR(IF(BX4=ISBLANK(TRUE),"",BX4/$BX4*"100"),"")</f>
        <v>100</v>
      </c>
      <c r="CL4" s="5">
        <f t="shared" si="15"/>
        <v>8.0980286439353648</v>
      </c>
      <c r="CM4" s="5">
        <f t="shared" si="15"/>
        <v>7.6554755720836267E-4</v>
      </c>
      <c r="CN4" s="5">
        <f t="shared" si="15"/>
        <v>0</v>
      </c>
      <c r="CO4" s="5">
        <f t="shared" si="15"/>
        <v>0</v>
      </c>
      <c r="CP4" s="5">
        <f t="shared" si="15"/>
        <v>0.14226248751294657</v>
      </c>
      <c r="CQ4" s="5">
        <f t="shared" si="15"/>
        <v>0</v>
      </c>
      <c r="CR4" s="5" t="str">
        <f t="shared" si="15"/>
        <v/>
      </c>
      <c r="CS4" s="5" t="str">
        <f t="shared" si="15"/>
        <v/>
      </c>
      <c r="CT4" s="5" t="str">
        <f t="shared" si="15"/>
        <v/>
      </c>
      <c r="CU4" s="5" t="str">
        <f t="shared" si="15"/>
        <v/>
      </c>
      <c r="CV4" s="5" t="str">
        <f t="shared" si="15"/>
        <v/>
      </c>
    </row>
    <row r="5" spans="1:116" ht="14.25" customHeight="1" x14ac:dyDescent="0.2">
      <c r="A5" t="s">
        <v>27</v>
      </c>
      <c r="B5" t="s">
        <v>28</v>
      </c>
      <c r="C5">
        <v>141857711.84086099</v>
      </c>
      <c r="D5">
        <v>11358022.728772299</v>
      </c>
      <c r="E5">
        <v>122.406721900514</v>
      </c>
      <c r="F5">
        <v>0</v>
      </c>
      <c r="G5">
        <v>0</v>
      </c>
      <c r="H5">
        <v>0</v>
      </c>
      <c r="I5" s="4"/>
      <c r="J5" s="4"/>
      <c r="K5" s="4"/>
      <c r="L5" s="4"/>
      <c r="M5"/>
      <c r="P5" s="5" t="str">
        <f t="shared" si="7"/>
        <v>S9_00765_MH_MD_20221118_LCQE</v>
      </c>
      <c r="Q5" s="5" t="str">
        <f t="shared" si="7"/>
        <v>RO15min</v>
      </c>
      <c r="R5" s="5">
        <f t="shared" ca="1" si="17"/>
        <v>100.25210086805154</v>
      </c>
      <c r="S5" s="5">
        <f t="shared" ca="1" si="8"/>
        <v>-0.10330611599017783</v>
      </c>
      <c r="T5" s="6">
        <f t="shared" ca="1" si="8"/>
        <v>-3.5603264230408944E-2</v>
      </c>
      <c r="U5" s="6">
        <f t="shared" ca="1" si="8"/>
        <v>2.7156935392646225E-3</v>
      </c>
      <c r="V5" s="6">
        <f t="shared" ca="1" si="8"/>
        <v>-1.8833966009509549E-4</v>
      </c>
      <c r="W5" s="6">
        <f t="shared" ca="1" si="8"/>
        <v>-0.11571884171012721</v>
      </c>
      <c r="X5" s="6" t="str">
        <f t="shared" ca="1" si="8"/>
        <v/>
      </c>
      <c r="Y5" s="5" t="str">
        <f t="shared" ca="1" si="8"/>
        <v/>
      </c>
      <c r="Z5" s="5" t="str">
        <f t="shared" ca="1" si="8"/>
        <v/>
      </c>
      <c r="AA5" s="5" t="str">
        <f t="shared" ca="1" si="8"/>
        <v/>
      </c>
      <c r="AB5" s="5" t="str">
        <f t="shared" ca="1" si="8"/>
        <v/>
      </c>
      <c r="AD5" s="5" t="str">
        <f t="shared" si="1"/>
        <v>S9_00765_MH_MD_20221118_LCQE</v>
      </c>
      <c r="AE5" s="5" t="str">
        <f t="shared" si="1"/>
        <v>RO15min</v>
      </c>
      <c r="AF5" s="5">
        <f t="shared" si="1"/>
        <v>613566236.34995198</v>
      </c>
      <c r="AG5" s="5">
        <f t="shared" si="1"/>
        <v>45398558.5199214</v>
      </c>
      <c r="AH5" s="5">
        <f t="shared" si="1"/>
        <v>0</v>
      </c>
      <c r="AI5" s="5">
        <f t="shared" si="1"/>
        <v>0</v>
      </c>
      <c r="AJ5" s="5">
        <f t="shared" si="1"/>
        <v>0</v>
      </c>
      <c r="AK5" s="5">
        <f t="shared" si="1"/>
        <v>0</v>
      </c>
      <c r="AL5" s="5" t="str">
        <f t="shared" si="1"/>
        <v/>
      </c>
      <c r="AM5" s="5" t="str">
        <f t="shared" si="1"/>
        <v/>
      </c>
      <c r="AN5" s="5" t="str">
        <f t="shared" si="1"/>
        <v/>
      </c>
      <c r="AO5" s="5" t="str">
        <f t="shared" si="1"/>
        <v/>
      </c>
      <c r="AP5" s="5" t="str">
        <f t="shared" si="1"/>
        <v/>
      </c>
      <c r="AR5" s="5" t="str">
        <f t="shared" si="9"/>
        <v>S9_00765_MH_MD_20221118_LCQE</v>
      </c>
      <c r="AS5" s="5" t="str">
        <f t="shared" si="9"/>
        <v>RO15min</v>
      </c>
      <c r="AT5" s="5">
        <f t="shared" si="18"/>
        <v>100</v>
      </c>
      <c r="AU5" s="5">
        <f t="shared" si="10"/>
        <v>7.399129194264856</v>
      </c>
      <c r="AV5" s="5">
        <f t="shared" si="10"/>
        <v>0</v>
      </c>
      <c r="AW5" s="5">
        <f t="shared" si="10"/>
        <v>0</v>
      </c>
      <c r="AX5" s="5">
        <f t="shared" si="10"/>
        <v>0</v>
      </c>
      <c r="AY5" s="5">
        <f t="shared" si="10"/>
        <v>0</v>
      </c>
      <c r="AZ5" s="5" t="str">
        <f t="shared" si="10"/>
        <v/>
      </c>
      <c r="BA5" s="5" t="str">
        <f t="shared" si="10"/>
        <v/>
      </c>
      <c r="BB5" s="5" t="str">
        <f t="shared" si="10"/>
        <v/>
      </c>
      <c r="BC5" s="5" t="str">
        <f t="shared" si="10"/>
        <v/>
      </c>
      <c r="BD5" s="5" t="str">
        <f t="shared" si="10"/>
        <v/>
      </c>
      <c r="BF5" s="5" t="str">
        <f t="shared" si="11"/>
        <v>S9_00765_MH_MD_20221118_LCQE</v>
      </c>
      <c r="BG5" s="5" t="str">
        <f t="shared" si="11"/>
        <v>RO15min</v>
      </c>
      <c r="BH5" s="5">
        <f t="array" aca="1" ref="BH5:BR5" ca="1">IFERROR(IF($DL$1=3,MMULT(AT5:AV5,TwoCarbon),IF($DL$1=4,MMULT(AT5:AW5,ThreeCarbon),IF($DL$1=5,MMULT(AT5:AX5,FourCarbon),IF($DL$1=6,MMULT(AT5:AY5,FiveCarbon),IF($DL$1=7,MMULT(AT5:AZ5,SixCarbon),IF($DL$1=8,MMULT(AT5:BA5,SevenCarbon),IF($DL$1=9,MMULT(AT5:BB5,EightCarbon),IF($DL$1=10,MMULT(AT5:BC5,NineCarbon),IF($DL$1=11,MMULT(AT5:BD5,TenCarbon),))))))))),"")</f>
        <v>1</v>
      </c>
      <c r="BI5" s="5">
        <f ca="1"/>
        <v>-1.0304633528443047E-3</v>
      </c>
      <c r="BJ5" s="5">
        <f ca="1"/>
        <v>-3.5513733799223592E-4</v>
      </c>
      <c r="BK5" s="5">
        <f ca="1"/>
        <v>2.7088644684253825E-5</v>
      </c>
      <c r="BL5" s="5">
        <f ca="1"/>
        <v>-1.8786604815691778E-6</v>
      </c>
      <c r="BM5" s="5">
        <f ca="1"/>
        <v>-1.1542784710560079E-3</v>
      </c>
      <c r="BN5" s="5" t="e">
        <f ca="1"/>
        <v>#N/A</v>
      </c>
      <c r="BO5" s="5" t="e">
        <f ca="1"/>
        <v>#N/A</v>
      </c>
      <c r="BP5" s="5" t="e">
        <f ca="1"/>
        <v>#N/A</v>
      </c>
      <c r="BQ5" s="5" t="e">
        <f ca="1"/>
        <v>#N/A</v>
      </c>
      <c r="BR5" s="5" t="e">
        <f ca="1"/>
        <v>#N/A</v>
      </c>
      <c r="BV5" s="5" t="s">
        <v>45</v>
      </c>
      <c r="BW5" s="5" t="s">
        <v>43</v>
      </c>
      <c r="BX5" s="5">
        <f t="shared" si="19"/>
        <v>14958281.4711245</v>
      </c>
      <c r="BY5" s="5">
        <f t="shared" si="12"/>
        <v>1063960.9558739499</v>
      </c>
      <c r="BZ5" s="5">
        <f t="shared" si="12"/>
        <v>0</v>
      </c>
      <c r="CA5" s="5">
        <f t="shared" si="12"/>
        <v>0</v>
      </c>
      <c r="CB5" s="5">
        <f t="shared" si="12"/>
        <v>0</v>
      </c>
      <c r="CC5" s="5">
        <f t="shared" si="12"/>
        <v>31951.340566374001</v>
      </c>
      <c r="CD5" s="5">
        <f t="shared" si="12"/>
        <v>0</v>
      </c>
      <c r="CF5" s="5" t="str">
        <f t="shared" si="13"/>
        <v/>
      </c>
      <c r="CG5" s="5" t="str">
        <f t="shared" si="13"/>
        <v/>
      </c>
      <c r="CH5" s="5" t="str">
        <f t="shared" si="13"/>
        <v/>
      </c>
      <c r="CJ5" s="5" t="str">
        <f t="shared" si="14"/>
        <v>Standard3_00765_MH_MD_20221118_LCQE</v>
      </c>
      <c r="CK5" s="5">
        <f t="shared" si="20"/>
        <v>100</v>
      </c>
      <c r="CL5" s="5">
        <f t="shared" si="15"/>
        <v>7.1128555638414914</v>
      </c>
      <c r="CM5" s="5">
        <f t="shared" si="15"/>
        <v>0</v>
      </c>
      <c r="CN5" s="5">
        <f t="shared" si="15"/>
        <v>0</v>
      </c>
      <c r="CO5" s="5">
        <f t="shared" si="15"/>
        <v>0</v>
      </c>
      <c r="CP5" s="5">
        <f t="shared" si="15"/>
        <v>0.2136030173523138</v>
      </c>
      <c r="CQ5" s="5">
        <f t="shared" si="15"/>
        <v>0</v>
      </c>
      <c r="CR5" s="5" t="str">
        <f t="shared" si="15"/>
        <v/>
      </c>
      <c r="CS5" s="5" t="str">
        <f t="shared" si="15"/>
        <v/>
      </c>
      <c r="CT5" s="5" t="str">
        <f t="shared" si="15"/>
        <v/>
      </c>
      <c r="CU5" s="5" t="str">
        <f t="shared" si="15"/>
        <v/>
      </c>
      <c r="CV5" s="5" t="str">
        <f t="shared" si="15"/>
        <v/>
      </c>
      <c r="CX5" s="26" t="s">
        <v>9</v>
      </c>
      <c r="CY5" s="5">
        <f t="shared" ref="CY5:DE5" si="21">CY3</f>
        <v>100</v>
      </c>
      <c r="CZ5" s="5">
        <f t="shared" si="21"/>
        <v>7.5021755295492865</v>
      </c>
      <c r="DA5" s="5">
        <f t="shared" si="21"/>
        <v>4.3244450749029446E-2</v>
      </c>
      <c r="DB5" s="5">
        <f t="shared" si="21"/>
        <v>0</v>
      </c>
      <c r="DC5" s="5">
        <f t="shared" si="21"/>
        <v>0</v>
      </c>
      <c r="DD5" s="5">
        <f t="shared" si="21"/>
        <v>0.11544076971273305</v>
      </c>
      <c r="DE5" s="5">
        <f t="shared" si="21"/>
        <v>0</v>
      </c>
      <c r="DF5" s="5" t="str">
        <f>DF3</f>
        <v/>
      </c>
      <c r="DG5" s="5" t="str">
        <f>DG3</f>
        <v/>
      </c>
      <c r="DH5" s="5" t="str">
        <f>DH3</f>
        <v/>
      </c>
      <c r="DI5" s="5" t="str">
        <f>DI3</f>
        <v/>
      </c>
      <c r="DJ5" s="5" t="str">
        <f>DJ3</f>
        <v/>
      </c>
    </row>
    <row r="6" spans="1:116" ht="14.25" customHeight="1" x14ac:dyDescent="0.2">
      <c r="A6" t="s">
        <v>29</v>
      </c>
      <c r="B6" t="s">
        <v>28</v>
      </c>
      <c r="C6">
        <v>257110595.16305801</v>
      </c>
      <c r="D6">
        <v>19792163.186624698</v>
      </c>
      <c r="E6">
        <v>14062.0806446734</v>
      </c>
      <c r="F6">
        <v>0</v>
      </c>
      <c r="G6">
        <v>0</v>
      </c>
      <c r="H6">
        <v>28555.2280857732</v>
      </c>
      <c r="I6" s="4"/>
      <c r="J6" s="4"/>
      <c r="K6" s="4"/>
      <c r="L6" s="4"/>
      <c r="M6"/>
      <c r="P6" s="5" t="str">
        <f t="shared" si="7"/>
        <v>S2_00765_MH_MD_20221118_LCQE</v>
      </c>
      <c r="Q6" s="5" t="str">
        <f t="shared" si="7"/>
        <v>RO 30min</v>
      </c>
      <c r="R6" s="5">
        <f t="shared" ca="1" si="17"/>
        <v>99.687486669031784</v>
      </c>
      <c r="S6" s="5">
        <f t="shared" ca="1" si="8"/>
        <v>0.50287841530647404</v>
      </c>
      <c r="T6" s="6">
        <f t="shared" ca="1" si="8"/>
        <v>-8.0750108774418045E-2</v>
      </c>
      <c r="U6" s="6">
        <f t="shared" ca="1" si="8"/>
        <v>5.8405478919241124E-3</v>
      </c>
      <c r="V6" s="6">
        <f t="shared" ca="1" si="8"/>
        <v>-4.0324821372079674E-4</v>
      </c>
      <c r="W6" s="6">
        <f t="shared" ca="1" si="8"/>
        <v>-0.1150522752420519</v>
      </c>
      <c r="X6" s="6" t="str">
        <f t="shared" ca="1" si="8"/>
        <v/>
      </c>
      <c r="Y6" s="5" t="str">
        <f t="shared" ca="1" si="8"/>
        <v/>
      </c>
      <c r="Z6" s="5" t="str">
        <f t="shared" ca="1" si="8"/>
        <v/>
      </c>
      <c r="AA6" s="5" t="str">
        <f t="shared" ca="1" si="8"/>
        <v/>
      </c>
      <c r="AB6" s="5" t="str">
        <f t="shared" ca="1" si="8"/>
        <v/>
      </c>
      <c r="AD6" s="5" t="str">
        <f t="shared" si="1"/>
        <v>S2_00765_MH_MD_20221118_LCQE</v>
      </c>
      <c r="AE6" s="5" t="str">
        <f t="shared" si="1"/>
        <v>RO 30min</v>
      </c>
      <c r="AF6" s="5">
        <f t="shared" si="1"/>
        <v>141857711.84086099</v>
      </c>
      <c r="AG6" s="5">
        <f t="shared" si="1"/>
        <v>11358022.728772299</v>
      </c>
      <c r="AH6" s="5">
        <f t="shared" si="1"/>
        <v>122.406721900514</v>
      </c>
      <c r="AI6" s="5">
        <f t="shared" si="1"/>
        <v>0</v>
      </c>
      <c r="AJ6" s="5">
        <f t="shared" si="1"/>
        <v>0</v>
      </c>
      <c r="AK6" s="5">
        <f t="shared" si="1"/>
        <v>0</v>
      </c>
      <c r="AL6" s="5" t="str">
        <f t="shared" si="1"/>
        <v/>
      </c>
      <c r="AM6" s="5" t="str">
        <f t="shared" si="1"/>
        <v/>
      </c>
      <c r="AN6" s="5" t="str">
        <f t="shared" si="1"/>
        <v/>
      </c>
      <c r="AO6" s="5" t="str">
        <f t="shared" si="1"/>
        <v/>
      </c>
      <c r="AP6" s="5" t="str">
        <f t="shared" si="1"/>
        <v/>
      </c>
      <c r="AR6" s="5" t="str">
        <f t="shared" si="9"/>
        <v>S2_00765_MH_MD_20221118_LCQE</v>
      </c>
      <c r="AS6" s="5" t="str">
        <f t="shared" si="9"/>
        <v>RO 30min</v>
      </c>
      <c r="AT6" s="5">
        <f t="shared" si="18"/>
        <v>100</v>
      </c>
      <c r="AU6" s="5">
        <f t="shared" si="10"/>
        <v>8.0066304336798915</v>
      </c>
      <c r="AV6" s="5">
        <f t="shared" si="10"/>
        <v>8.628838031578605E-5</v>
      </c>
      <c r="AW6" s="5">
        <f t="shared" si="10"/>
        <v>0</v>
      </c>
      <c r="AX6" s="5">
        <f t="shared" si="10"/>
        <v>0</v>
      </c>
      <c r="AY6" s="5">
        <f t="shared" si="10"/>
        <v>0</v>
      </c>
      <c r="AZ6" s="5" t="str">
        <f t="shared" si="10"/>
        <v/>
      </c>
      <c r="BA6" s="5" t="str">
        <f t="shared" si="10"/>
        <v/>
      </c>
      <c r="BB6" s="5" t="str">
        <f t="shared" si="10"/>
        <v/>
      </c>
      <c r="BC6" s="5" t="str">
        <f t="shared" si="10"/>
        <v/>
      </c>
      <c r="BD6" s="5" t="str">
        <f t="shared" si="10"/>
        <v/>
      </c>
      <c r="BF6" s="5" t="str">
        <f t="shared" si="11"/>
        <v>S2_00765_MH_MD_20221118_LCQE</v>
      </c>
      <c r="BG6" s="5" t="str">
        <f t="shared" si="11"/>
        <v>RO 30min</v>
      </c>
      <c r="BH6" s="5">
        <f t="array" aca="1" ref="BH6:BR6" ca="1">IFERROR(IF($DL$1=3,MMULT(AT6:AV6,TwoCarbon),IF($DL$1=4,MMULT(AT6:AW6,ThreeCarbon),IF($DL$1=5,MMULT(AT6:AX6,FourCarbon),IF($DL$1=6,MMULT(AT6:AY6,FiveCarbon),IF($DL$1=7,MMULT(AT6:AZ6,SixCarbon),IF($DL$1=8,MMULT(AT6:BA6,SevenCarbon),IF($DL$1=9,MMULT(AT6:BB6,EightCarbon),IF($DL$1=10,MMULT(AT6:BC6,NineCarbon),IF($DL$1=11,MMULT(AT6:BD6,TenCarbon),))))))))),"")</f>
        <v>1</v>
      </c>
      <c r="BI6" s="5">
        <f ca="1"/>
        <v>5.0445490413060512E-3</v>
      </c>
      <c r="BJ6" s="5">
        <f ca="1"/>
        <v>-8.1003254744011226E-4</v>
      </c>
      <c r="BK6" s="5">
        <f ca="1"/>
        <v>5.8588576029758576E-5</v>
      </c>
      <c r="BL6" s="5">
        <f ca="1"/>
        <v>-4.0451236879870802E-6</v>
      </c>
      <c r="BM6" s="5">
        <f ca="1"/>
        <v>-1.154129561155776E-3</v>
      </c>
      <c r="BN6" s="5" t="e">
        <f ca="1"/>
        <v>#N/A</v>
      </c>
      <c r="BO6" s="5" t="e">
        <f ca="1"/>
        <v>#N/A</v>
      </c>
      <c r="BP6" s="5" t="e">
        <f ca="1"/>
        <v>#N/A</v>
      </c>
      <c r="BQ6" s="5" t="e">
        <f ca="1"/>
        <v>#N/A</v>
      </c>
      <c r="BR6" s="5" t="e">
        <f ca="1"/>
        <v>#N/A</v>
      </c>
      <c r="BV6" s="5" t="s">
        <v>46</v>
      </c>
      <c r="BW6" s="5" t="s">
        <v>43</v>
      </c>
      <c r="BX6" s="5">
        <f t="shared" si="19"/>
        <v>13854001.4627531</v>
      </c>
      <c r="BY6" s="5">
        <f t="shared" si="12"/>
        <v>979361.41991099296</v>
      </c>
      <c r="BZ6" s="5">
        <f t="shared" si="12"/>
        <v>55.859372671030002</v>
      </c>
      <c r="CA6" s="5">
        <f t="shared" si="12"/>
        <v>0</v>
      </c>
      <c r="CB6" s="5">
        <f t="shared" si="12"/>
        <v>0</v>
      </c>
      <c r="CC6" s="5">
        <f t="shared" si="12"/>
        <v>7385.7711468942798</v>
      </c>
      <c r="CD6" s="5">
        <f t="shared" si="12"/>
        <v>0</v>
      </c>
      <c r="CF6" s="5" t="str">
        <f t="shared" si="13"/>
        <v/>
      </c>
      <c r="CG6" s="5" t="str">
        <f t="shared" si="13"/>
        <v/>
      </c>
      <c r="CH6" s="5" t="str">
        <f t="shared" si="13"/>
        <v/>
      </c>
      <c r="CJ6" s="5" t="str">
        <f t="shared" si="14"/>
        <v>Standard4_00765_MH_MD_20221118_LCQE</v>
      </c>
      <c r="CK6" s="5">
        <f t="shared" si="20"/>
        <v>100</v>
      </c>
      <c r="CL6" s="5">
        <f t="shared" si="15"/>
        <v>7.0691592067752813</v>
      </c>
      <c r="CM6" s="5">
        <f t="shared" si="15"/>
        <v>4.0320027987011264E-4</v>
      </c>
      <c r="CN6" s="5">
        <f t="shared" si="15"/>
        <v>0</v>
      </c>
      <c r="CO6" s="5">
        <f t="shared" si="15"/>
        <v>0</v>
      </c>
      <c r="CP6" s="5">
        <f t="shared" si="15"/>
        <v>5.3311465043158458E-2</v>
      </c>
      <c r="CQ6" s="5">
        <f t="shared" si="15"/>
        <v>0</v>
      </c>
      <c r="CR6" s="5" t="str">
        <f t="shared" si="15"/>
        <v/>
      </c>
      <c r="CS6" s="5" t="str">
        <f t="shared" si="15"/>
        <v/>
      </c>
      <c r="CT6" s="5" t="str">
        <f t="shared" si="15"/>
        <v/>
      </c>
      <c r="CU6" s="5" t="str">
        <f t="shared" si="15"/>
        <v/>
      </c>
      <c r="CV6" s="5" t="str">
        <f t="shared" si="15"/>
        <v/>
      </c>
      <c r="CX6" s="27"/>
      <c r="CY6" s="5">
        <v>0</v>
      </c>
      <c r="CZ6" s="5">
        <f t="shared" ref="CZ6:DJ6" si="22">CY3</f>
        <v>100</v>
      </c>
      <c r="DA6" s="5">
        <f t="shared" si="22"/>
        <v>7.5021755295492865</v>
      </c>
      <c r="DB6" s="5">
        <f t="shared" si="22"/>
        <v>4.3244450749029446E-2</v>
      </c>
      <c r="DC6" s="5">
        <f t="shared" si="22"/>
        <v>0</v>
      </c>
      <c r="DD6" s="5">
        <f t="shared" si="22"/>
        <v>0</v>
      </c>
      <c r="DE6" s="5">
        <f t="shared" si="22"/>
        <v>0.11544076971273305</v>
      </c>
      <c r="DF6" s="5">
        <f t="shared" si="22"/>
        <v>0</v>
      </c>
      <c r="DG6" s="5" t="str">
        <f t="shared" si="22"/>
        <v/>
      </c>
      <c r="DH6" s="5" t="str">
        <f t="shared" si="22"/>
        <v/>
      </c>
      <c r="DI6" s="5" t="str">
        <f t="shared" si="22"/>
        <v/>
      </c>
      <c r="DJ6" s="5" t="str">
        <f t="shared" si="22"/>
        <v/>
      </c>
    </row>
    <row r="7" spans="1:116" ht="14.25" customHeight="1" x14ac:dyDescent="0.2">
      <c r="A7" t="s">
        <v>30</v>
      </c>
      <c r="B7" t="s">
        <v>28</v>
      </c>
      <c r="C7">
        <v>315592944.91751301</v>
      </c>
      <c r="D7">
        <v>23273337.0277288</v>
      </c>
      <c r="E7">
        <v>3265.4604196344499</v>
      </c>
      <c r="F7">
        <v>0</v>
      </c>
      <c r="G7">
        <v>0</v>
      </c>
      <c r="H7">
        <v>0</v>
      </c>
      <c r="I7" s="4"/>
      <c r="J7" s="4"/>
      <c r="K7" s="4"/>
      <c r="L7" s="4"/>
      <c r="M7"/>
      <c r="P7" s="5" t="str">
        <f t="shared" si="7"/>
        <v>S6_00765_MH_MD_20221118_LCQE</v>
      </c>
      <c r="Q7" s="5" t="str">
        <f t="shared" si="7"/>
        <v>RO 30min</v>
      </c>
      <c r="R7" s="5">
        <f t="shared" ca="1" si="17"/>
        <v>99.957467082296475</v>
      </c>
      <c r="S7" s="5">
        <f t="shared" ca="1" si="8"/>
        <v>0.19565937162131702</v>
      </c>
      <c r="T7" s="6">
        <f t="shared" ca="1" si="8"/>
        <v>-5.2437820252677569E-2</v>
      </c>
      <c r="U7" s="6">
        <f t="shared" ca="1" si="8"/>
        <v>3.8493654986287819E-3</v>
      </c>
      <c r="V7" s="6">
        <f t="shared" ca="1" si="8"/>
        <v>-2.6610970912800745E-4</v>
      </c>
      <c r="W7" s="6">
        <f t="shared" ca="1" si="8"/>
        <v>-0.10427188945460499</v>
      </c>
      <c r="X7" s="6" t="str">
        <f t="shared" ca="1" si="8"/>
        <v/>
      </c>
      <c r="Y7" s="5" t="str">
        <f t="shared" ca="1" si="8"/>
        <v/>
      </c>
      <c r="Z7" s="5" t="str">
        <f t="shared" ca="1" si="8"/>
        <v/>
      </c>
      <c r="AA7" s="5" t="str">
        <f t="shared" ca="1" si="8"/>
        <v/>
      </c>
      <c r="AB7" s="5" t="str">
        <f t="shared" ca="1" si="8"/>
        <v/>
      </c>
      <c r="AD7" s="5" t="str">
        <f t="shared" si="1"/>
        <v>S6_00765_MH_MD_20221118_LCQE</v>
      </c>
      <c r="AE7" s="5" t="str">
        <f t="shared" si="1"/>
        <v>RO 30min</v>
      </c>
      <c r="AF7" s="5">
        <f t="shared" si="1"/>
        <v>257110595.16305801</v>
      </c>
      <c r="AG7" s="5">
        <f t="shared" si="1"/>
        <v>19792163.186624698</v>
      </c>
      <c r="AH7" s="5">
        <f t="shared" si="1"/>
        <v>14062.0806446734</v>
      </c>
      <c r="AI7" s="5">
        <f t="shared" si="1"/>
        <v>0</v>
      </c>
      <c r="AJ7" s="5">
        <f t="shared" si="1"/>
        <v>0</v>
      </c>
      <c r="AK7" s="5">
        <f t="shared" si="1"/>
        <v>28555.2280857732</v>
      </c>
      <c r="AL7" s="5" t="str">
        <f t="shared" si="1"/>
        <v/>
      </c>
      <c r="AM7" s="5" t="str">
        <f t="shared" si="1"/>
        <v/>
      </c>
      <c r="AN7" s="5" t="str">
        <f t="shared" si="1"/>
        <v/>
      </c>
      <c r="AO7" s="5" t="str">
        <f t="shared" si="1"/>
        <v/>
      </c>
      <c r="AP7" s="5" t="str">
        <f t="shared" si="1"/>
        <v/>
      </c>
      <c r="AR7" s="5" t="str">
        <f t="shared" si="9"/>
        <v>S6_00765_MH_MD_20221118_LCQE</v>
      </c>
      <c r="AS7" s="5" t="str">
        <f t="shared" si="9"/>
        <v>RO 30min</v>
      </c>
      <c r="AT7" s="5">
        <f t="shared" si="18"/>
        <v>100</v>
      </c>
      <c r="AU7" s="5">
        <f t="shared" si="10"/>
        <v>7.6979181562209158</v>
      </c>
      <c r="AV7" s="5">
        <f t="shared" si="10"/>
        <v>5.4692731101786424E-3</v>
      </c>
      <c r="AW7" s="5">
        <f t="shared" si="10"/>
        <v>0</v>
      </c>
      <c r="AX7" s="5">
        <f t="shared" si="10"/>
        <v>0</v>
      </c>
      <c r="AY7" s="5">
        <f t="shared" si="10"/>
        <v>1.1106204342790169E-2</v>
      </c>
      <c r="AZ7" s="5" t="str">
        <f t="shared" si="10"/>
        <v/>
      </c>
      <c r="BA7" s="5" t="str">
        <f t="shared" si="10"/>
        <v/>
      </c>
      <c r="BB7" s="5" t="str">
        <f t="shared" si="10"/>
        <v/>
      </c>
      <c r="BC7" s="5" t="str">
        <f t="shared" si="10"/>
        <v/>
      </c>
      <c r="BD7" s="5" t="str">
        <f t="shared" si="10"/>
        <v/>
      </c>
      <c r="BF7" s="5" t="str">
        <f t="shared" si="11"/>
        <v>S6_00765_MH_MD_20221118_LCQE</v>
      </c>
      <c r="BG7" s="5" t="str">
        <f t="shared" si="11"/>
        <v>RO 30min</v>
      </c>
      <c r="BH7" s="5">
        <f t="array" aca="1" ref="BH7:BR7" ca="1">IFERROR(IF($DL$1=3,MMULT(AT7:AV7,TwoCarbon),IF($DL$1=4,MMULT(AT7:AW7,ThreeCarbon),IF($DL$1=5,MMULT(AT7:AX7,FourCarbon),IF($DL$1=6,MMULT(AT7:AY7,FiveCarbon),IF($DL$1=7,MMULT(AT7:AZ7,SixCarbon),IF($DL$1=8,MMULT(AT7:BA7,SevenCarbon),IF($DL$1=9,MMULT(AT7:BB7,EightCarbon),IF($DL$1=10,MMULT(AT7:BC7,NineCarbon),IF($DL$1=11,MMULT(AT7:BD7,TenCarbon),))))))))),"")</f>
        <v>1</v>
      </c>
      <c r="BI7" s="5">
        <f ca="1"/>
        <v>1.9574262667163E-3</v>
      </c>
      <c r="BJ7" s="5">
        <f ca="1"/>
        <v>-5.2460133077906752E-4</v>
      </c>
      <c r="BK7" s="5">
        <f ca="1"/>
        <v>3.8510034427538486E-5</v>
      </c>
      <c r="BL7" s="5">
        <f ca="1"/>
        <v>-2.662229415126289E-6</v>
      </c>
      <c r="BM7" s="5">
        <f ca="1"/>
        <v>-1.0431625820285781E-3</v>
      </c>
      <c r="BN7" s="5" t="e">
        <f ca="1"/>
        <v>#N/A</v>
      </c>
      <c r="BO7" s="5" t="e">
        <f ca="1"/>
        <v>#N/A</v>
      </c>
      <c r="BP7" s="5" t="e">
        <f ca="1"/>
        <v>#N/A</v>
      </c>
      <c r="BQ7" s="5" t="e">
        <f ca="1"/>
        <v>#N/A</v>
      </c>
      <c r="BR7" s="5" t="e">
        <f ca="1"/>
        <v>#N/A</v>
      </c>
      <c r="CJ7" s="5" t="str">
        <f t="shared" si="14"/>
        <v/>
      </c>
      <c r="CK7" s="5" t="str">
        <f t="shared" si="20"/>
        <v/>
      </c>
      <c r="CL7" s="5" t="str">
        <f t="shared" si="15"/>
        <v/>
      </c>
      <c r="CM7" s="5" t="str">
        <f t="shared" si="15"/>
        <v/>
      </c>
      <c r="CN7" s="5" t="str">
        <f t="shared" si="15"/>
        <v/>
      </c>
      <c r="CO7" s="5" t="str">
        <f t="shared" si="15"/>
        <v/>
      </c>
      <c r="CP7" s="5" t="str">
        <f t="shared" si="15"/>
        <v/>
      </c>
      <c r="CQ7" s="5" t="str">
        <f t="shared" si="15"/>
        <v/>
      </c>
      <c r="CR7" s="5" t="str">
        <f t="shared" si="15"/>
        <v/>
      </c>
      <c r="CS7" s="5" t="str">
        <f t="shared" si="15"/>
        <v/>
      </c>
      <c r="CT7" s="5" t="str">
        <f t="shared" si="15"/>
        <v/>
      </c>
      <c r="CU7" s="5" t="str">
        <f t="shared" si="15"/>
        <v/>
      </c>
      <c r="CV7" s="5" t="str">
        <f t="shared" si="15"/>
        <v/>
      </c>
      <c r="CX7" s="27"/>
      <c r="CY7" s="5">
        <v>0</v>
      </c>
      <c r="CZ7" s="5">
        <v>0</v>
      </c>
      <c r="DA7" s="5">
        <f t="shared" ref="DA7:DJ7" si="23">CY3</f>
        <v>100</v>
      </c>
      <c r="DB7" s="5">
        <f t="shared" si="23"/>
        <v>7.5021755295492865</v>
      </c>
      <c r="DC7" s="5">
        <f t="shared" si="23"/>
        <v>4.3244450749029446E-2</v>
      </c>
      <c r="DD7" s="5">
        <f t="shared" si="23"/>
        <v>0</v>
      </c>
      <c r="DE7" s="5">
        <f t="shared" si="23"/>
        <v>0</v>
      </c>
      <c r="DF7" s="5">
        <f t="shared" si="23"/>
        <v>0.11544076971273305</v>
      </c>
      <c r="DG7" s="5">
        <f t="shared" si="23"/>
        <v>0</v>
      </c>
      <c r="DH7" s="5" t="str">
        <f t="shared" si="23"/>
        <v/>
      </c>
      <c r="DI7" s="5" t="str">
        <f t="shared" si="23"/>
        <v/>
      </c>
      <c r="DJ7" s="5" t="str">
        <f t="shared" si="23"/>
        <v/>
      </c>
    </row>
    <row r="8" spans="1:116" ht="14.25" customHeight="1" x14ac:dyDescent="0.2">
      <c r="A8" t="s">
        <v>31</v>
      </c>
      <c r="B8" t="s">
        <v>28</v>
      </c>
      <c r="C8">
        <v>619958106.13338697</v>
      </c>
      <c r="D8">
        <v>42528002.925856002</v>
      </c>
      <c r="E8">
        <v>61.498515967131297</v>
      </c>
      <c r="F8">
        <v>0</v>
      </c>
      <c r="G8">
        <v>0</v>
      </c>
      <c r="H8">
        <v>0</v>
      </c>
      <c r="I8" s="4"/>
      <c r="J8" s="4"/>
      <c r="K8" s="4"/>
      <c r="L8" s="4"/>
      <c r="M8"/>
      <c r="P8" s="5" t="str">
        <f t="shared" si="7"/>
        <v>S10_00765_MH_MD_20221118_LCQE</v>
      </c>
      <c r="Q8" s="5" t="str">
        <f t="shared" si="7"/>
        <v>RO 30min</v>
      </c>
      <c r="R8" s="5">
        <f ca="1">IFERROR(BH8/SUMIF($BH8:$BR8,"&lt;&gt;#N/A")*100,"")</f>
        <v>100.27417479588748</v>
      </c>
      <c r="S8" s="5">
        <f t="shared" ca="1" si="8"/>
        <v>-0.12804613945173574</v>
      </c>
      <c r="T8" s="6">
        <f t="shared" ca="1" si="8"/>
        <v>-3.2719226682409237E-2</v>
      </c>
      <c r="U8" s="6">
        <f t="shared" ca="1" si="8"/>
        <v>2.5100266673367118E-3</v>
      </c>
      <c r="V8" s="6">
        <f t="shared" ca="1" si="8"/>
        <v>-1.7415735655395838E-4</v>
      </c>
      <c r="W8" s="6">
        <f t="shared" ca="1" si="8"/>
        <v>-0.11574529906412351</v>
      </c>
      <c r="X8" s="6" t="str">
        <f t="shared" ca="1" si="8"/>
        <v/>
      </c>
      <c r="Y8" s="5" t="str">
        <f t="shared" ca="1" si="8"/>
        <v/>
      </c>
      <c r="Z8" s="5" t="str">
        <f t="shared" ca="1" si="8"/>
        <v/>
      </c>
      <c r="AA8" s="5" t="str">
        <f t="shared" ca="1" si="8"/>
        <v/>
      </c>
      <c r="AB8" s="5" t="str">
        <f t="shared" ca="1" si="8"/>
        <v/>
      </c>
      <c r="AD8" s="5" t="str">
        <f t="shared" si="1"/>
        <v>S10_00765_MH_MD_20221118_LCQE</v>
      </c>
      <c r="AE8" s="5" t="str">
        <f t="shared" si="1"/>
        <v>RO 30min</v>
      </c>
      <c r="AF8" s="5">
        <f t="shared" si="1"/>
        <v>315592944.91751301</v>
      </c>
      <c r="AG8" s="5">
        <f t="shared" si="1"/>
        <v>23273337.0277288</v>
      </c>
      <c r="AH8" s="5">
        <f t="shared" si="1"/>
        <v>3265.4604196344499</v>
      </c>
      <c r="AI8" s="5">
        <f t="shared" si="1"/>
        <v>0</v>
      </c>
      <c r="AJ8" s="5">
        <f t="shared" si="1"/>
        <v>0</v>
      </c>
      <c r="AK8" s="5">
        <f t="shared" si="1"/>
        <v>0</v>
      </c>
      <c r="AL8" s="5" t="str">
        <f t="shared" si="1"/>
        <v/>
      </c>
      <c r="AM8" s="5" t="str">
        <f t="shared" si="1"/>
        <v/>
      </c>
      <c r="AN8" s="5" t="str">
        <f t="shared" si="1"/>
        <v/>
      </c>
      <c r="AO8" s="5" t="str">
        <f t="shared" si="1"/>
        <v/>
      </c>
      <c r="AP8" s="5" t="str">
        <f t="shared" si="1"/>
        <v/>
      </c>
      <c r="AR8" s="5" t="str">
        <f t="shared" si="9"/>
        <v>S10_00765_MH_MD_20221118_LCQE</v>
      </c>
      <c r="AS8" s="5" t="str">
        <f t="shared" si="9"/>
        <v>RO 30min</v>
      </c>
      <c r="AT8" s="5">
        <f t="shared" si="18"/>
        <v>100</v>
      </c>
      <c r="AU8" s="5">
        <f t="shared" si="10"/>
        <v>7.3744795004247594</v>
      </c>
      <c r="AV8" s="5">
        <f t="shared" si="10"/>
        <v>1.0347064065351487E-3</v>
      </c>
      <c r="AW8" s="5">
        <f t="shared" si="10"/>
        <v>0</v>
      </c>
      <c r="AX8" s="5">
        <f t="shared" si="10"/>
        <v>0</v>
      </c>
      <c r="AY8" s="5">
        <f t="shared" si="10"/>
        <v>0</v>
      </c>
      <c r="AZ8" s="5" t="str">
        <f t="shared" si="10"/>
        <v/>
      </c>
      <c r="BA8" s="5" t="str">
        <f t="shared" si="10"/>
        <v/>
      </c>
      <c r="BB8" s="5" t="str">
        <f t="shared" si="10"/>
        <v/>
      </c>
      <c r="BC8" s="5" t="str">
        <f t="shared" si="10"/>
        <v/>
      </c>
      <c r="BD8" s="5" t="str">
        <f t="shared" si="10"/>
        <v/>
      </c>
      <c r="BF8" s="5" t="str">
        <f t="shared" si="11"/>
        <v>S10_00765_MH_MD_20221118_LCQE</v>
      </c>
      <c r="BG8" s="5" t="str">
        <f t="shared" si="11"/>
        <v>RO 30min</v>
      </c>
      <c r="BH8" s="5">
        <f t="array" aca="1" ref="BH8:BR8" ca="1">IFERROR(IF($DL$1=3,MMULT(AT8:AV8,TwoCarbon),IF($DL$1=4,MMULT(AT8:AW8,ThreeCarbon),IF($DL$1=5,MMULT(AT8:AX8,FourCarbon),IF($DL$1=6,MMULT(AT8:AY8,FiveCarbon),IF($DL$1=7,MMULT(AT8:AZ8,SixCarbon),IF($DL$1=8,MMULT(AT8:BA8,SevenCarbon),IF($DL$1=9,MMULT(AT8:BB8,EightCarbon),IF($DL$1=10,MMULT(AT8:BC8,NineCarbon),IF($DL$1=11,MMULT(AT8:BD8,TenCarbon),))))))))),"")</f>
        <v>1</v>
      </c>
      <c r="BI8" s="5">
        <f ca="1"/>
        <v>-1.2769602912452716E-3</v>
      </c>
      <c r="BJ8" s="5">
        <f ca="1"/>
        <v>-3.2629764093307844E-4</v>
      </c>
      <c r="BK8" s="5">
        <f ca="1"/>
        <v>2.5031636235810287E-5</v>
      </c>
      <c r="BL8" s="5">
        <f ca="1"/>
        <v>-1.7368116657002003E-6</v>
      </c>
      <c r="BM8" s="5">
        <f ca="1"/>
        <v>-1.1542882232611555E-3</v>
      </c>
      <c r="BN8" s="5" t="e">
        <f ca="1"/>
        <v>#N/A</v>
      </c>
      <c r="BO8" s="5" t="e">
        <f ca="1"/>
        <v>#N/A</v>
      </c>
      <c r="BP8" s="5" t="e">
        <f ca="1"/>
        <v>#N/A</v>
      </c>
      <c r="BQ8" s="5" t="e">
        <f ca="1"/>
        <v>#N/A</v>
      </c>
      <c r="BR8" s="5" t="e">
        <f ca="1"/>
        <v>#N/A</v>
      </c>
      <c r="CJ8" s="5" t="str">
        <f t="shared" si="14"/>
        <v/>
      </c>
      <c r="CK8" s="5" t="str">
        <f t="shared" si="20"/>
        <v/>
      </c>
      <c r="CL8" s="5" t="str">
        <f t="shared" si="15"/>
        <v/>
      </c>
      <c r="CM8" s="5" t="str">
        <f t="shared" si="15"/>
        <v/>
      </c>
      <c r="CN8" s="5" t="str">
        <f t="shared" si="15"/>
        <v/>
      </c>
      <c r="CO8" s="5" t="str">
        <f t="shared" si="15"/>
        <v/>
      </c>
      <c r="CP8" s="5" t="str">
        <f t="shared" si="15"/>
        <v/>
      </c>
      <c r="CQ8" s="5" t="str">
        <f t="shared" si="15"/>
        <v/>
      </c>
      <c r="CR8" s="5" t="str">
        <f t="shared" si="15"/>
        <v/>
      </c>
      <c r="CS8" s="5" t="str">
        <f t="shared" si="15"/>
        <v/>
      </c>
      <c r="CT8" s="5" t="str">
        <f t="shared" si="15"/>
        <v/>
      </c>
      <c r="CU8" s="5" t="str">
        <f t="shared" si="15"/>
        <v/>
      </c>
      <c r="CV8" s="5" t="str">
        <f t="shared" si="15"/>
        <v/>
      </c>
      <c r="CX8" s="27"/>
      <c r="CY8" s="5">
        <v>0</v>
      </c>
      <c r="CZ8" s="5">
        <v>0</v>
      </c>
      <c r="DA8" s="5">
        <v>0</v>
      </c>
      <c r="DB8" s="5">
        <f t="shared" ref="DB8:DJ8" si="24">CY3</f>
        <v>100</v>
      </c>
      <c r="DC8" s="5">
        <f t="shared" si="24"/>
        <v>7.5021755295492865</v>
      </c>
      <c r="DD8" s="5">
        <f t="shared" si="24"/>
        <v>4.3244450749029446E-2</v>
      </c>
      <c r="DE8" s="5">
        <f t="shared" si="24"/>
        <v>0</v>
      </c>
      <c r="DF8" s="5">
        <f t="shared" si="24"/>
        <v>0</v>
      </c>
      <c r="DG8" s="5">
        <f t="shared" si="24"/>
        <v>0.11544076971273305</v>
      </c>
      <c r="DH8" s="5">
        <f t="shared" si="24"/>
        <v>0</v>
      </c>
      <c r="DI8" s="5" t="str">
        <f t="shared" si="24"/>
        <v/>
      </c>
      <c r="DJ8" s="5" t="str">
        <f t="shared" si="24"/>
        <v/>
      </c>
    </row>
    <row r="9" spans="1:116" ht="14.25" customHeight="1" x14ac:dyDescent="0.2">
      <c r="A9" t="s">
        <v>32</v>
      </c>
      <c r="B9" t="s">
        <v>33</v>
      </c>
      <c r="C9">
        <v>45114446.274603903</v>
      </c>
      <c r="D9">
        <v>3692676.7417062498</v>
      </c>
      <c r="E9">
        <v>41031.020770290503</v>
      </c>
      <c r="F9">
        <v>0</v>
      </c>
      <c r="G9">
        <v>0</v>
      </c>
      <c r="H9">
        <v>14439.1605588641</v>
      </c>
      <c r="I9" s="4"/>
      <c r="J9" s="4"/>
      <c r="K9" s="4"/>
      <c r="L9" s="4"/>
      <c r="M9"/>
      <c r="P9" s="5" t="str">
        <f t="shared" si="7"/>
        <v>S13_00765_MH_MD_20221118_LCQE</v>
      </c>
      <c r="Q9" s="5" t="str">
        <f t="shared" si="7"/>
        <v>RO 30min</v>
      </c>
      <c r="R9" s="5">
        <f t="shared" ref="R9:R17" ca="1" si="25">IFERROR(BH9/SUMIF($BH9:$BR9,"&lt;&gt;#N/A")*100,"")</f>
        <v>100.7586427792354</v>
      </c>
      <c r="S9" s="5">
        <f t="shared" ca="1" si="8"/>
        <v>-0.6472298884957105</v>
      </c>
      <c r="T9" s="6">
        <f t="shared" ca="1" si="8"/>
        <v>4.9937957041018147E-3</v>
      </c>
      <c r="U9" s="6">
        <f t="shared" ca="1" si="8"/>
        <v>-9.4752308945281985E-5</v>
      </c>
      <c r="V9" s="6">
        <f t="shared" ca="1" si="8"/>
        <v>4.9489450116081367E-6</v>
      </c>
      <c r="W9" s="6">
        <f t="shared" ca="1" si="8"/>
        <v>-0.11631688307987854</v>
      </c>
      <c r="X9" s="6" t="str">
        <f t="shared" ca="1" si="8"/>
        <v/>
      </c>
      <c r="Y9" s="5" t="str">
        <f t="shared" ca="1" si="8"/>
        <v/>
      </c>
      <c r="Z9" s="5" t="str">
        <f t="shared" ca="1" si="8"/>
        <v/>
      </c>
      <c r="AA9" s="5" t="str">
        <f t="shared" ca="1" si="8"/>
        <v/>
      </c>
      <c r="AB9" s="5" t="str">
        <f t="shared" ca="1" si="8"/>
        <v/>
      </c>
      <c r="AD9" s="5" t="str">
        <f t="shared" si="1"/>
        <v>S13_00765_MH_MD_20221118_LCQE</v>
      </c>
      <c r="AE9" s="5" t="str">
        <f t="shared" si="1"/>
        <v>RO 30min</v>
      </c>
      <c r="AF9" s="5">
        <f t="shared" si="1"/>
        <v>619958106.13338697</v>
      </c>
      <c r="AG9" s="5">
        <f t="shared" si="1"/>
        <v>42528002.925856002</v>
      </c>
      <c r="AH9" s="5">
        <f t="shared" si="1"/>
        <v>61.498515967131297</v>
      </c>
      <c r="AI9" s="5">
        <f t="shared" si="1"/>
        <v>0</v>
      </c>
      <c r="AJ9" s="5">
        <f t="shared" si="1"/>
        <v>0</v>
      </c>
      <c r="AK9" s="5">
        <f t="shared" si="1"/>
        <v>0</v>
      </c>
      <c r="AL9" s="5" t="str">
        <f t="shared" si="1"/>
        <v/>
      </c>
      <c r="AM9" s="5" t="str">
        <f t="shared" si="1"/>
        <v/>
      </c>
      <c r="AN9" s="5" t="str">
        <f t="shared" si="1"/>
        <v/>
      </c>
      <c r="AO9" s="5" t="str">
        <f t="shared" si="1"/>
        <v/>
      </c>
      <c r="AP9" s="5" t="str">
        <f t="shared" si="1"/>
        <v/>
      </c>
      <c r="AR9" s="5" t="str">
        <f t="shared" si="9"/>
        <v>S13_00765_MH_MD_20221118_LCQE</v>
      </c>
      <c r="AS9" s="5" t="str">
        <f t="shared" si="9"/>
        <v>RO 30min</v>
      </c>
      <c r="AT9" s="5">
        <f t="shared" si="18"/>
        <v>100</v>
      </c>
      <c r="AU9" s="5">
        <f t="shared" si="10"/>
        <v>6.8598188337432431</v>
      </c>
      <c r="AV9" s="5">
        <f t="shared" si="10"/>
        <v>9.9197857659594175E-6</v>
      </c>
      <c r="AW9" s="5">
        <f t="shared" si="10"/>
        <v>0</v>
      </c>
      <c r="AX9" s="5">
        <f t="shared" si="10"/>
        <v>0</v>
      </c>
      <c r="AY9" s="5">
        <f t="shared" si="10"/>
        <v>0</v>
      </c>
      <c r="AZ9" s="5" t="str">
        <f t="shared" si="10"/>
        <v/>
      </c>
      <c r="BA9" s="5" t="str">
        <f t="shared" si="10"/>
        <v/>
      </c>
      <c r="BB9" s="5" t="str">
        <f t="shared" si="10"/>
        <v/>
      </c>
      <c r="BC9" s="5" t="str">
        <f t="shared" si="10"/>
        <v/>
      </c>
      <c r="BD9" s="5" t="str">
        <f t="shared" si="10"/>
        <v/>
      </c>
      <c r="BF9" s="5" t="str">
        <f t="shared" si="11"/>
        <v>S13_00765_MH_MD_20221118_LCQE</v>
      </c>
      <c r="BG9" s="5" t="str">
        <f t="shared" si="11"/>
        <v>RO 30min</v>
      </c>
      <c r="BH9" s="5">
        <f t="array" aca="1" ref="BH9:BR9" ca="1">IFERROR(IF($DL$1=3,MMULT(AT9:AV9,TwoCarbon),IF($DL$1=4,MMULT(AT9:AW9,ThreeCarbon),IF($DL$1=5,MMULT(AT9:AX9,FourCarbon),IF($DL$1=6,MMULT(AT9:AY9,FiveCarbon),IF($DL$1=7,MMULT(AT9:AZ9,SixCarbon),IF($DL$1=8,MMULT(AT9:BA9,SevenCarbon),IF($DL$1=9,MMULT(AT9:BB9,EightCarbon),IF($DL$1=10,MMULT(AT9:BC9,NineCarbon),IF($DL$1=11,MMULT(AT9:BD9,TenCarbon),))))))))),"")</f>
        <v>1</v>
      </c>
      <c r="BI9" s="5">
        <f ca="1"/>
        <v>-6.4235669580604282E-3</v>
      </c>
      <c r="BJ9" s="5">
        <f ca="1"/>
        <v>4.9561958819188741E-5</v>
      </c>
      <c r="BK9" s="5">
        <f ca="1"/>
        <v>-9.4038889698908057E-7</v>
      </c>
      <c r="BL9" s="5">
        <f ca="1"/>
        <v>4.9116828840692033E-8</v>
      </c>
      <c r="BM9" s="5">
        <f ca="1"/>
        <v>-1.1544109752920314E-3</v>
      </c>
      <c r="BN9" s="5" t="e">
        <f ca="1"/>
        <v>#N/A</v>
      </c>
      <c r="BO9" s="5" t="e">
        <f ca="1"/>
        <v>#N/A</v>
      </c>
      <c r="BP9" s="5" t="e">
        <f ca="1"/>
        <v>#N/A</v>
      </c>
      <c r="BQ9" s="5" t="e">
        <f ca="1"/>
        <v>#N/A</v>
      </c>
      <c r="BR9" s="5" t="e">
        <f ca="1"/>
        <v>#N/A</v>
      </c>
      <c r="CJ9" s="5" t="str">
        <f t="shared" si="14"/>
        <v/>
      </c>
      <c r="CK9" s="5" t="str">
        <f t="shared" si="20"/>
        <v/>
      </c>
      <c r="CL9" s="5" t="str">
        <f t="shared" si="15"/>
        <v/>
      </c>
      <c r="CM9" s="5" t="str">
        <f t="shared" si="15"/>
        <v/>
      </c>
      <c r="CN9" s="5" t="str">
        <f t="shared" si="15"/>
        <v/>
      </c>
      <c r="CO9" s="5" t="str">
        <f t="shared" si="15"/>
        <v/>
      </c>
      <c r="CP9" s="5" t="str">
        <f t="shared" si="15"/>
        <v/>
      </c>
      <c r="CQ9" s="5" t="str">
        <f t="shared" si="15"/>
        <v/>
      </c>
      <c r="CR9" s="5" t="str">
        <f t="shared" si="15"/>
        <v/>
      </c>
      <c r="CS9" s="5" t="str">
        <f t="shared" si="15"/>
        <v/>
      </c>
      <c r="CT9" s="5" t="str">
        <f t="shared" si="15"/>
        <v/>
      </c>
      <c r="CU9" s="5" t="str">
        <f t="shared" si="15"/>
        <v/>
      </c>
      <c r="CV9" s="5" t="str">
        <f t="shared" si="15"/>
        <v/>
      </c>
      <c r="CX9" s="27"/>
      <c r="CY9" s="5">
        <v>0</v>
      </c>
      <c r="CZ9" s="5">
        <v>0</v>
      </c>
      <c r="DA9" s="5">
        <v>0</v>
      </c>
      <c r="DB9" s="5">
        <v>0</v>
      </c>
      <c r="DC9" s="5">
        <f t="shared" ref="DC9:DJ9" si="26">CY3</f>
        <v>100</v>
      </c>
      <c r="DD9" s="5">
        <f t="shared" si="26"/>
        <v>7.5021755295492865</v>
      </c>
      <c r="DE9" s="5">
        <f t="shared" si="26"/>
        <v>4.3244450749029446E-2</v>
      </c>
      <c r="DF9" s="5">
        <f t="shared" si="26"/>
        <v>0</v>
      </c>
      <c r="DG9" s="5">
        <f t="shared" si="26"/>
        <v>0</v>
      </c>
      <c r="DH9" s="5">
        <f t="shared" si="26"/>
        <v>0.11544076971273305</v>
      </c>
      <c r="DI9" s="5">
        <f t="shared" si="26"/>
        <v>0</v>
      </c>
      <c r="DJ9" s="5" t="str">
        <f t="shared" si="26"/>
        <v/>
      </c>
    </row>
    <row r="10" spans="1:116" ht="14.25" customHeight="1" x14ac:dyDescent="0.2">
      <c r="A10" t="s">
        <v>34</v>
      </c>
      <c r="B10" t="s">
        <v>33</v>
      </c>
      <c r="C10">
        <v>284338587.71918303</v>
      </c>
      <c r="D10">
        <v>21180002.835529</v>
      </c>
      <c r="E10">
        <v>119680.27951558901</v>
      </c>
      <c r="F10">
        <v>0</v>
      </c>
      <c r="G10">
        <v>0</v>
      </c>
      <c r="H10">
        <v>0</v>
      </c>
      <c r="I10" s="4"/>
      <c r="J10" s="4"/>
      <c r="K10" s="4"/>
      <c r="L10" s="4"/>
      <c r="M10"/>
      <c r="P10" s="5" t="str">
        <f t="shared" si="7"/>
        <v>S3_00765_MH_MD_20221118_LCQE</v>
      </c>
      <c r="Q10" s="5" t="str">
        <f t="shared" si="7"/>
        <v>SC 45min</v>
      </c>
      <c r="R10" s="5">
        <f t="shared" ca="1" si="25"/>
        <v>99.407568937733899</v>
      </c>
      <c r="S10" s="5">
        <f t="shared" ca="1" si="8"/>
        <v>0.67890990209366364</v>
      </c>
      <c r="T10" s="6">
        <f t="shared" ca="1" si="8"/>
        <v>-3.5113376017842225E-3</v>
      </c>
      <c r="U10" s="6">
        <f t="shared" ca="1" si="8"/>
        <v>-3.0164147920257143E-5</v>
      </c>
      <c r="V10" s="6">
        <f t="shared" ca="1" si="8"/>
        <v>3.7814259838063396E-6</v>
      </c>
      <c r="W10" s="6">
        <f t="shared" ca="1" si="8"/>
        <v>-8.2941119503830596E-2</v>
      </c>
      <c r="X10" s="6" t="str">
        <f t="shared" ca="1" si="8"/>
        <v/>
      </c>
      <c r="Y10" s="5" t="str">
        <f t="shared" ca="1" si="8"/>
        <v/>
      </c>
      <c r="Z10" s="5" t="str">
        <f t="shared" ca="1" si="8"/>
        <v/>
      </c>
      <c r="AA10" s="5" t="str">
        <f t="shared" ca="1" si="8"/>
        <v/>
      </c>
      <c r="AB10" s="5" t="str">
        <f t="shared" ca="1" si="8"/>
        <v/>
      </c>
      <c r="AD10" s="5" t="str">
        <f t="shared" si="1"/>
        <v>S3_00765_MH_MD_20221118_LCQE</v>
      </c>
      <c r="AE10" s="5" t="str">
        <f t="shared" si="1"/>
        <v>SC 45min</v>
      </c>
      <c r="AF10" s="5">
        <f t="shared" si="1"/>
        <v>45114446.274603903</v>
      </c>
      <c r="AG10" s="5">
        <f t="shared" si="1"/>
        <v>3692676.7417062498</v>
      </c>
      <c r="AH10" s="5">
        <f t="shared" si="1"/>
        <v>41031.020770290503</v>
      </c>
      <c r="AI10" s="5">
        <f t="shared" si="1"/>
        <v>0</v>
      </c>
      <c r="AJ10" s="5">
        <f t="shared" si="1"/>
        <v>0</v>
      </c>
      <c r="AK10" s="5">
        <f t="shared" si="1"/>
        <v>14439.1605588641</v>
      </c>
      <c r="AL10" s="5" t="str">
        <f t="shared" si="1"/>
        <v/>
      </c>
      <c r="AM10" s="5" t="str">
        <f t="shared" si="1"/>
        <v/>
      </c>
      <c r="AN10" s="5" t="str">
        <f t="shared" si="1"/>
        <v/>
      </c>
      <c r="AO10" s="5" t="str">
        <f t="shared" si="1"/>
        <v/>
      </c>
      <c r="AP10" s="5" t="str">
        <f t="shared" si="1"/>
        <v/>
      </c>
      <c r="AR10" s="5" t="str">
        <f t="shared" si="9"/>
        <v>S3_00765_MH_MD_20221118_LCQE</v>
      </c>
      <c r="AS10" s="5" t="str">
        <f t="shared" si="9"/>
        <v>SC 45min</v>
      </c>
      <c r="AT10" s="5">
        <f t="shared" si="18"/>
        <v>100</v>
      </c>
      <c r="AU10" s="5">
        <f t="shared" si="10"/>
        <v>8.1851314748042334</v>
      </c>
      <c r="AV10" s="5">
        <f t="shared" si="10"/>
        <v>9.094874072163428E-2</v>
      </c>
      <c r="AW10" s="5">
        <f t="shared" si="10"/>
        <v>0</v>
      </c>
      <c r="AX10" s="5">
        <f t="shared" si="10"/>
        <v>0</v>
      </c>
      <c r="AY10" s="5">
        <f t="shared" si="10"/>
        <v>3.2005625140504673E-2</v>
      </c>
      <c r="AZ10" s="5" t="str">
        <f t="shared" si="10"/>
        <v/>
      </c>
      <c r="BA10" s="5" t="str">
        <f t="shared" si="10"/>
        <v/>
      </c>
      <c r="BB10" s="5" t="str">
        <f t="shared" si="10"/>
        <v/>
      </c>
      <c r="BC10" s="5" t="str">
        <f t="shared" si="10"/>
        <v/>
      </c>
      <c r="BD10" s="5" t="str">
        <f t="shared" si="10"/>
        <v/>
      </c>
      <c r="BF10" s="5" t="str">
        <f t="shared" si="11"/>
        <v>S3_00765_MH_MD_20221118_LCQE</v>
      </c>
      <c r="BG10" s="5" t="str">
        <f t="shared" si="11"/>
        <v>SC 45min</v>
      </c>
      <c r="BH10" s="5">
        <f t="array" aca="1" ref="BH10:BR10" ca="1">IFERROR(IF($DL$1=3,MMULT(AT10:AV10,TwoCarbon),IF($DL$1=4,MMULT(AT10:AW10,ThreeCarbon),IF($DL$1=5,MMULT(AT10:AX10,FourCarbon),IF($DL$1=6,MMULT(AT10:AY10,FiveCarbon),IF($DL$1=7,MMULT(AT10:AZ10,SixCarbon),IF($DL$1=8,MMULT(AT10:BA10,SevenCarbon),IF($DL$1=9,MMULT(AT10:BB10,EightCarbon),IF($DL$1=10,MMULT(AT10:BC10,NineCarbon),IF($DL$1=11,MMULT(AT10:BD10,TenCarbon),))))))))),"")</f>
        <v>1</v>
      </c>
      <c r="BI10" s="5">
        <f ca="1"/>
        <v>6.8295594525494691E-3</v>
      </c>
      <c r="BJ10" s="5">
        <f ca="1"/>
        <v>-3.532263829913822E-5</v>
      </c>
      <c r="BK10" s="5">
        <f ca="1"/>
        <v>-3.0343914696426299E-7</v>
      </c>
      <c r="BL10" s="5">
        <f ca="1"/>
        <v>3.8039618353154961E-8</v>
      </c>
      <c r="BM10" s="5">
        <f ca="1"/>
        <v>-8.3435416830063085E-4</v>
      </c>
      <c r="BN10" s="5" t="e">
        <f ca="1"/>
        <v>#N/A</v>
      </c>
      <c r="BO10" s="5" t="e">
        <f ca="1"/>
        <v>#N/A</v>
      </c>
      <c r="BP10" s="5" t="e">
        <f ca="1"/>
        <v>#N/A</v>
      </c>
      <c r="BQ10" s="5" t="e">
        <f ca="1"/>
        <v>#N/A</v>
      </c>
      <c r="BR10" s="5" t="e">
        <f ca="1"/>
        <v>#N/A</v>
      </c>
      <c r="CJ10" s="5" t="str">
        <f t="shared" si="14"/>
        <v/>
      </c>
      <c r="CK10" s="5" t="str">
        <f t="shared" si="20"/>
        <v/>
      </c>
      <c r="CL10" s="5" t="str">
        <f t="shared" si="15"/>
        <v/>
      </c>
      <c r="CM10" s="5" t="str">
        <f t="shared" si="15"/>
        <v/>
      </c>
      <c r="CN10" s="5" t="str">
        <f t="shared" si="15"/>
        <v/>
      </c>
      <c r="CO10" s="5" t="str">
        <f t="shared" si="15"/>
        <v/>
      </c>
      <c r="CP10" s="5" t="str">
        <f t="shared" si="15"/>
        <v/>
      </c>
      <c r="CQ10" s="5" t="str">
        <f t="shared" si="15"/>
        <v/>
      </c>
      <c r="CR10" s="5" t="str">
        <f t="shared" si="15"/>
        <v/>
      </c>
      <c r="CS10" s="5" t="str">
        <f t="shared" si="15"/>
        <v/>
      </c>
      <c r="CT10" s="5" t="str">
        <f t="shared" si="15"/>
        <v/>
      </c>
      <c r="CU10" s="5" t="str">
        <f t="shared" si="15"/>
        <v/>
      </c>
      <c r="CV10" s="5" t="str">
        <f t="shared" si="15"/>
        <v/>
      </c>
      <c r="CX10" s="27"/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f t="shared" ref="DD10:DJ10" si="27">CY3</f>
        <v>100</v>
      </c>
      <c r="DE10" s="5">
        <f t="shared" si="27"/>
        <v>7.5021755295492865</v>
      </c>
      <c r="DF10" s="5">
        <f t="shared" si="27"/>
        <v>4.3244450749029446E-2</v>
      </c>
      <c r="DG10" s="5">
        <f t="shared" si="27"/>
        <v>0</v>
      </c>
      <c r="DH10" s="5">
        <f t="shared" si="27"/>
        <v>0</v>
      </c>
      <c r="DI10" s="5">
        <f t="shared" si="27"/>
        <v>0.11544076971273305</v>
      </c>
      <c r="DJ10" s="5">
        <f t="shared" si="27"/>
        <v>0</v>
      </c>
    </row>
    <row r="11" spans="1:116" ht="14.25" customHeight="1" x14ac:dyDescent="0.2">
      <c r="A11" t="s">
        <v>35</v>
      </c>
      <c r="B11" t="s">
        <v>33</v>
      </c>
      <c r="C11">
        <v>855086661.38399601</v>
      </c>
      <c r="D11">
        <v>58563450.1823797</v>
      </c>
      <c r="E11">
        <v>9366.32892901985</v>
      </c>
      <c r="F11">
        <v>0</v>
      </c>
      <c r="G11">
        <v>0</v>
      </c>
      <c r="H11">
        <v>0</v>
      </c>
      <c r="I11" s="4"/>
      <c r="J11" s="4"/>
      <c r="K11" s="4"/>
      <c r="L11" s="4"/>
      <c r="M11"/>
      <c r="P11" s="5" t="str">
        <f t="shared" si="7"/>
        <v>S7_00765_MH_MD_20221118_LCQE</v>
      </c>
      <c r="Q11" s="5" t="str">
        <f t="shared" si="7"/>
        <v>SC 45min</v>
      </c>
      <c r="R11" s="5">
        <f t="shared" ca="1" si="25"/>
        <v>100.16635837927961</v>
      </c>
      <c r="S11" s="5">
        <f t="shared" ca="1" si="8"/>
        <v>-5.3397351324243073E-2</v>
      </c>
      <c r="T11" s="6">
        <f t="shared" ca="1" si="8"/>
        <v>2.8503554700586901E-3</v>
      </c>
      <c r="U11" s="6">
        <f t="shared" ca="1" si="8"/>
        <v>-1.9074727928520863E-4</v>
      </c>
      <c r="V11" s="6">
        <f t="shared" ca="1" si="8"/>
        <v>1.3077575142394039E-5</v>
      </c>
      <c r="W11" s="6">
        <f t="shared" ca="1" si="8"/>
        <v>-0.11563371372128399</v>
      </c>
      <c r="X11" s="6" t="str">
        <f t="shared" ca="1" si="8"/>
        <v/>
      </c>
      <c r="Y11" s="5" t="str">
        <f t="shared" ca="1" si="8"/>
        <v/>
      </c>
      <c r="Z11" s="5" t="str">
        <f t="shared" ca="1" si="8"/>
        <v/>
      </c>
      <c r="AA11" s="5" t="str">
        <f t="shared" ca="1" si="8"/>
        <v/>
      </c>
      <c r="AB11" s="5" t="str">
        <f t="shared" ca="1" si="8"/>
        <v/>
      </c>
      <c r="AD11" s="5" t="str">
        <f t="shared" si="1"/>
        <v>S7_00765_MH_MD_20221118_LCQE</v>
      </c>
      <c r="AE11" s="5" t="str">
        <f t="shared" si="1"/>
        <v>SC 45min</v>
      </c>
      <c r="AF11" s="5">
        <f t="shared" si="1"/>
        <v>284338587.71918303</v>
      </c>
      <c r="AG11" s="5">
        <f t="shared" si="1"/>
        <v>21180002.835529</v>
      </c>
      <c r="AH11" s="5">
        <f t="shared" si="1"/>
        <v>119680.27951558901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 t="str">
        <f t="shared" si="1"/>
        <v/>
      </c>
      <c r="AM11" s="5" t="str">
        <f t="shared" si="1"/>
        <v/>
      </c>
      <c r="AN11" s="5" t="str">
        <f t="shared" si="1"/>
        <v/>
      </c>
      <c r="AO11" s="5" t="str">
        <f t="shared" si="1"/>
        <v/>
      </c>
      <c r="AP11" s="5" t="str">
        <f t="shared" si="1"/>
        <v/>
      </c>
      <c r="AR11" s="5" t="str">
        <f t="shared" si="9"/>
        <v>S7_00765_MH_MD_20221118_LCQE</v>
      </c>
      <c r="AS11" s="5" t="str">
        <f t="shared" si="9"/>
        <v>SC 45min</v>
      </c>
      <c r="AT11" s="5">
        <f t="shared" si="18"/>
        <v>100</v>
      </c>
      <c r="AU11" s="5">
        <f t="shared" si="10"/>
        <v>7.4488668616609575</v>
      </c>
      <c r="AV11" s="5">
        <f t="shared" si="10"/>
        <v>4.2090762451766489E-2</v>
      </c>
      <c r="AW11" s="5">
        <f t="shared" si="10"/>
        <v>0</v>
      </c>
      <c r="AX11" s="5">
        <f t="shared" si="10"/>
        <v>0</v>
      </c>
      <c r="AY11" s="5">
        <f t="shared" si="10"/>
        <v>0</v>
      </c>
      <c r="AZ11" s="5" t="str">
        <f t="shared" si="10"/>
        <v/>
      </c>
      <c r="BA11" s="5" t="str">
        <f t="shared" si="10"/>
        <v/>
      </c>
      <c r="BB11" s="5" t="str">
        <f t="shared" si="10"/>
        <v/>
      </c>
      <c r="BC11" s="5" t="str">
        <f t="shared" si="10"/>
        <v/>
      </c>
      <c r="BD11" s="5" t="str">
        <f t="shared" si="10"/>
        <v/>
      </c>
      <c r="BF11" s="5" t="str">
        <f t="shared" si="11"/>
        <v>S7_00765_MH_MD_20221118_LCQE</v>
      </c>
      <c r="BG11" s="5" t="str">
        <f t="shared" si="11"/>
        <v>SC 45min</v>
      </c>
      <c r="BH11" s="5">
        <f t="array" aca="1" ref="BH11:BR11" ca="1">IFERROR(IF($DL$1=3,MMULT(AT11:AV11,TwoCarbon),IF($DL$1=4,MMULT(AT11:AW11,ThreeCarbon),IF($DL$1=5,MMULT(AT11:AX11,FourCarbon),IF($DL$1=6,MMULT(AT11:AY11,FiveCarbon),IF($DL$1=7,MMULT(AT11:AZ11,SixCarbon),IF($DL$1=8,MMULT(AT11:BA11,SevenCarbon),IF($DL$1=9,MMULT(AT11:BB11,EightCarbon),IF($DL$1=10,MMULT(AT11:BC11,NineCarbon),IF($DL$1=11,MMULT(AT11:BD11,TenCarbon),))))))))),"")</f>
        <v>1</v>
      </c>
      <c r="BI11" s="5">
        <f ca="1"/>
        <v>-5.3308667888328498E-4</v>
      </c>
      <c r="BJ11" s="5">
        <f ca="1"/>
        <v>2.8456215401840082E-5</v>
      </c>
      <c r="BK11" s="5">
        <f ca="1"/>
        <v>-1.9043048222133088E-6</v>
      </c>
      <c r="BL11" s="5">
        <f ca="1"/>
        <v>1.3055855632562623E-7</v>
      </c>
      <c r="BM11" s="5">
        <f ca="1"/>
        <v>-1.1544166683532338E-3</v>
      </c>
      <c r="BN11" s="5" t="e">
        <f ca="1"/>
        <v>#N/A</v>
      </c>
      <c r="BO11" s="5" t="e">
        <f ca="1"/>
        <v>#N/A</v>
      </c>
      <c r="BP11" s="5" t="e">
        <f ca="1"/>
        <v>#N/A</v>
      </c>
      <c r="BQ11" s="5" t="e">
        <f ca="1"/>
        <v>#N/A</v>
      </c>
      <c r="BR11" s="5" t="e">
        <f ca="1"/>
        <v>#N/A</v>
      </c>
      <c r="CJ11" s="5" t="str">
        <f t="shared" si="14"/>
        <v/>
      </c>
      <c r="CK11" s="5" t="str">
        <f t="shared" si="20"/>
        <v/>
      </c>
      <c r="CL11" s="5" t="str">
        <f t="shared" si="15"/>
        <v/>
      </c>
      <c r="CM11" s="5" t="str">
        <f t="shared" si="15"/>
        <v/>
      </c>
      <c r="CN11" s="5" t="str">
        <f t="shared" si="15"/>
        <v/>
      </c>
      <c r="CO11" s="5" t="str">
        <f t="shared" si="15"/>
        <v/>
      </c>
      <c r="CP11" s="5" t="str">
        <f t="shared" si="15"/>
        <v/>
      </c>
      <c r="CQ11" s="5" t="str">
        <f t="shared" si="15"/>
        <v/>
      </c>
      <c r="CR11" s="5" t="str">
        <f t="shared" si="15"/>
        <v/>
      </c>
      <c r="CS11" s="5" t="str">
        <f t="shared" si="15"/>
        <v/>
      </c>
      <c r="CT11" s="5" t="str">
        <f t="shared" si="15"/>
        <v/>
      </c>
      <c r="CU11" s="5" t="str">
        <f t="shared" si="15"/>
        <v/>
      </c>
      <c r="CV11" s="5" t="str">
        <f t="shared" si="15"/>
        <v/>
      </c>
      <c r="CX11" s="27"/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f t="shared" ref="DE11:DJ11" si="28">CY3</f>
        <v>100</v>
      </c>
      <c r="DF11" s="5">
        <f t="shared" si="28"/>
        <v>7.5021755295492865</v>
      </c>
      <c r="DG11" s="5">
        <f t="shared" si="28"/>
        <v>4.3244450749029446E-2</v>
      </c>
      <c r="DH11" s="5">
        <f t="shared" si="28"/>
        <v>0</v>
      </c>
      <c r="DI11" s="5">
        <f t="shared" si="28"/>
        <v>0</v>
      </c>
      <c r="DJ11" s="5">
        <f t="shared" si="28"/>
        <v>0.11544076971273305</v>
      </c>
    </row>
    <row r="12" spans="1:116" ht="14.25" customHeight="1" x14ac:dyDescent="0.2">
      <c r="A12" t="s">
        <v>36</v>
      </c>
      <c r="B12" t="s">
        <v>33</v>
      </c>
      <c r="C12">
        <v>264814501.521795</v>
      </c>
      <c r="D12">
        <v>20370557.5242301</v>
      </c>
      <c r="E12">
        <v>0</v>
      </c>
      <c r="F12">
        <v>0</v>
      </c>
      <c r="G12">
        <v>0</v>
      </c>
      <c r="H12">
        <v>0</v>
      </c>
      <c r="I12" s="4"/>
      <c r="J12" s="4"/>
      <c r="K12" s="4"/>
      <c r="L12" s="4"/>
      <c r="M12"/>
      <c r="P12" s="5" t="str">
        <f t="shared" si="7"/>
        <v>S11_00765_MH_MD_20221118_LCQE</v>
      </c>
      <c r="Q12" s="5" t="str">
        <f t="shared" si="7"/>
        <v>SC 45min</v>
      </c>
      <c r="R12" s="5">
        <f t="shared" ca="1" si="25"/>
        <v>100.76799047185605</v>
      </c>
      <c r="S12" s="5">
        <f t="shared" ca="1" si="8"/>
        <v>-0.65836099361002143</v>
      </c>
      <c r="T12" s="6">
        <f t="shared" ca="1" si="8"/>
        <v>6.918611698397731E-3</v>
      </c>
      <c r="U12" s="6">
        <f t="shared" ca="1" si="8"/>
        <v>-2.3434179818921638E-4</v>
      </c>
      <c r="V12" s="6">
        <f t="shared" ca="1" si="8"/>
        <v>1.4588817410826827E-5</v>
      </c>
      <c r="W12" s="6">
        <f t="shared" ca="1" si="8"/>
        <v>-0.11632833696363044</v>
      </c>
      <c r="X12" s="6" t="str">
        <f t="shared" ca="1" si="8"/>
        <v/>
      </c>
      <c r="Y12" s="5" t="str">
        <f t="shared" ca="1" si="8"/>
        <v/>
      </c>
      <c r="Z12" s="5" t="str">
        <f t="shared" ca="1" si="8"/>
        <v/>
      </c>
      <c r="AA12" s="5" t="str">
        <f t="shared" ca="1" si="8"/>
        <v/>
      </c>
      <c r="AB12" s="5" t="str">
        <f t="shared" ca="1" si="8"/>
        <v/>
      </c>
      <c r="AD12" s="5" t="str">
        <f t="shared" si="1"/>
        <v>S11_00765_MH_MD_20221118_LCQE</v>
      </c>
      <c r="AE12" s="5" t="str">
        <f t="shared" si="1"/>
        <v>SC 45min</v>
      </c>
      <c r="AF12" s="5">
        <f t="shared" si="1"/>
        <v>855086661.38399601</v>
      </c>
      <c r="AG12" s="5">
        <f t="shared" si="1"/>
        <v>58563450.1823797</v>
      </c>
      <c r="AH12" s="5">
        <f t="shared" si="1"/>
        <v>9366.32892901985</v>
      </c>
      <c r="AI12" s="5">
        <f t="shared" si="1"/>
        <v>0</v>
      </c>
      <c r="AJ12" s="5">
        <f t="shared" si="1"/>
        <v>0</v>
      </c>
      <c r="AK12" s="5">
        <f t="shared" si="1"/>
        <v>0</v>
      </c>
      <c r="AL12" s="5" t="str">
        <f t="shared" si="1"/>
        <v/>
      </c>
      <c r="AM12" s="5" t="str">
        <f t="shared" si="1"/>
        <v/>
      </c>
      <c r="AN12" s="5" t="str">
        <f t="shared" si="1"/>
        <v/>
      </c>
      <c r="AO12" s="5" t="str">
        <f t="shared" si="1"/>
        <v/>
      </c>
      <c r="AP12" s="5" t="str">
        <f t="shared" si="1"/>
        <v/>
      </c>
      <c r="AR12" s="5" t="str">
        <f t="shared" si="9"/>
        <v>S11_00765_MH_MD_20221118_LCQE</v>
      </c>
      <c r="AS12" s="5" t="str">
        <f t="shared" si="9"/>
        <v>SC 45min</v>
      </c>
      <c r="AT12" s="5">
        <f t="shared" si="18"/>
        <v>100</v>
      </c>
      <c r="AU12" s="5">
        <f t="shared" si="10"/>
        <v>6.8488321508362828</v>
      </c>
      <c r="AV12" s="5">
        <f t="shared" si="10"/>
        <v>1.0953660432335627E-3</v>
      </c>
      <c r="AW12" s="5">
        <f t="shared" si="10"/>
        <v>0</v>
      </c>
      <c r="AX12" s="5">
        <f t="shared" si="10"/>
        <v>0</v>
      </c>
      <c r="AY12" s="5">
        <f t="shared" si="10"/>
        <v>0</v>
      </c>
      <c r="AZ12" s="5" t="str">
        <f t="shared" si="10"/>
        <v/>
      </c>
      <c r="BA12" s="5" t="str">
        <f t="shared" si="10"/>
        <v/>
      </c>
      <c r="BB12" s="5" t="str">
        <f t="shared" si="10"/>
        <v/>
      </c>
      <c r="BC12" s="5" t="str">
        <f t="shared" si="10"/>
        <v/>
      </c>
      <c r="BD12" s="5" t="str">
        <f t="shared" si="10"/>
        <v/>
      </c>
      <c r="BF12" s="5" t="str">
        <f t="shared" si="11"/>
        <v>S11_00765_MH_MD_20221118_LCQE</v>
      </c>
      <c r="BG12" s="5" t="str">
        <f t="shared" si="11"/>
        <v>SC 45min</v>
      </c>
      <c r="BH12" s="5">
        <f t="array" aca="1" ref="BH12:BR12" ca="1">IFERROR(IF($DL$1=3,MMULT(AT12:AV12,TwoCarbon),IF($DL$1=4,MMULT(AT12:AW12,ThreeCarbon),IF($DL$1=5,MMULT(AT12:AX12,FourCarbon),IF($DL$1=6,MMULT(AT12:AY12,FiveCarbon),IF($DL$1=7,MMULT(AT12:AZ12,SixCarbon),IF($DL$1=8,MMULT(AT12:BA12,SevenCarbon),IF($DL$1=9,MMULT(AT12:BB12,EightCarbon),IF($DL$1=10,MMULT(AT12:BC12,NineCarbon),IF($DL$1=11,MMULT(AT12:BD12,TenCarbon),))))))))),"")</f>
        <v>1</v>
      </c>
      <c r="BI12" s="5">
        <f ca="1"/>
        <v>-6.533433787130033E-3</v>
      </c>
      <c r="BJ12" s="5">
        <f ca="1"/>
        <v>6.8658823759416561E-5</v>
      </c>
      <c r="BK12" s="5">
        <f ca="1"/>
        <v>-2.3255579186593663E-6</v>
      </c>
      <c r="BL12" s="5">
        <f ca="1"/>
        <v>1.4477630587365344E-7</v>
      </c>
      <c r="BM12" s="5">
        <f ca="1"/>
        <v>-1.1544175528251735E-3</v>
      </c>
      <c r="BN12" s="5" t="e">
        <f ca="1"/>
        <v>#N/A</v>
      </c>
      <c r="BO12" s="5" t="e">
        <f ca="1"/>
        <v>#N/A</v>
      </c>
      <c r="BP12" s="5" t="e">
        <f ca="1"/>
        <v>#N/A</v>
      </c>
      <c r="BQ12" s="5" t="e">
        <f ca="1"/>
        <v>#N/A</v>
      </c>
      <c r="BR12" s="5" t="e">
        <f ca="1"/>
        <v>#N/A</v>
      </c>
      <c r="CJ12" s="5" t="str">
        <f t="shared" si="14"/>
        <v/>
      </c>
      <c r="CK12" s="5" t="str">
        <f t="shared" si="20"/>
        <v/>
      </c>
      <c r="CL12" s="5" t="str">
        <f t="shared" si="15"/>
        <v/>
      </c>
      <c r="CM12" s="5" t="str">
        <f t="shared" si="15"/>
        <v/>
      </c>
      <c r="CN12" s="5" t="str">
        <f t="shared" si="15"/>
        <v/>
      </c>
      <c r="CO12" s="5" t="str">
        <f t="shared" si="15"/>
        <v/>
      </c>
      <c r="CP12" s="5" t="str">
        <f t="shared" si="15"/>
        <v/>
      </c>
      <c r="CQ12" s="5" t="str">
        <f t="shared" si="15"/>
        <v/>
      </c>
      <c r="CR12" s="5" t="str">
        <f t="shared" si="15"/>
        <v/>
      </c>
      <c r="CS12" s="5" t="str">
        <f t="shared" si="15"/>
        <v/>
      </c>
      <c r="CT12" s="5" t="str">
        <f t="shared" si="15"/>
        <v/>
      </c>
      <c r="CU12" s="5" t="str">
        <f t="shared" si="15"/>
        <v/>
      </c>
      <c r="CV12" s="5" t="str">
        <f t="shared" si="15"/>
        <v/>
      </c>
      <c r="CX12" s="27"/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f t="shared" ref="DF12:DJ12" si="29">CY3</f>
        <v>100</v>
      </c>
      <c r="DG12" s="5">
        <f t="shared" si="29"/>
        <v>7.5021755295492865</v>
      </c>
      <c r="DH12" s="5">
        <f t="shared" si="29"/>
        <v>4.3244450749029446E-2</v>
      </c>
      <c r="DI12" s="5">
        <f t="shared" si="29"/>
        <v>0</v>
      </c>
      <c r="DJ12" s="5">
        <f t="shared" si="29"/>
        <v>0</v>
      </c>
    </row>
    <row r="13" spans="1:116" ht="14.25" customHeight="1" x14ac:dyDescent="0.2">
      <c r="A13" t="s">
        <v>37</v>
      </c>
      <c r="B13" t="s">
        <v>38</v>
      </c>
      <c r="C13">
        <v>37728157.591038696</v>
      </c>
      <c r="D13">
        <v>3091960.4170922199</v>
      </c>
      <c r="E13">
        <v>179.04817550955801</v>
      </c>
      <c r="F13">
        <v>0</v>
      </c>
      <c r="G13">
        <v>0</v>
      </c>
      <c r="H13">
        <v>43653.950739620501</v>
      </c>
      <c r="I13" s="4"/>
      <c r="J13" s="4"/>
      <c r="K13" s="4"/>
      <c r="L13" s="4"/>
      <c r="M13"/>
      <c r="P13" s="5" t="str">
        <f t="shared" si="7"/>
        <v>S14_00765_MH_MD_20221118_LCQE</v>
      </c>
      <c r="Q13" s="5" t="str">
        <f t="shared" si="7"/>
        <v>SC 45min</v>
      </c>
      <c r="R13" s="5">
        <f t="shared" ca="1" si="25"/>
        <v>99.978787774165895</v>
      </c>
      <c r="S13" s="5">
        <f t="shared" ca="1" si="8"/>
        <v>0.19017158864921305</v>
      </c>
      <c r="T13" s="6">
        <f t="shared" ca="1" si="8"/>
        <v>-5.7502284026272173E-2</v>
      </c>
      <c r="U13" s="6">
        <f t="shared" ca="1" si="8"/>
        <v>4.2316836221588669E-3</v>
      </c>
      <c r="V13" s="6">
        <f t="shared" ca="1" si="8"/>
        <v>-2.9260178629423911E-4</v>
      </c>
      <c r="W13" s="6">
        <f t="shared" ca="1" si="8"/>
        <v>-0.1153961606246864</v>
      </c>
      <c r="X13" s="6" t="str">
        <f t="shared" ca="1" si="8"/>
        <v/>
      </c>
      <c r="Y13" s="5" t="str">
        <f t="shared" ca="1" si="8"/>
        <v/>
      </c>
      <c r="Z13" s="5" t="str">
        <f t="shared" ca="1" si="8"/>
        <v/>
      </c>
      <c r="AA13" s="5" t="str">
        <f t="shared" ca="1" si="8"/>
        <v/>
      </c>
      <c r="AB13" s="5" t="str">
        <f t="shared" ca="1" si="8"/>
        <v/>
      </c>
      <c r="AD13" s="5" t="str">
        <f t="shared" si="1"/>
        <v>S14_00765_MH_MD_20221118_LCQE</v>
      </c>
      <c r="AE13" s="5" t="str">
        <f t="shared" si="1"/>
        <v>SC 45min</v>
      </c>
      <c r="AF13" s="5">
        <f t="shared" si="1"/>
        <v>264814501.521795</v>
      </c>
      <c r="AG13" s="5">
        <f t="shared" si="1"/>
        <v>20370557.5242301</v>
      </c>
      <c r="AH13" s="5">
        <f t="shared" si="1"/>
        <v>0</v>
      </c>
      <c r="AI13" s="5">
        <f t="shared" si="1"/>
        <v>0</v>
      </c>
      <c r="AJ13" s="5">
        <f t="shared" si="1"/>
        <v>0</v>
      </c>
      <c r="AK13" s="5">
        <f t="shared" si="1"/>
        <v>0</v>
      </c>
      <c r="AL13" s="5" t="str">
        <f t="shared" si="1"/>
        <v/>
      </c>
      <c r="AM13" s="5" t="str">
        <f t="shared" si="1"/>
        <v/>
      </c>
      <c r="AN13" s="5" t="str">
        <f t="shared" si="1"/>
        <v/>
      </c>
      <c r="AO13" s="5" t="str">
        <f t="shared" si="1"/>
        <v/>
      </c>
      <c r="AP13" s="5" t="str">
        <f t="shared" si="1"/>
        <v/>
      </c>
      <c r="AR13" s="5" t="str">
        <f t="shared" si="9"/>
        <v>S14_00765_MH_MD_20221118_LCQE</v>
      </c>
      <c r="AS13" s="5" t="str">
        <f t="shared" si="9"/>
        <v>SC 45min</v>
      </c>
      <c r="AT13" s="5">
        <f t="shared" si="18"/>
        <v>100</v>
      </c>
      <c r="AU13" s="5">
        <f t="shared" si="10"/>
        <v>7.6923874663841039</v>
      </c>
      <c r="AV13" s="5">
        <f t="shared" si="10"/>
        <v>0</v>
      </c>
      <c r="AW13" s="5">
        <f t="shared" si="10"/>
        <v>0</v>
      </c>
      <c r="AX13" s="5">
        <f t="shared" si="10"/>
        <v>0</v>
      </c>
      <c r="AY13" s="5">
        <f t="shared" si="10"/>
        <v>0</v>
      </c>
      <c r="AZ13" s="5" t="str">
        <f t="shared" si="10"/>
        <v/>
      </c>
      <c r="BA13" s="5" t="str">
        <f t="shared" si="10"/>
        <v/>
      </c>
      <c r="BB13" s="5" t="str">
        <f t="shared" si="10"/>
        <v/>
      </c>
      <c r="BC13" s="5" t="str">
        <f t="shared" si="10"/>
        <v/>
      </c>
      <c r="BD13" s="5" t="str">
        <f t="shared" si="10"/>
        <v/>
      </c>
      <c r="BF13" s="5" t="str">
        <f t="shared" si="11"/>
        <v>S14_00765_MH_MD_20221118_LCQE</v>
      </c>
      <c r="BG13" s="5" t="str">
        <f t="shared" si="11"/>
        <v>SC 45min</v>
      </c>
      <c r="BH13" s="5">
        <f t="array" aca="1" ref="BH13:BR13" ca="1">IFERROR(IF($DL$1=3,MMULT(AT13:AV13,TwoCarbon),IF($DL$1=4,MMULT(AT13:AW13,ThreeCarbon),IF($DL$1=5,MMULT(AT13:AX13,FourCarbon),IF($DL$1=6,MMULT(AT13:AY13,FiveCarbon),IF($DL$1=7,MMULT(AT13:AZ13,SixCarbon),IF($DL$1=8,MMULT(AT13:BA13,SevenCarbon),IF($DL$1=9,MMULT(AT13:BB13,EightCarbon),IF($DL$1=10,MMULT(AT13:BC13,NineCarbon),IF($DL$1=11,MMULT(AT13:BD13,TenCarbon),))))))))),"")</f>
        <v>1</v>
      </c>
      <c r="BI13" s="5">
        <f ca="1"/>
        <v>1.9021193683481791E-3</v>
      </c>
      <c r="BJ13" s="5">
        <f ca="1"/>
        <v>-5.7514484128532838E-4</v>
      </c>
      <c r="BK13" s="5">
        <f ca="1"/>
        <v>4.2325814468939949E-5</v>
      </c>
      <c r="BL13" s="5">
        <f ca="1"/>
        <v>-2.9266386681460269E-6</v>
      </c>
      <c r="BM13" s="5">
        <f ca="1"/>
        <v>-1.1542064391233226E-3</v>
      </c>
      <c r="BN13" s="5" t="e">
        <f ca="1"/>
        <v>#N/A</v>
      </c>
      <c r="BO13" s="5" t="e">
        <f ca="1"/>
        <v>#N/A</v>
      </c>
      <c r="BP13" s="5" t="e">
        <f ca="1"/>
        <v>#N/A</v>
      </c>
      <c r="BQ13" s="5" t="e">
        <f ca="1"/>
        <v>#N/A</v>
      </c>
      <c r="BR13" s="5" t="e">
        <f ca="1"/>
        <v>#N/A</v>
      </c>
      <c r="CJ13" s="5" t="str">
        <f t="shared" si="14"/>
        <v/>
      </c>
      <c r="CK13" s="5" t="str">
        <f t="shared" si="20"/>
        <v/>
      </c>
      <c r="CL13" s="5" t="str">
        <f t="shared" si="15"/>
        <v/>
      </c>
      <c r="CM13" s="5" t="str">
        <f t="shared" si="15"/>
        <v/>
      </c>
      <c r="CN13" s="5" t="str">
        <f t="shared" si="15"/>
        <v/>
      </c>
      <c r="CO13" s="5" t="str">
        <f t="shared" si="15"/>
        <v/>
      </c>
      <c r="CP13" s="5" t="str">
        <f t="shared" si="15"/>
        <v/>
      </c>
      <c r="CQ13" s="5" t="str">
        <f t="shared" si="15"/>
        <v/>
      </c>
      <c r="CR13" s="5" t="str">
        <f t="shared" si="15"/>
        <v/>
      </c>
      <c r="CS13" s="5" t="str">
        <f t="shared" si="15"/>
        <v/>
      </c>
      <c r="CT13" s="5" t="str">
        <f t="shared" si="15"/>
        <v/>
      </c>
      <c r="CU13" s="5" t="str">
        <f t="shared" si="15"/>
        <v/>
      </c>
      <c r="CV13" s="5" t="str">
        <f t="shared" si="15"/>
        <v/>
      </c>
      <c r="CX13" s="27"/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f t="shared" ref="DG13:DJ13" si="30">CY3</f>
        <v>100</v>
      </c>
      <c r="DH13" s="5">
        <f t="shared" si="30"/>
        <v>7.5021755295492865</v>
      </c>
      <c r="DI13" s="5">
        <f t="shared" si="30"/>
        <v>4.3244450749029446E-2</v>
      </c>
      <c r="DJ13" s="5">
        <f t="shared" si="30"/>
        <v>0</v>
      </c>
    </row>
    <row r="14" spans="1:116" ht="14.25" customHeight="1" x14ac:dyDescent="0.2">
      <c r="A14" t="s">
        <v>39</v>
      </c>
      <c r="B14" t="s">
        <v>38</v>
      </c>
      <c r="C14">
        <v>987591746.09023798</v>
      </c>
      <c r="D14">
        <v>69731700.784665793</v>
      </c>
      <c r="E14">
        <v>129128.95134400199</v>
      </c>
      <c r="F14">
        <v>0</v>
      </c>
      <c r="G14">
        <v>0</v>
      </c>
      <c r="H14">
        <v>0</v>
      </c>
      <c r="I14" s="4"/>
      <c r="J14" s="4"/>
      <c r="K14" s="4"/>
      <c r="L14" s="4"/>
      <c r="M14"/>
      <c r="P14" s="5" t="str">
        <f t="shared" si="7"/>
        <v>S4_00765_MH_MD_20221118_LCQE</v>
      </c>
      <c r="Q14" s="5" t="str">
        <f t="shared" si="7"/>
        <v>SC 90min</v>
      </c>
      <c r="R14" s="5">
        <f t="shared" ca="1" si="25"/>
        <v>99.398584594457333</v>
      </c>
      <c r="S14" s="5">
        <f t="shared" ca="1" si="8"/>
        <v>0.68902103522504854</v>
      </c>
      <c r="T14" s="6">
        <f t="shared" ca="1" si="8"/>
        <v>-9.4204219227128849E-2</v>
      </c>
      <c r="U14" s="6">
        <f t="shared" ca="1" si="8"/>
        <v>6.7694025204322805E-3</v>
      </c>
      <c r="V14" s="6">
        <f t="shared" ca="1" si="8"/>
        <v>-4.6711436219737954E-4</v>
      </c>
      <c r="W14" s="6">
        <f t="shared" ca="1" si="8"/>
        <v>2.9630138647490699E-4</v>
      </c>
      <c r="X14" s="6" t="str">
        <f t="shared" ca="1" si="8"/>
        <v/>
      </c>
      <c r="Y14" s="5" t="str">
        <f t="shared" ca="1" si="8"/>
        <v/>
      </c>
      <c r="Z14" s="5" t="str">
        <f t="shared" ca="1" si="8"/>
        <v/>
      </c>
      <c r="AA14" s="5" t="str">
        <f t="shared" ca="1" si="8"/>
        <v/>
      </c>
      <c r="AB14" s="5" t="str">
        <f t="shared" ca="1" si="8"/>
        <v/>
      </c>
      <c r="AD14" s="5" t="str">
        <f t="shared" si="1"/>
        <v>S4_00765_MH_MD_20221118_LCQE</v>
      </c>
      <c r="AE14" s="5" t="str">
        <f t="shared" si="1"/>
        <v>SC 90min</v>
      </c>
      <c r="AF14" s="5">
        <f t="shared" si="1"/>
        <v>37728157.591038696</v>
      </c>
      <c r="AG14" s="5">
        <f t="shared" si="1"/>
        <v>3091960.4170922199</v>
      </c>
      <c r="AH14" s="5">
        <f t="shared" si="1"/>
        <v>179.04817550955801</v>
      </c>
      <c r="AI14" s="5">
        <f t="shared" si="1"/>
        <v>0</v>
      </c>
      <c r="AJ14" s="5">
        <f t="shared" si="1"/>
        <v>0</v>
      </c>
      <c r="AK14" s="5">
        <f t="shared" si="1"/>
        <v>43653.950739620501</v>
      </c>
      <c r="AL14" s="5" t="str">
        <f t="shared" si="1"/>
        <v/>
      </c>
      <c r="AM14" s="5" t="str">
        <f t="shared" si="1"/>
        <v/>
      </c>
      <c r="AN14" s="5" t="str">
        <f t="shared" si="1"/>
        <v/>
      </c>
      <c r="AO14" s="5" t="str">
        <f t="shared" si="1"/>
        <v/>
      </c>
      <c r="AP14" s="5" t="str">
        <f t="shared" si="1"/>
        <v/>
      </c>
      <c r="AR14" s="5" t="str">
        <f t="shared" si="9"/>
        <v>S4_00765_MH_MD_20221118_LCQE</v>
      </c>
      <c r="AS14" s="5" t="str">
        <f t="shared" si="9"/>
        <v>SC 90min</v>
      </c>
      <c r="AT14" s="5">
        <f t="shared" si="18"/>
        <v>100</v>
      </c>
      <c r="AU14" s="5">
        <f t="shared" si="10"/>
        <v>8.19536551614339</v>
      </c>
      <c r="AV14" s="5">
        <f t="shared" si="10"/>
        <v>4.7457439467461847E-4</v>
      </c>
      <c r="AW14" s="5">
        <f t="shared" si="10"/>
        <v>0</v>
      </c>
      <c r="AX14" s="5">
        <f t="shared" si="10"/>
        <v>0</v>
      </c>
      <c r="AY14" s="5">
        <f t="shared" si="10"/>
        <v>0.11570655321369129</v>
      </c>
      <c r="AZ14" s="5" t="str">
        <f t="shared" si="10"/>
        <v/>
      </c>
      <c r="BA14" s="5" t="str">
        <f t="shared" si="10"/>
        <v/>
      </c>
      <c r="BB14" s="5" t="str">
        <f t="shared" si="10"/>
        <v/>
      </c>
      <c r="BC14" s="5" t="str">
        <f t="shared" si="10"/>
        <v/>
      </c>
      <c r="BD14" s="5" t="str">
        <f t="shared" si="10"/>
        <v/>
      </c>
      <c r="BF14" s="5" t="str">
        <f t="shared" si="11"/>
        <v>S4_00765_MH_MD_20221118_LCQE</v>
      </c>
      <c r="BG14" s="5" t="str">
        <f t="shared" si="11"/>
        <v>SC 90min</v>
      </c>
      <c r="BH14" s="5">
        <f t="array" aca="1" ref="BH14:BR14" ca="1">IFERROR(IF($DL$1=3,MMULT(AT14:AV14,TwoCarbon),IF($DL$1=4,MMULT(AT14:AW14,ThreeCarbon),IF($DL$1=5,MMULT(AT14:AX14,FourCarbon),IF($DL$1=6,MMULT(AT14:AY14,FiveCarbon),IF($DL$1=7,MMULT(AT14:AZ14,SixCarbon),IF($DL$1=8,MMULT(AT14:BA14,SevenCarbon),IF($DL$1=9,MMULT(AT14:BB14,EightCarbon),IF($DL$1=10,MMULT(AT14:BC14,NineCarbon),IF($DL$1=11,MMULT(AT14:BD14,TenCarbon),))))))))),"")</f>
        <v>1</v>
      </c>
      <c r="BI14" s="5">
        <f ca="1"/>
        <v>6.9318998659410463E-3</v>
      </c>
      <c r="BJ14" s="5">
        <f ca="1"/>
        <v>-9.477420590190363E-4</v>
      </c>
      <c r="BK14" s="5">
        <f ca="1"/>
        <v>6.8103610811473823E-5</v>
      </c>
      <c r="BL14" s="5">
        <f ca="1"/>
        <v>-4.699406577097545E-6</v>
      </c>
      <c r="BM14" s="5">
        <f ca="1"/>
        <v>2.9809417074076663E-6</v>
      </c>
      <c r="BN14" s="5" t="e">
        <f ca="1"/>
        <v>#N/A</v>
      </c>
      <c r="BO14" s="5" t="e">
        <f ca="1"/>
        <v>#N/A</v>
      </c>
      <c r="BP14" s="5" t="e">
        <f ca="1"/>
        <v>#N/A</v>
      </c>
      <c r="BQ14" s="5" t="e">
        <f ca="1"/>
        <v>#N/A</v>
      </c>
      <c r="BR14" s="5" t="e">
        <f ca="1"/>
        <v>#N/A</v>
      </c>
      <c r="CJ14" s="5" t="str">
        <f t="shared" si="14"/>
        <v/>
      </c>
      <c r="CK14" s="5" t="str">
        <f t="shared" si="20"/>
        <v/>
      </c>
      <c r="CL14" s="7"/>
      <c r="CM14" s="7"/>
      <c r="CN14" s="7"/>
      <c r="CO14" s="7"/>
      <c r="CP14" s="7"/>
      <c r="CQ14" s="7"/>
      <c r="CR14" s="5" t="str">
        <f t="shared" si="15"/>
        <v/>
      </c>
      <c r="CS14" s="5" t="str">
        <f t="shared" si="15"/>
        <v/>
      </c>
      <c r="CT14" s="5" t="str">
        <f t="shared" si="15"/>
        <v/>
      </c>
      <c r="CU14" s="5" t="str">
        <f t="shared" si="15"/>
        <v/>
      </c>
      <c r="CV14" s="5" t="str">
        <f t="shared" si="15"/>
        <v/>
      </c>
      <c r="CX14" s="27"/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f t="shared" ref="DH14:DJ14" si="31">CY3</f>
        <v>100</v>
      </c>
      <c r="DI14" s="5">
        <f t="shared" si="31"/>
        <v>7.5021755295492865</v>
      </c>
      <c r="DJ14" s="5">
        <f t="shared" si="31"/>
        <v>4.3244450749029446E-2</v>
      </c>
    </row>
    <row r="15" spans="1:116" ht="15" customHeight="1" x14ac:dyDescent="0.2">
      <c r="A15" t="s">
        <v>40</v>
      </c>
      <c r="B15" t="s">
        <v>38</v>
      </c>
      <c r="C15">
        <v>432029375.24853301</v>
      </c>
      <c r="D15">
        <v>32013427.590355299</v>
      </c>
      <c r="E15">
        <v>16222.8535150711</v>
      </c>
      <c r="F15">
        <v>0</v>
      </c>
      <c r="G15">
        <v>0</v>
      </c>
      <c r="H15">
        <v>0</v>
      </c>
      <c r="I15" s="4"/>
      <c r="J15" s="4"/>
      <c r="K15" s="4"/>
      <c r="L15" s="4"/>
      <c r="M15"/>
      <c r="P15" s="5" t="str">
        <f t="shared" si="7"/>
        <v>S8_00765_MH_MD_20221118_LCQE</v>
      </c>
      <c r="Q15" s="5" t="str">
        <f t="shared" si="7"/>
        <v>SC 90min</v>
      </c>
      <c r="R15" s="5">
        <f t="shared" ca="1" si="25"/>
        <v>100.55700392083943</v>
      </c>
      <c r="S15" s="5">
        <f t="shared" ca="1" si="8"/>
        <v>-0.4438520535022259</v>
      </c>
      <c r="T15" s="6">
        <f t="shared" ca="1" si="8"/>
        <v>2.961199849062381E-3</v>
      </c>
      <c r="U15" s="6">
        <f t="shared" ca="1" si="8"/>
        <v>-3.0213027782074605E-5</v>
      </c>
      <c r="V15" s="6">
        <f t="shared" ca="1" si="8"/>
        <v>9.8607976669471784E-7</v>
      </c>
      <c r="W15" s="6">
        <f t="shared" ca="1" si="8"/>
        <v>-0.11608384023825723</v>
      </c>
      <c r="X15" s="6" t="str">
        <f t="shared" ca="1" si="8"/>
        <v/>
      </c>
      <c r="Y15" s="5" t="str">
        <f t="shared" ca="1" si="8"/>
        <v/>
      </c>
      <c r="Z15" s="5" t="str">
        <f t="shared" ca="1" si="8"/>
        <v/>
      </c>
      <c r="AA15" s="5" t="str">
        <f t="shared" ca="1" si="8"/>
        <v/>
      </c>
      <c r="AB15" s="5" t="str">
        <f t="shared" ca="1" si="8"/>
        <v/>
      </c>
      <c r="AD15" s="5" t="str">
        <f t="shared" si="1"/>
        <v>S8_00765_MH_MD_20221118_LCQE</v>
      </c>
      <c r="AE15" s="5" t="str">
        <f t="shared" si="1"/>
        <v>SC 90min</v>
      </c>
      <c r="AF15" s="5">
        <f t="shared" si="1"/>
        <v>987591746.09023798</v>
      </c>
      <c r="AG15" s="5">
        <f t="shared" si="1"/>
        <v>69731700.784665793</v>
      </c>
      <c r="AH15" s="5">
        <f t="shared" si="1"/>
        <v>129128.95134400199</v>
      </c>
      <c r="AI15" s="5">
        <f t="shared" si="1"/>
        <v>0</v>
      </c>
      <c r="AJ15" s="5">
        <f t="shared" si="1"/>
        <v>0</v>
      </c>
      <c r="AK15" s="5">
        <f t="shared" si="1"/>
        <v>0</v>
      </c>
      <c r="AL15" s="5" t="str">
        <f t="shared" si="1"/>
        <v/>
      </c>
      <c r="AM15" s="5" t="str">
        <f t="shared" si="1"/>
        <v/>
      </c>
      <c r="AN15" s="5" t="str">
        <f t="shared" si="1"/>
        <v/>
      </c>
      <c r="AO15" s="5" t="str">
        <f t="shared" si="1"/>
        <v/>
      </c>
      <c r="AP15" s="5" t="str">
        <f t="shared" si="1"/>
        <v/>
      </c>
      <c r="AR15" s="5" t="str">
        <f t="shared" si="9"/>
        <v>S8_00765_MH_MD_20221118_LCQE</v>
      </c>
      <c r="AS15" s="5" t="str">
        <f t="shared" si="9"/>
        <v>SC 90min</v>
      </c>
      <c r="AT15" s="5">
        <f t="shared" si="18"/>
        <v>100</v>
      </c>
      <c r="AU15" s="5">
        <f t="shared" si="10"/>
        <v>7.0607820550065927</v>
      </c>
      <c r="AV15" s="5">
        <f t="shared" si="10"/>
        <v>1.3075134725984563E-2</v>
      </c>
      <c r="AW15" s="5">
        <f t="shared" si="10"/>
        <v>0</v>
      </c>
      <c r="AX15" s="5">
        <f t="shared" si="10"/>
        <v>0</v>
      </c>
      <c r="AY15" s="5">
        <f t="shared" si="10"/>
        <v>0</v>
      </c>
      <c r="AZ15" s="5" t="str">
        <f t="shared" si="10"/>
        <v/>
      </c>
      <c r="BA15" s="5" t="str">
        <f t="shared" si="10"/>
        <v/>
      </c>
      <c r="BB15" s="5" t="str">
        <f t="shared" si="10"/>
        <v/>
      </c>
      <c r="BC15" s="5" t="str">
        <f t="shared" si="10"/>
        <v/>
      </c>
      <c r="BD15" s="5" t="str">
        <f t="shared" si="10"/>
        <v/>
      </c>
      <c r="BF15" s="5" t="str">
        <f t="shared" si="11"/>
        <v>S8_00765_MH_MD_20221118_LCQE</v>
      </c>
      <c r="BG15" s="5" t="str">
        <f t="shared" si="11"/>
        <v>SC 90min</v>
      </c>
      <c r="BH15" s="5">
        <f t="array" aca="1" ref="BH15:BR15" ca="1">IFERROR(IF($DL$1=3,MMULT(AT15:AV15,TwoCarbon),IF($DL$1=4,MMULT(AT15:AW15,ThreeCarbon),IF($DL$1=5,MMULT(AT15:AX15,FourCarbon),IF($DL$1=6,MMULT(AT15:AY15,FiveCarbon),IF($DL$1=7,MMULT(AT15:AZ15,SixCarbon),IF($DL$1=8,MMULT(AT15:BA15,SevenCarbon),IF($DL$1=9,MMULT(AT15:BB15,EightCarbon),IF($DL$1=10,MMULT(AT15:BC15,NineCarbon),IF($DL$1=11,MMULT(AT15:BD15,TenCarbon),))))))))),"")</f>
        <v>1</v>
      </c>
      <c r="BI15" s="5">
        <f ca="1"/>
        <v>-4.4139347454269368E-3</v>
      </c>
      <c r="BJ15" s="5">
        <f ca="1"/>
        <v>2.9447972131245068E-5</v>
      </c>
      <c r="BK15" s="5">
        <f ca="1"/>
        <v>-3.0045672209823322E-7</v>
      </c>
      <c r="BL15" s="5">
        <f ca="1"/>
        <v>9.8061768772564114E-9</v>
      </c>
      <c r="BM15" s="5">
        <f ca="1"/>
        <v>-1.1544083028730734E-3</v>
      </c>
      <c r="BN15" s="5" t="e">
        <f ca="1"/>
        <v>#N/A</v>
      </c>
      <c r="BO15" s="5" t="e">
        <f ca="1"/>
        <v>#N/A</v>
      </c>
      <c r="BP15" s="5" t="e">
        <f ca="1"/>
        <v>#N/A</v>
      </c>
      <c r="BQ15" s="5" t="e">
        <f ca="1"/>
        <v>#N/A</v>
      </c>
      <c r="BR15" s="5" t="e">
        <f ca="1"/>
        <v>#N/A</v>
      </c>
      <c r="CJ15" s="5" t="str">
        <f t="shared" si="14"/>
        <v/>
      </c>
      <c r="CK15" s="5" t="str">
        <f t="shared" si="20"/>
        <v/>
      </c>
      <c r="CL15" s="7"/>
      <c r="CM15" s="7"/>
      <c r="CN15" s="7"/>
      <c r="CO15" s="7"/>
      <c r="CP15" s="7"/>
      <c r="CQ15" s="7"/>
      <c r="CR15" s="5" t="str">
        <f t="shared" si="15"/>
        <v/>
      </c>
      <c r="CS15" s="5" t="str">
        <f t="shared" si="15"/>
        <v/>
      </c>
      <c r="CT15" s="5" t="str">
        <f t="shared" si="15"/>
        <v/>
      </c>
      <c r="CU15" s="5" t="str">
        <f t="shared" si="15"/>
        <v/>
      </c>
      <c r="CV15" s="5" t="str">
        <f t="shared" si="15"/>
        <v/>
      </c>
      <c r="CX15" s="27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f t="shared" ref="DI15:DJ15" si="32">CY3</f>
        <v>100</v>
      </c>
      <c r="DJ15" s="5">
        <f t="shared" si="32"/>
        <v>7.5021755295492865</v>
      </c>
    </row>
    <row r="16" spans="1:116" ht="15" customHeight="1" thickBot="1" x14ac:dyDescent="0.25">
      <c r="A16" t="s">
        <v>41</v>
      </c>
      <c r="B16" t="s">
        <v>38</v>
      </c>
      <c r="C16">
        <v>236813218.45575899</v>
      </c>
      <c r="D16">
        <v>18858739.204179998</v>
      </c>
      <c r="E16">
        <v>74.476638466124299</v>
      </c>
      <c r="F16">
        <v>0</v>
      </c>
      <c r="G16">
        <v>0</v>
      </c>
      <c r="H16">
        <v>0</v>
      </c>
      <c r="I16" s="4"/>
      <c r="J16" s="4"/>
      <c r="K16" s="4"/>
      <c r="L16" s="4"/>
      <c r="M16"/>
      <c r="P16" s="5" t="str">
        <f t="shared" si="7"/>
        <v>S12_00765_MH_MD_20221118_LCQE</v>
      </c>
      <c r="Q16" s="5" t="str">
        <f t="shared" si="7"/>
        <v>SC 90min</v>
      </c>
      <c r="R16" s="5">
        <f t="shared" ca="1" si="25"/>
        <v>100.23842345348402</v>
      </c>
      <c r="S16" s="5">
        <f t="shared" ca="1" si="8"/>
        <v>-9.2383491544138732E-2</v>
      </c>
      <c r="T16" s="6">
        <f t="shared" ca="1" si="8"/>
        <v>-3.2652796252568117E-2</v>
      </c>
      <c r="U16" s="6">
        <f t="shared" ca="1" si="8"/>
        <v>2.4896208236747973E-3</v>
      </c>
      <c r="V16" s="6">
        <f t="shared" ca="1" si="8"/>
        <v>-1.7265520181867133E-4</v>
      </c>
      <c r="W16" s="6">
        <f t="shared" ca="1" si="8"/>
        <v>-0.11570413130916027</v>
      </c>
      <c r="X16" s="6" t="str">
        <f t="shared" ca="1" si="8"/>
        <v/>
      </c>
      <c r="Y16" s="5" t="str">
        <f t="shared" ca="1" si="8"/>
        <v/>
      </c>
      <c r="AD16" s="5" t="str">
        <f t="shared" si="1"/>
        <v>S12_00765_MH_MD_20221118_LCQE</v>
      </c>
      <c r="AE16" s="5" t="str">
        <f t="shared" si="1"/>
        <v>SC 90min</v>
      </c>
      <c r="AF16" s="5">
        <f t="shared" si="1"/>
        <v>432029375.24853301</v>
      </c>
      <c r="AG16" s="5">
        <f t="shared" si="1"/>
        <v>32013427.590355299</v>
      </c>
      <c r="AH16" s="5">
        <f t="shared" si="1"/>
        <v>16222.8535150711</v>
      </c>
      <c r="AI16" s="5">
        <f t="shared" si="1"/>
        <v>0</v>
      </c>
      <c r="AJ16" s="5">
        <f t="shared" si="1"/>
        <v>0</v>
      </c>
      <c r="AK16" s="5">
        <f t="shared" si="1"/>
        <v>0</v>
      </c>
      <c r="AL16" s="5" t="str">
        <f t="shared" si="1"/>
        <v/>
      </c>
      <c r="AM16" s="5" t="str">
        <f t="shared" si="1"/>
        <v/>
      </c>
      <c r="AN16" s="5" t="str">
        <f t="shared" si="1"/>
        <v/>
      </c>
      <c r="AO16" s="5" t="str">
        <f t="shared" si="1"/>
        <v/>
      </c>
      <c r="AP16" s="5" t="str">
        <f t="shared" si="1"/>
        <v/>
      </c>
      <c r="AR16" s="5" t="str">
        <f t="shared" si="9"/>
        <v>S12_00765_MH_MD_20221118_LCQE</v>
      </c>
      <c r="AS16" s="5" t="str">
        <f t="shared" si="9"/>
        <v>SC 90min</v>
      </c>
      <c r="AT16" s="5">
        <f t="shared" si="18"/>
        <v>100</v>
      </c>
      <c r="AU16" s="5">
        <f t="shared" si="10"/>
        <v>7.4100117780044412</v>
      </c>
      <c r="AV16" s="5">
        <f t="shared" si="10"/>
        <v>3.7550348296892079E-3</v>
      </c>
      <c r="AW16" s="5">
        <f t="shared" si="10"/>
        <v>0</v>
      </c>
      <c r="AX16" s="5">
        <f t="shared" si="10"/>
        <v>0</v>
      </c>
      <c r="AY16" s="5">
        <f t="shared" si="10"/>
        <v>0</v>
      </c>
      <c r="AZ16" s="5" t="str">
        <f t="shared" si="10"/>
        <v/>
      </c>
      <c r="BA16" s="5" t="str">
        <f t="shared" si="10"/>
        <v/>
      </c>
      <c r="BB16" s="5" t="str">
        <f t="shared" si="10"/>
        <v/>
      </c>
      <c r="BC16" s="5" t="str">
        <f t="shared" si="10"/>
        <v/>
      </c>
      <c r="BD16" s="5" t="str">
        <f t="shared" si="10"/>
        <v/>
      </c>
      <c r="BF16" s="5" t="str">
        <f t="shared" si="11"/>
        <v>S12_00765_MH_MD_20221118_LCQE</v>
      </c>
      <c r="BG16" s="5" t="str">
        <f t="shared" si="11"/>
        <v>SC 90min</v>
      </c>
      <c r="BH16" s="5">
        <f t="array" aca="1" ref="BH16:BR16" ca="1">IFERROR(IF($DL$1=3,MMULT(AT16:AV16,TwoCarbon),IF($DL$1=4,MMULT(AT16:AW16,ThreeCarbon),IF($DL$1=5,MMULT(AT16:AX16,FourCarbon),IF($DL$1=6,MMULT(AT16:AY16,FiveCarbon),IF($DL$1=7,MMULT(AT16:AZ16,SixCarbon),IF($DL$1=8,MMULT(AT16:BA16,SevenCarbon),IF($DL$1=9,MMULT(AT16:BB16,EightCarbon),IF($DL$1=10,MMULT(AT16:BC16,NineCarbon),IF($DL$1=11,MMULT(AT16:BD16,TenCarbon),))))))))),"")</f>
        <v>1</v>
      </c>
      <c r="BI16" s="5">
        <f ca="1"/>
        <v>-9.2163751544845074E-4</v>
      </c>
      <c r="BJ16" s="5">
        <f ca="1"/>
        <v>-3.2575129503828199E-4</v>
      </c>
      <c r="BK16" s="5">
        <f ca="1"/>
        <v>2.4836991025004638E-5</v>
      </c>
      <c r="BL16" s="5">
        <f ca="1"/>
        <v>-1.7224453046070957E-6</v>
      </c>
      <c r="BM16" s="5">
        <f ca="1"/>
        <v>-1.1542892168775296E-3</v>
      </c>
      <c r="BN16" s="5" t="e">
        <f ca="1"/>
        <v>#N/A</v>
      </c>
      <c r="BO16" s="5" t="e">
        <f ca="1"/>
        <v>#N/A</v>
      </c>
      <c r="BP16" s="5" t="e">
        <f ca="1"/>
        <v>#N/A</v>
      </c>
      <c r="BQ16" s="5" t="e">
        <f ca="1"/>
        <v>#N/A</v>
      </c>
      <c r="BR16" s="5" t="e">
        <f ca="1"/>
        <v>#N/A</v>
      </c>
      <c r="CJ16" s="5" t="str">
        <f t="shared" si="14"/>
        <v/>
      </c>
      <c r="CK16" s="5" t="str">
        <f t="shared" si="20"/>
        <v/>
      </c>
      <c r="CL16" s="5" t="str">
        <f t="shared" si="20"/>
        <v/>
      </c>
      <c r="CM16" s="5" t="str">
        <f t="shared" si="20"/>
        <v/>
      </c>
      <c r="CN16" s="5" t="str">
        <f t="shared" si="20"/>
        <v/>
      </c>
      <c r="CO16" s="5" t="str">
        <f t="shared" si="20"/>
        <v/>
      </c>
      <c r="CP16" s="5" t="str">
        <f t="shared" si="20"/>
        <v/>
      </c>
      <c r="CQ16" s="5" t="str">
        <f t="shared" si="20"/>
        <v/>
      </c>
      <c r="CR16" s="5" t="str">
        <f t="shared" si="20"/>
        <v/>
      </c>
      <c r="CS16" s="5" t="str">
        <f t="shared" si="20"/>
        <v/>
      </c>
      <c r="CT16" s="5" t="str">
        <f t="shared" si="20"/>
        <v/>
      </c>
      <c r="CU16" s="5" t="str">
        <f t="shared" si="20"/>
        <v/>
      </c>
      <c r="CV16" s="5" t="str">
        <f t="shared" si="20"/>
        <v/>
      </c>
      <c r="CX16" s="28"/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f>CY3</f>
        <v>100</v>
      </c>
    </row>
    <row r="17" spans="1:107" ht="14.25" customHeight="1" thickBot="1" x14ac:dyDescent="0.25">
      <c r="A17" t="s">
        <v>42</v>
      </c>
      <c r="B17" t="s">
        <v>43</v>
      </c>
      <c r="C17">
        <v>13249556.8163295</v>
      </c>
      <c r="D17">
        <v>1024013.02607964</v>
      </c>
      <c r="E17">
        <v>22763.9383788958</v>
      </c>
      <c r="F17">
        <v>0</v>
      </c>
      <c r="G17">
        <v>0</v>
      </c>
      <c r="H17">
        <v>6967.4263818352401</v>
      </c>
      <c r="I17" s="4"/>
      <c r="J17" s="4"/>
      <c r="K17" s="4"/>
      <c r="L17" s="4"/>
      <c r="M17"/>
      <c r="P17" s="5" t="str">
        <f t="shared" si="7"/>
        <v>S15_00765_MH_MD_20221118_LCQE</v>
      </c>
      <c r="Q17" s="5" t="str">
        <f t="shared" si="7"/>
        <v>SC 90min</v>
      </c>
      <c r="R17" s="5">
        <f t="shared" ca="1" si="25"/>
        <v>99.727361210679831</v>
      </c>
      <c r="S17" s="5">
        <f t="shared" ca="1" si="8"/>
        <v>0.46011664609943898</v>
      </c>
      <c r="T17" s="6">
        <f t="shared" ca="1" si="8"/>
        <v>-7.7613944249139102E-2</v>
      </c>
      <c r="U17" s="6">
        <f t="shared" ca="1" si="8"/>
        <v>5.6237594165663854E-3</v>
      </c>
      <c r="V17" s="6">
        <f t="shared" ca="1" si="8"/>
        <v>-3.8834057889516893E-4</v>
      </c>
      <c r="W17" s="6">
        <f t="shared" ca="1" si="8"/>
        <v>-0.11509933136779632</v>
      </c>
      <c r="X17" s="6" t="str">
        <f t="shared" ca="1" si="8"/>
        <v/>
      </c>
      <c r="Y17" s="5" t="str">
        <f t="shared" ca="1" si="8"/>
        <v/>
      </c>
      <c r="AD17" s="5" t="str">
        <f t="shared" si="1"/>
        <v>S15_00765_MH_MD_20221118_LCQE</v>
      </c>
      <c r="AE17" s="5" t="str">
        <f t="shared" si="1"/>
        <v>SC 90min</v>
      </c>
      <c r="AF17" s="5">
        <f t="shared" si="1"/>
        <v>236813218.45575899</v>
      </c>
      <c r="AG17" s="5">
        <f t="shared" si="1"/>
        <v>18858739.204179998</v>
      </c>
      <c r="AH17" s="5">
        <f t="shared" si="1"/>
        <v>74.476638466124299</v>
      </c>
      <c r="AI17" s="5">
        <f t="shared" si="1"/>
        <v>0</v>
      </c>
      <c r="AJ17" s="5">
        <f t="shared" si="1"/>
        <v>0</v>
      </c>
      <c r="AK17" s="5">
        <f t="shared" si="1"/>
        <v>0</v>
      </c>
      <c r="AL17" s="5" t="str">
        <f t="shared" si="1"/>
        <v/>
      </c>
      <c r="AM17" s="5" t="str">
        <f t="shared" si="1"/>
        <v/>
      </c>
      <c r="AN17" s="5" t="str">
        <f t="shared" si="1"/>
        <v/>
      </c>
      <c r="AO17" s="5" t="str">
        <f t="shared" si="1"/>
        <v/>
      </c>
      <c r="AP17" s="5" t="str">
        <f t="shared" si="1"/>
        <v/>
      </c>
      <c r="AR17" s="5" t="str">
        <f t="shared" si="9"/>
        <v>S15_00765_MH_MD_20221118_LCQE</v>
      </c>
      <c r="AS17" s="5" t="str">
        <f t="shared" si="9"/>
        <v>SC 90min</v>
      </c>
      <c r="AT17" s="5">
        <f t="shared" si="18"/>
        <v>100</v>
      </c>
      <c r="AU17" s="5">
        <f t="shared" si="10"/>
        <v>7.9635500615871049</v>
      </c>
      <c r="AV17" s="5">
        <f t="shared" si="10"/>
        <v>3.1449527586247425E-5</v>
      </c>
      <c r="AW17" s="5">
        <f t="shared" si="10"/>
        <v>0</v>
      </c>
      <c r="AX17" s="5">
        <f t="shared" si="10"/>
        <v>0</v>
      </c>
      <c r="AY17" s="5">
        <f t="shared" si="10"/>
        <v>0</v>
      </c>
      <c r="AZ17" s="5" t="str">
        <f t="shared" si="10"/>
        <v/>
      </c>
      <c r="BA17" s="5" t="str">
        <f t="shared" si="10"/>
        <v/>
      </c>
      <c r="BB17" s="5" t="str">
        <f t="shared" si="10"/>
        <v/>
      </c>
      <c r="BC17" s="5" t="str">
        <f t="shared" si="10"/>
        <v/>
      </c>
      <c r="BD17" s="5" t="str">
        <f t="shared" si="10"/>
        <v/>
      </c>
      <c r="BF17" s="5" t="str">
        <f t="shared" si="11"/>
        <v>S15_00765_MH_MD_20221118_LCQE</v>
      </c>
      <c r="BG17" s="5" t="str">
        <f t="shared" si="11"/>
        <v>SC 90min</v>
      </c>
      <c r="BH17" s="5">
        <f t="array" aca="1" ref="BH17:BR17" ca="1">IFERROR(IF($DL$1=3,MMULT(AT17:AV17,TwoCarbon),IF($DL$1=4,MMULT(AT17:AW17,ThreeCarbon),IF($DL$1=5,MMULT(AT17:AX17,FourCarbon),IF($DL$1=6,MMULT(AT17:AY17,FiveCarbon),IF($DL$1=7,MMULT(AT17:AZ17,SixCarbon),IF($DL$1=8,MMULT(AT17:BA17,SevenCarbon),IF($DL$1=9,MMULT(AT17:BB17,EightCarbon),IF($DL$1=10,MMULT(AT17:BC17,NineCarbon),IF($DL$1=11,MMULT(AT17:BD17,TenCarbon),))))))))),"")</f>
        <v>1</v>
      </c>
      <c r="BI17" s="5">
        <f ca="1"/>
        <v>4.6137453203781847E-3</v>
      </c>
      <c r="BJ17" s="5">
        <f ca="1"/>
        <v>-7.7826128463556906E-4</v>
      </c>
      <c r="BK17" s="5">
        <f ca="1"/>
        <v>5.6391338829129023E-5</v>
      </c>
      <c r="BL17" s="5">
        <f ca="1"/>
        <v>-3.8940224044911502E-6</v>
      </c>
      <c r="BM17" s="5">
        <f ca="1"/>
        <v>-1.1541399468561323E-3</v>
      </c>
      <c r="BN17" s="5" t="e">
        <f ca="1"/>
        <v>#N/A</v>
      </c>
      <c r="BO17" s="5" t="e">
        <f ca="1"/>
        <v>#N/A</v>
      </c>
      <c r="BP17" s="5" t="e">
        <f ca="1"/>
        <v>#N/A</v>
      </c>
      <c r="BQ17" s="5" t="e">
        <f ca="1"/>
        <v>#N/A</v>
      </c>
      <c r="BR17" s="5" t="e">
        <f ca="1"/>
        <v>#N/A</v>
      </c>
      <c r="CJ17" s="5" t="str">
        <f t="shared" si="14"/>
        <v/>
      </c>
      <c r="CK17" s="5" t="str">
        <f t="shared" si="20"/>
        <v/>
      </c>
      <c r="CL17" s="5" t="str">
        <f t="shared" si="20"/>
        <v/>
      </c>
      <c r="CM17" s="5" t="str">
        <f t="shared" si="20"/>
        <v/>
      </c>
      <c r="CN17" s="5" t="str">
        <f t="shared" si="20"/>
        <v/>
      </c>
      <c r="CO17" s="5" t="str">
        <f t="shared" si="20"/>
        <v/>
      </c>
      <c r="CP17" s="5" t="str">
        <f t="shared" si="20"/>
        <v/>
      </c>
      <c r="CQ17" s="5" t="str">
        <f t="shared" si="20"/>
        <v/>
      </c>
      <c r="CR17" s="5" t="str">
        <f t="shared" ref="CR17:CT17" si="33">IF(CE17=ISBLANK(TRUE),"",CE17/$BM17*"100")</f>
        <v/>
      </c>
      <c r="CS17" s="5" t="str">
        <f t="shared" si="33"/>
        <v/>
      </c>
      <c r="CT17" s="5" t="str">
        <f t="shared" si="33"/>
        <v/>
      </c>
      <c r="CX17" s="8"/>
    </row>
    <row r="18" spans="1:107" ht="14.25" customHeight="1" x14ac:dyDescent="0.2">
      <c r="A18" t="s">
        <v>44</v>
      </c>
      <c r="B18" t="s">
        <v>43</v>
      </c>
      <c r="C18">
        <v>12867632.1756148</v>
      </c>
      <c r="D18">
        <v>1042024.53937753</v>
      </c>
      <c r="E18">
        <v>98.507843790976395</v>
      </c>
      <c r="F18">
        <v>0</v>
      </c>
      <c r="G18">
        <v>0</v>
      </c>
      <c r="H18">
        <v>18305.8136170459</v>
      </c>
      <c r="I18" s="4"/>
      <c r="J18" s="4"/>
      <c r="K18" s="4"/>
      <c r="L18" s="4"/>
      <c r="M18"/>
      <c r="T18" s="6"/>
      <c r="U18" s="6"/>
      <c r="V18" s="6"/>
      <c r="W18" s="6"/>
      <c r="X18" s="6"/>
      <c r="AN18" s="5" t="str">
        <f t="shared" si="1"/>
        <v/>
      </c>
      <c r="AO18" s="5" t="str">
        <f t="shared" si="1"/>
        <v/>
      </c>
      <c r="AP18" s="5" t="str">
        <f t="shared" si="1"/>
        <v/>
      </c>
      <c r="AR18" s="5" t="str">
        <f t="shared" si="9"/>
        <v/>
      </c>
      <c r="AS18" s="5" t="str">
        <f t="shared" si="9"/>
        <v/>
      </c>
      <c r="AT18" s="5" t="str">
        <f t="shared" si="18"/>
        <v/>
      </c>
      <c r="AU18" s="5" t="str">
        <f t="shared" si="10"/>
        <v/>
      </c>
      <c r="AV18" s="5" t="str">
        <f t="shared" si="10"/>
        <v/>
      </c>
      <c r="AW18" s="5" t="str">
        <f t="shared" si="10"/>
        <v/>
      </c>
      <c r="AX18" s="5" t="str">
        <f t="shared" si="10"/>
        <v/>
      </c>
      <c r="AY18" s="5" t="str">
        <f t="shared" si="10"/>
        <v/>
      </c>
      <c r="AZ18" s="5" t="str">
        <f t="shared" si="10"/>
        <v/>
      </c>
      <c r="BA18" s="5" t="str">
        <f t="shared" si="10"/>
        <v/>
      </c>
      <c r="BB18" s="5" t="str">
        <f t="shared" si="10"/>
        <v/>
      </c>
      <c r="BC18" s="5" t="str">
        <f t="shared" si="10"/>
        <v/>
      </c>
      <c r="BD18" s="5" t="str">
        <f t="shared" si="10"/>
        <v/>
      </c>
      <c r="BF18" s="5" t="str">
        <f t="shared" si="11"/>
        <v/>
      </c>
      <c r="BG18" s="5" t="str">
        <f t="shared" si="11"/>
        <v/>
      </c>
      <c r="BH18" s="5" t="str">
        <f t="array" aca="1" ref="BH18:BR18" ca="1">IFERROR(IF($DL$1=3,MMULT(AT18:AV18,TwoCarbon),IF($DL$1=4,MMULT(AT18:AW18,ThreeCarbon),IF($DL$1=5,MMULT(AT18:AX18,FourCarbon),IF($DL$1=6,MMULT(AT18:AY18,FiveCarbon),IF($DL$1=7,MMULT(AT18:AZ18,SixCarbon),IF($DL$1=8,MMULT(AT18:BA18,SevenCarbon),IF($DL$1=9,MMULT(AT18:BB18,EightCarbon),IF($DL$1=10,MMULT(AT18:BC18,NineCarbon),IF($DL$1=11,MMULT(AT18:BD18,TenCarbon),))))))))),"")</f>
        <v/>
      </c>
      <c r="BI18" s="5" t="str">
        <f ca="1"/>
        <v/>
      </c>
      <c r="BJ18" s="5" t="str">
        <f ca="1"/>
        <v/>
      </c>
      <c r="BK18" s="5" t="str">
        <f ca="1"/>
        <v/>
      </c>
      <c r="BL18" s="5" t="str">
        <f ca="1"/>
        <v/>
      </c>
      <c r="BM18" s="5" t="str">
        <f ca="1"/>
        <v/>
      </c>
      <c r="BN18" s="5" t="str">
        <f ca="1"/>
        <v/>
      </c>
      <c r="BO18" s="5" t="str">
        <f ca="1"/>
        <v/>
      </c>
      <c r="BP18" s="5" t="str">
        <f ca="1"/>
        <v/>
      </c>
      <c r="BQ18" s="5" t="str">
        <f ca="1"/>
        <v/>
      </c>
      <c r="BR18" s="5" t="str">
        <f ca="1"/>
        <v/>
      </c>
      <c r="CJ18" s="5" t="str">
        <f t="shared" si="14"/>
        <v/>
      </c>
      <c r="CK18" s="5" t="str">
        <f t="shared" ref="CK18:CT21" si="34">IF(BX18=ISBLANK(TRUE),"",BX18/$BM18*"100")</f>
        <v/>
      </c>
      <c r="CL18" s="5" t="str">
        <f t="shared" si="34"/>
        <v/>
      </c>
      <c r="CM18" s="5" t="str">
        <f t="shared" si="34"/>
        <v/>
      </c>
      <c r="CN18" s="5" t="str">
        <f t="shared" si="34"/>
        <v/>
      </c>
      <c r="CO18" s="5" t="str">
        <f t="shared" si="34"/>
        <v/>
      </c>
      <c r="CP18" s="5" t="str">
        <f t="shared" si="34"/>
        <v/>
      </c>
      <c r="CQ18" s="5" t="str">
        <f t="shared" si="34"/>
        <v/>
      </c>
      <c r="CR18" s="5" t="str">
        <f t="shared" si="34"/>
        <v/>
      </c>
      <c r="CS18" s="5" t="str">
        <f t="shared" si="34"/>
        <v/>
      </c>
      <c r="CT18" s="5" t="str">
        <f t="shared" si="34"/>
        <v/>
      </c>
      <c r="CW18" s="26" t="s">
        <v>10</v>
      </c>
      <c r="CX18" s="23" t="s">
        <v>11</v>
      </c>
      <c r="CY18" s="5">
        <f t="array" ref="CY18:DA20">MINVERSE(CY5:DA7)</f>
        <v>0.01</v>
      </c>
      <c r="CZ18" s="5">
        <v>-7.5021755295492866E-4</v>
      </c>
      <c r="DA18" s="5">
        <v>5.1958192601265177E-5</v>
      </c>
    </row>
    <row r="19" spans="1:107" ht="15" customHeight="1" x14ac:dyDescent="0.2">
      <c r="A19" t="s">
        <v>45</v>
      </c>
      <c r="B19" t="s">
        <v>43</v>
      </c>
      <c r="C19">
        <v>14958281.4711245</v>
      </c>
      <c r="D19">
        <v>1063960.9558739499</v>
      </c>
      <c r="E19">
        <v>0</v>
      </c>
      <c r="F19">
        <v>0</v>
      </c>
      <c r="G19">
        <v>0</v>
      </c>
      <c r="H19">
        <v>31951.340566374001</v>
      </c>
      <c r="I19" s="4"/>
      <c r="J19" s="4"/>
      <c r="K19" s="4"/>
      <c r="L19" s="4"/>
      <c r="M19"/>
      <c r="T19" s="6"/>
      <c r="U19" s="6"/>
      <c r="V19" s="6"/>
      <c r="W19" s="6"/>
      <c r="X19" s="6"/>
      <c r="AN19" s="5" t="str">
        <f t="shared" ref="AN19:AP21" si="35">IF(K18=ISBLANK(TRUE),"",K18)</f>
        <v/>
      </c>
      <c r="AO19" s="5" t="str">
        <f t="shared" si="35"/>
        <v/>
      </c>
      <c r="AP19" s="5" t="str">
        <f t="shared" si="35"/>
        <v/>
      </c>
      <c r="AR19" s="5" t="str">
        <f t="shared" ref="AR19:AS22" si="36">IF(AD19=ISBLANK(TRUE),"",AD19)</f>
        <v/>
      </c>
      <c r="AS19" s="5" t="str">
        <f t="shared" si="36"/>
        <v/>
      </c>
      <c r="AT19" s="5" t="str">
        <f t="shared" si="18"/>
        <v/>
      </c>
      <c r="AU19" s="5" t="str">
        <f t="shared" si="18"/>
        <v/>
      </c>
      <c r="AV19" s="5" t="str">
        <f t="shared" si="18"/>
        <v/>
      </c>
      <c r="AW19" s="5" t="str">
        <f t="shared" si="18"/>
        <v/>
      </c>
      <c r="AX19" s="5" t="str">
        <f t="shared" si="18"/>
        <v/>
      </c>
      <c r="AY19" s="5" t="str">
        <f t="shared" si="18"/>
        <v/>
      </c>
      <c r="AZ19" s="5" t="str">
        <f t="shared" si="18"/>
        <v/>
      </c>
      <c r="BA19" s="5" t="str">
        <f t="shared" si="18"/>
        <v/>
      </c>
      <c r="BB19" s="5" t="str">
        <f t="shared" si="18"/>
        <v/>
      </c>
      <c r="BC19" s="5" t="str">
        <f t="shared" si="18"/>
        <v/>
      </c>
      <c r="BD19" s="5" t="str">
        <f t="shared" si="18"/>
        <v/>
      </c>
      <c r="BF19" s="5" t="str">
        <f t="shared" ref="BF19:BG22" si="37">IF(AD19=ISBLANK(TRUE),"",AD19)</f>
        <v/>
      </c>
      <c r="BG19" s="5" t="str">
        <f t="shared" si="37"/>
        <v/>
      </c>
      <c r="BH19" s="5" t="str">
        <f t="array" aca="1" ref="BH19:BR19" ca="1">IFERROR(IF($DL$1=3,MMULT(AT19:AV19,TwoCarbon),IF($DL$1=4,MMULT(AT19:AW19,ThreeCarbon),IF($DL$1=5,MMULT(AT19:AX19,FourCarbon),IF($DL$1=6,MMULT(AT19:AY19,FiveCarbon),IF($DL$1=7,MMULT(AT19:AZ19,SixCarbon),IF($DL$1=8,MMULT(AT19:BA19,SevenCarbon),IF($DL$1=9,MMULT(AT19:BB19,EightCarbon),IF($DL$1=10,MMULT(AT19:BC19,NineCarbon),IF($DL$1=11,MMULT(AT19:BD19,TenCarbon),))))))))),"")</f>
        <v/>
      </c>
      <c r="BI19" s="5" t="str">
        <f ca="1"/>
        <v/>
      </c>
      <c r="BJ19" s="5" t="str">
        <f ca="1"/>
        <v/>
      </c>
      <c r="BK19" s="5" t="str">
        <f ca="1"/>
        <v/>
      </c>
      <c r="BL19" s="5" t="str">
        <f ca="1"/>
        <v/>
      </c>
      <c r="BM19" s="5" t="str">
        <f ca="1"/>
        <v/>
      </c>
      <c r="BN19" s="5" t="str">
        <f ca="1"/>
        <v/>
      </c>
      <c r="BO19" s="5" t="str">
        <f ca="1"/>
        <v/>
      </c>
      <c r="BP19" s="5" t="str">
        <f ca="1"/>
        <v/>
      </c>
      <c r="BQ19" s="5" t="str">
        <f ca="1"/>
        <v/>
      </c>
      <c r="BR19" s="5" t="str">
        <f ca="1"/>
        <v/>
      </c>
      <c r="CJ19" s="5" t="str">
        <f t="shared" si="14"/>
        <v/>
      </c>
      <c r="CK19" s="5" t="str">
        <f t="shared" si="34"/>
        <v/>
      </c>
      <c r="CL19" s="5" t="str">
        <f t="shared" si="34"/>
        <v/>
      </c>
      <c r="CM19" s="5" t="str">
        <f t="shared" si="34"/>
        <v/>
      </c>
      <c r="CN19" s="5" t="str">
        <f t="shared" si="34"/>
        <v/>
      </c>
      <c r="CO19" s="5" t="str">
        <f t="shared" si="34"/>
        <v/>
      </c>
      <c r="CP19" s="5" t="str">
        <f t="shared" si="34"/>
        <v/>
      </c>
      <c r="CQ19" s="5" t="str">
        <f t="shared" si="34"/>
        <v/>
      </c>
      <c r="CR19" s="5" t="str">
        <f t="shared" si="34"/>
        <v/>
      </c>
      <c r="CS19" s="5" t="str">
        <f t="shared" si="34"/>
        <v/>
      </c>
      <c r="CT19" s="5" t="str">
        <f t="shared" si="34"/>
        <v/>
      </c>
      <c r="CW19" s="27"/>
      <c r="CX19" s="24"/>
      <c r="CY19" s="5">
        <v>0</v>
      </c>
      <c r="CZ19" s="5">
        <v>0.01</v>
      </c>
      <c r="DA19" s="5">
        <v>-7.5021755295492866E-4</v>
      </c>
    </row>
    <row r="20" spans="1:107" ht="15" customHeight="1" thickBot="1" x14ac:dyDescent="0.25">
      <c r="A20" t="s">
        <v>46</v>
      </c>
      <c r="B20" t="s">
        <v>43</v>
      </c>
      <c r="C20">
        <v>13854001.4627531</v>
      </c>
      <c r="D20">
        <v>979361.41991099296</v>
      </c>
      <c r="E20">
        <v>55.859372671030002</v>
      </c>
      <c r="F20">
        <v>0</v>
      </c>
      <c r="G20">
        <v>0</v>
      </c>
      <c r="H20">
        <v>7385.7711468942798</v>
      </c>
      <c r="I20" s="4"/>
      <c r="J20" s="4"/>
      <c r="K20" s="4"/>
      <c r="L20" s="4"/>
      <c r="M20"/>
      <c r="T20" s="6"/>
      <c r="U20" s="6"/>
      <c r="V20" s="6"/>
      <c r="W20" s="6"/>
      <c r="X20" s="6"/>
      <c r="AN20" s="5" t="str">
        <f t="shared" si="35"/>
        <v/>
      </c>
      <c r="AO20" s="5" t="str">
        <f t="shared" si="35"/>
        <v/>
      </c>
      <c r="AP20" s="5" t="str">
        <f t="shared" si="35"/>
        <v/>
      </c>
      <c r="AR20" s="5" t="str">
        <f t="shared" si="36"/>
        <v/>
      </c>
      <c r="AS20" s="5" t="str">
        <f t="shared" si="36"/>
        <v/>
      </c>
      <c r="AT20" s="5" t="str">
        <f t="shared" ref="AT20:BD22" si="38">IFERROR(IF(AF20=ISBLANK(TRUE),"",AF20/$AF20*100),"")</f>
        <v/>
      </c>
      <c r="AU20" s="5" t="str">
        <f t="shared" si="38"/>
        <v/>
      </c>
      <c r="AV20" s="5" t="str">
        <f t="shared" si="38"/>
        <v/>
      </c>
      <c r="AW20" s="5" t="str">
        <f t="shared" si="38"/>
        <v/>
      </c>
      <c r="AX20" s="5" t="str">
        <f t="shared" si="38"/>
        <v/>
      </c>
      <c r="AY20" s="5" t="str">
        <f t="shared" si="38"/>
        <v/>
      </c>
      <c r="AZ20" s="5" t="str">
        <f t="shared" si="38"/>
        <v/>
      </c>
      <c r="BA20" s="5" t="str">
        <f t="shared" si="38"/>
        <v/>
      </c>
      <c r="BB20" s="5" t="str">
        <f t="shared" si="38"/>
        <v/>
      </c>
      <c r="BC20" s="5" t="str">
        <f t="shared" si="38"/>
        <v/>
      </c>
      <c r="BD20" s="5" t="str">
        <f t="shared" si="38"/>
        <v/>
      </c>
      <c r="BF20" s="5" t="str">
        <f t="shared" si="37"/>
        <v/>
      </c>
      <c r="BG20" s="5" t="str">
        <f t="shared" si="37"/>
        <v/>
      </c>
      <c r="BH20" s="5" t="str">
        <f t="array" aca="1" ref="BH20:BR20" ca="1">IFERROR(IF($DL$1=3,MMULT(AT20:AV20,TwoCarbon),IF($DL$1=4,MMULT(AT20:AW20,ThreeCarbon),IF($DL$1=5,MMULT(AT20:AX20,FourCarbon),IF($DL$1=6,MMULT(AT20:AY20,FiveCarbon),IF($DL$1=7,MMULT(AT20:AZ20,SixCarbon),IF($DL$1=8,MMULT(AT20:BA20,SevenCarbon),IF($DL$1=9,MMULT(AT20:BB20,EightCarbon),IF($DL$1=10,MMULT(AT20:BC20,NineCarbon),IF($DL$1=11,MMULT(AT20:BD20,TenCarbon),))))))))),"")</f>
        <v/>
      </c>
      <c r="BI20" s="5" t="str">
        <f ca="1"/>
        <v/>
      </c>
      <c r="BJ20" s="5" t="str">
        <f ca="1"/>
        <v/>
      </c>
      <c r="BK20" s="5" t="str">
        <f ca="1"/>
        <v/>
      </c>
      <c r="BL20" s="5" t="str">
        <f ca="1"/>
        <v/>
      </c>
      <c r="BM20" s="5" t="str">
        <f ca="1"/>
        <v/>
      </c>
      <c r="BN20" s="5" t="str">
        <f ca="1"/>
        <v/>
      </c>
      <c r="BO20" s="5" t="str">
        <f ca="1"/>
        <v/>
      </c>
      <c r="BP20" s="5" t="str">
        <f ca="1"/>
        <v/>
      </c>
      <c r="BQ20" s="5" t="str">
        <f ca="1"/>
        <v/>
      </c>
      <c r="BR20" s="5" t="str">
        <f ca="1"/>
        <v/>
      </c>
      <c r="CJ20" s="5" t="str">
        <f t="shared" si="14"/>
        <v/>
      </c>
      <c r="CK20" s="5" t="str">
        <f t="shared" si="34"/>
        <v/>
      </c>
      <c r="CL20" s="5" t="str">
        <f t="shared" si="34"/>
        <v/>
      </c>
      <c r="CM20" s="5" t="str">
        <f t="shared" si="34"/>
        <v/>
      </c>
      <c r="CN20" s="5" t="str">
        <f t="shared" si="34"/>
        <v/>
      </c>
      <c r="CO20" s="5" t="str">
        <f t="shared" si="34"/>
        <v/>
      </c>
      <c r="CP20" s="5" t="str">
        <f t="shared" si="34"/>
        <v/>
      </c>
      <c r="CQ20" s="5" t="str">
        <f t="shared" si="34"/>
        <v/>
      </c>
      <c r="CR20" s="5" t="str">
        <f t="shared" si="34"/>
        <v/>
      </c>
      <c r="CS20" s="5" t="str">
        <f t="shared" si="34"/>
        <v/>
      </c>
      <c r="CT20" s="5" t="str">
        <f t="shared" si="34"/>
        <v/>
      </c>
      <c r="CW20" s="27"/>
      <c r="CX20" s="25"/>
      <c r="CY20" s="5">
        <v>0</v>
      </c>
      <c r="CZ20" s="5">
        <v>0</v>
      </c>
      <c r="DA20" s="5">
        <v>0.01</v>
      </c>
    </row>
    <row r="21" spans="1:107" ht="14.25" customHeight="1" thickBot="1" x14ac:dyDescent="0.25">
      <c r="A21"/>
      <c r="B21" s="4"/>
      <c r="C21"/>
      <c r="D21"/>
      <c r="E21"/>
      <c r="F21"/>
      <c r="G21"/>
      <c r="H21"/>
      <c r="I21" s="4"/>
      <c r="J21" s="4"/>
      <c r="K21" s="4"/>
      <c r="L21" s="4"/>
      <c r="M21"/>
      <c r="T21" s="6"/>
      <c r="U21" s="6"/>
      <c r="V21" s="6"/>
      <c r="W21" s="6"/>
      <c r="X21" s="6"/>
      <c r="AN21" s="5" t="str">
        <f t="shared" si="35"/>
        <v/>
      </c>
      <c r="AO21" s="5" t="str">
        <f t="shared" si="35"/>
        <v/>
      </c>
      <c r="AP21" s="5" t="str">
        <f t="shared" si="35"/>
        <v/>
      </c>
      <c r="AR21" s="5" t="str">
        <f t="shared" si="36"/>
        <v/>
      </c>
      <c r="AS21" s="5" t="str">
        <f t="shared" si="36"/>
        <v/>
      </c>
      <c r="AT21" s="5" t="str">
        <f t="shared" si="38"/>
        <v/>
      </c>
      <c r="AU21" s="5" t="str">
        <f t="shared" si="38"/>
        <v/>
      </c>
      <c r="AV21" s="5" t="str">
        <f t="shared" si="38"/>
        <v/>
      </c>
      <c r="AW21" s="5" t="str">
        <f t="shared" si="38"/>
        <v/>
      </c>
      <c r="AX21" s="5" t="str">
        <f t="shared" si="38"/>
        <v/>
      </c>
      <c r="AY21" s="5" t="str">
        <f t="shared" si="38"/>
        <v/>
      </c>
      <c r="AZ21" s="5" t="str">
        <f t="shared" si="38"/>
        <v/>
      </c>
      <c r="BA21" s="5" t="str">
        <f t="shared" si="38"/>
        <v/>
      </c>
      <c r="BB21" s="5" t="str">
        <f t="shared" si="38"/>
        <v/>
      </c>
      <c r="BC21" s="5" t="str">
        <f t="shared" si="38"/>
        <v/>
      </c>
      <c r="BD21" s="5" t="str">
        <f t="shared" si="38"/>
        <v/>
      </c>
      <c r="BF21" s="5" t="str">
        <f t="shared" si="37"/>
        <v/>
      </c>
      <c r="BG21" s="5" t="str">
        <f t="shared" si="37"/>
        <v/>
      </c>
      <c r="BH21" s="5" t="str">
        <f t="array" aca="1" ref="BH21:BR21" ca="1">IFERROR(IF($DL$1=3,MMULT(AT21:AV21,TwoCarbon),IF($DL$1=4,MMULT(AT21:AW21,ThreeCarbon),IF($DL$1=5,MMULT(AT21:AX21,FourCarbon),IF($DL$1=6,MMULT(AT21:AY21,FiveCarbon),IF($DL$1=7,MMULT(AT21:AZ21,SixCarbon),IF($DL$1=8,MMULT(AT21:BA21,SevenCarbon),IF($DL$1=9,MMULT(AT21:BB21,EightCarbon),IF($DL$1=10,MMULT(AT21:BC21,NineCarbon),IF($DL$1=11,MMULT(AT21:BD21,TenCarbon),))))))))),"")</f>
        <v/>
      </c>
      <c r="BI21" s="5" t="str">
        <f ca="1"/>
        <v/>
      </c>
      <c r="BJ21" s="5" t="str">
        <f ca="1"/>
        <v/>
      </c>
      <c r="BK21" s="5" t="str">
        <f ca="1"/>
        <v/>
      </c>
      <c r="BL21" s="5" t="str">
        <f ca="1"/>
        <v/>
      </c>
      <c r="BM21" s="5" t="str">
        <f ca="1"/>
        <v/>
      </c>
      <c r="BN21" s="5" t="str">
        <f ca="1"/>
        <v/>
      </c>
      <c r="BO21" s="5" t="str">
        <f ca="1"/>
        <v/>
      </c>
      <c r="BP21" s="5" t="str">
        <f ca="1"/>
        <v/>
      </c>
      <c r="BQ21" s="5" t="str">
        <f ca="1"/>
        <v/>
      </c>
      <c r="BR21" s="5" t="str">
        <f ca="1"/>
        <v/>
      </c>
      <c r="CJ21" s="5" t="str">
        <f t="shared" si="14"/>
        <v/>
      </c>
      <c r="CK21" s="5" t="str">
        <f t="shared" si="34"/>
        <v/>
      </c>
      <c r="CL21" s="5" t="str">
        <f t="shared" si="34"/>
        <v/>
      </c>
      <c r="CM21" s="5" t="str">
        <f t="shared" si="34"/>
        <v/>
      </c>
      <c r="CN21" s="5" t="str">
        <f t="shared" si="34"/>
        <v/>
      </c>
      <c r="CO21" s="5" t="str">
        <f t="shared" si="34"/>
        <v/>
      </c>
      <c r="CP21" s="5" t="str">
        <f t="shared" si="34"/>
        <v/>
      </c>
      <c r="CQ21" s="5" t="str">
        <f t="shared" si="34"/>
        <v/>
      </c>
      <c r="CR21" s="5" t="str">
        <f t="shared" si="34"/>
        <v/>
      </c>
      <c r="CS21" s="5" t="str">
        <f t="shared" si="34"/>
        <v/>
      </c>
      <c r="CT21" s="5" t="str">
        <f t="shared" si="34"/>
        <v/>
      </c>
      <c r="CW21" s="27"/>
      <c r="CX21" s="8"/>
    </row>
    <row r="22" spans="1:107" ht="14.25" customHeight="1" x14ac:dyDescent="0.2">
      <c r="A22"/>
      <c r="B22" s="4"/>
      <c r="C22"/>
      <c r="D22"/>
      <c r="E22"/>
      <c r="F22"/>
      <c r="G22"/>
      <c r="H22"/>
      <c r="I22" s="4"/>
      <c r="J22" s="4"/>
      <c r="K22" s="4"/>
      <c r="L22" s="4"/>
      <c r="M22"/>
      <c r="P22" s="5" t="str">
        <f t="shared" ref="P22:Q22" si="39">IF(AD22=ISBLANK(TRUE),"",AD22)</f>
        <v/>
      </c>
      <c r="Q22" s="5" t="str">
        <f t="shared" si="39"/>
        <v/>
      </c>
      <c r="R22" s="5" t="str">
        <f t="shared" ref="R22:X22" ca="1" si="40">IFERROR(BH22/SUMIF($BH22:$BR22,"&lt;&gt;#N/A")*100,"")</f>
        <v/>
      </c>
      <c r="S22" s="5" t="str">
        <f t="shared" ca="1" si="40"/>
        <v/>
      </c>
      <c r="T22" s="6" t="str">
        <f t="shared" ca="1" si="40"/>
        <v/>
      </c>
      <c r="U22" s="6" t="str">
        <f t="shared" ca="1" si="40"/>
        <v/>
      </c>
      <c r="V22" s="6" t="str">
        <f t="shared" ca="1" si="40"/>
        <v/>
      </c>
      <c r="W22" s="6" t="str">
        <f t="shared" ca="1" si="40"/>
        <v/>
      </c>
      <c r="X22" s="6" t="str">
        <f t="shared" ca="1" si="40"/>
        <v/>
      </c>
      <c r="AD22" s="5" t="str">
        <f t="shared" ref="AD22:AP22" si="41">IF(A21=ISBLANK(TRUE),"",A21)</f>
        <v/>
      </c>
      <c r="AE22" s="5" t="str">
        <f t="shared" si="41"/>
        <v/>
      </c>
      <c r="AF22" s="5" t="str">
        <f t="shared" si="41"/>
        <v/>
      </c>
      <c r="AG22" s="5" t="str">
        <f t="shared" si="41"/>
        <v/>
      </c>
      <c r="AH22" s="5" t="str">
        <f t="shared" si="41"/>
        <v/>
      </c>
      <c r="AI22" s="5" t="str">
        <f t="shared" si="41"/>
        <v/>
      </c>
      <c r="AJ22" s="5" t="str">
        <f t="shared" si="41"/>
        <v/>
      </c>
      <c r="AK22" s="5" t="str">
        <f t="shared" si="41"/>
        <v/>
      </c>
      <c r="AL22" s="5" t="str">
        <f t="shared" si="41"/>
        <v/>
      </c>
      <c r="AM22" s="5" t="str">
        <f t="shared" si="41"/>
        <v/>
      </c>
      <c r="AN22" s="5" t="str">
        <f t="shared" si="41"/>
        <v/>
      </c>
      <c r="AO22" s="5" t="str">
        <f t="shared" si="41"/>
        <v/>
      </c>
      <c r="AP22" s="5" t="str">
        <f t="shared" si="41"/>
        <v/>
      </c>
      <c r="AR22" s="5" t="str">
        <f t="shared" si="36"/>
        <v/>
      </c>
      <c r="AS22" s="5" t="str">
        <f t="shared" si="36"/>
        <v/>
      </c>
      <c r="AT22" s="5" t="str">
        <f t="shared" si="38"/>
        <v/>
      </c>
      <c r="AU22" s="5" t="str">
        <f t="shared" si="38"/>
        <v/>
      </c>
      <c r="AV22" s="5" t="str">
        <f t="shared" si="38"/>
        <v/>
      </c>
      <c r="AW22" s="5" t="str">
        <f t="shared" si="38"/>
        <v/>
      </c>
      <c r="AX22" s="5" t="str">
        <f t="shared" si="38"/>
        <v/>
      </c>
      <c r="AY22" s="5" t="str">
        <f t="shared" si="38"/>
        <v/>
      </c>
      <c r="AZ22" s="5" t="str">
        <f t="shared" si="38"/>
        <v/>
      </c>
      <c r="BA22" s="5" t="str">
        <f t="shared" si="38"/>
        <v/>
      </c>
      <c r="BB22" s="5" t="str">
        <f t="shared" si="38"/>
        <v/>
      </c>
      <c r="BC22" s="5" t="str">
        <f t="shared" si="38"/>
        <v/>
      </c>
      <c r="BD22" s="5" t="str">
        <f t="shared" si="38"/>
        <v/>
      </c>
      <c r="BF22" s="5" t="str">
        <f t="shared" si="37"/>
        <v/>
      </c>
      <c r="BG22" s="5" t="str">
        <f t="shared" si="37"/>
        <v/>
      </c>
      <c r="BH22" s="5" t="str">
        <f t="array" aca="1" ref="BH22:BR22" ca="1">IFERROR(IF($DL$1=3,MMULT(AT22:AV22,TwoCarbon),IF($DL$1=4,MMULT(AT22:AW22,ThreeCarbon),IF($DL$1=5,MMULT(AT22:AX22,FourCarbon),IF($DL$1=6,MMULT(AT22:AY22,FiveCarbon),IF($DL$1=7,MMULT(AT22:AZ22,SixCarbon),IF($DL$1=8,MMULT(AT22:BA22,SevenCarbon),IF($DL$1=9,MMULT(AT22:BB22,EightCarbon),IF($DL$1=10,MMULT(AT22:BC22,NineCarbon),IF($DL$1=11,MMULT(AT22:BD22,TenCarbon),))))))))),"")</f>
        <v/>
      </c>
      <c r="BI22" s="5" t="str">
        <f ca="1"/>
        <v/>
      </c>
      <c r="BJ22" s="5" t="str">
        <f ca="1"/>
        <v/>
      </c>
      <c r="BK22" s="5" t="str">
        <f ca="1"/>
        <v/>
      </c>
      <c r="BL22" s="5" t="str">
        <f ca="1"/>
        <v/>
      </c>
      <c r="BM22" s="5" t="str">
        <f ca="1"/>
        <v/>
      </c>
      <c r="BN22" s="5" t="str">
        <f ca="1"/>
        <v/>
      </c>
      <c r="BO22" s="5" t="str">
        <f ca="1"/>
        <v/>
      </c>
      <c r="BP22" s="5" t="str">
        <f ca="1"/>
        <v/>
      </c>
      <c r="BQ22" s="5" t="str">
        <f ca="1"/>
        <v/>
      </c>
      <c r="BR22" s="5" t="str">
        <f ca="1"/>
        <v/>
      </c>
      <c r="CW22" s="27"/>
      <c r="CX22" s="23" t="s">
        <v>12</v>
      </c>
      <c r="CY22" s="5">
        <f t="array" ref="CY22:DB25">MINVERSE(CY5:DB8)</f>
        <v>0.01</v>
      </c>
      <c r="CZ22" s="5">
        <v>-7.5021755295492866E-4</v>
      </c>
      <c r="DA22" s="5">
        <v>5.1958192601265177E-5</v>
      </c>
      <c r="DB22" s="5">
        <v>-3.5735673507300356E-6</v>
      </c>
    </row>
    <row r="23" spans="1:107" ht="14.25" customHeight="1" x14ac:dyDescent="0.2">
      <c r="A23"/>
      <c r="B23" s="4"/>
      <c r="C23"/>
      <c r="D23"/>
      <c r="E23"/>
      <c r="F23"/>
      <c r="G23"/>
      <c r="H23"/>
      <c r="I23" s="4"/>
      <c r="J23" s="4"/>
      <c r="K23" s="4"/>
      <c r="L23" s="4"/>
      <c r="M23"/>
      <c r="CW23" s="27"/>
      <c r="CX23" s="24"/>
      <c r="CY23" s="5">
        <v>0</v>
      </c>
      <c r="CZ23" s="5">
        <v>0.01</v>
      </c>
      <c r="DA23" s="5">
        <v>-7.5021755295492866E-4</v>
      </c>
      <c r="DB23" s="5">
        <v>5.1958192601265177E-5</v>
      </c>
    </row>
    <row r="24" spans="1:107" ht="15" customHeight="1" x14ac:dyDescent="0.2">
      <c r="A24"/>
      <c r="B24" s="4"/>
      <c r="C24"/>
      <c r="D24"/>
      <c r="E24"/>
      <c r="F24"/>
      <c r="G24"/>
      <c r="H24"/>
      <c r="I24" s="4"/>
      <c r="J24" s="4"/>
      <c r="K24" s="4"/>
      <c r="L24" s="4"/>
      <c r="M24"/>
      <c r="CW24" s="27"/>
      <c r="CX24" s="24"/>
      <c r="CY24" s="5">
        <v>0</v>
      </c>
      <c r="CZ24" s="5">
        <v>0</v>
      </c>
      <c r="DA24" s="5">
        <v>0.01</v>
      </c>
      <c r="DB24" s="5">
        <v>-7.5021755295492866E-4</v>
      </c>
    </row>
    <row r="25" spans="1:107" ht="15" customHeight="1" thickBot="1" x14ac:dyDescent="0.25">
      <c r="A25"/>
      <c r="B25" s="4"/>
      <c r="C25"/>
      <c r="D25"/>
      <c r="E25"/>
      <c r="F25"/>
      <c r="G25"/>
      <c r="H25"/>
      <c r="I25" s="4"/>
      <c r="J25" s="4"/>
      <c r="K25" s="4"/>
      <c r="L25" s="4"/>
      <c r="M25"/>
      <c r="P25" s="22" t="s">
        <v>13</v>
      </c>
      <c r="Q25" s="5" t="s">
        <v>23</v>
      </c>
      <c r="R25" s="5">
        <f ca="1">AVERAGE(R3:R5)</f>
        <v>100.03819106946435</v>
      </c>
      <c r="S25" s="5">
        <f t="shared" ref="S25:T25" ca="1" si="42">AVERAGE(S3:S5)</f>
        <v>0.12637225331997992</v>
      </c>
      <c r="T25" s="5">
        <f t="shared" ca="1" si="42"/>
        <v>-5.2728275966267911E-2</v>
      </c>
      <c r="U25" s="5">
        <f ca="1">AVERAGE(U3:U5)</f>
        <v>3.9011188298471761E-3</v>
      </c>
      <c r="V25" s="5">
        <f t="shared" ref="V25:W25" ca="1" si="43">AVERAGE(V3:V5)</f>
        <v>-2.6986672890038916E-4</v>
      </c>
      <c r="W25" s="5">
        <f t="shared" ca="1" si="43"/>
        <v>-0.11546629891899728</v>
      </c>
      <c r="CW25" s="27"/>
      <c r="CX25" s="25"/>
      <c r="CY25" s="5">
        <v>0</v>
      </c>
      <c r="CZ25" s="5">
        <v>0</v>
      </c>
      <c r="DA25" s="5">
        <v>0</v>
      </c>
      <c r="DB25" s="5">
        <v>0.01</v>
      </c>
    </row>
    <row r="26" spans="1:107" ht="14.25" customHeight="1" thickBot="1" x14ac:dyDescent="0.25">
      <c r="A26"/>
      <c r="B26" s="4"/>
      <c r="C26"/>
      <c r="D26"/>
      <c r="E26"/>
      <c r="F26"/>
      <c r="G26"/>
      <c r="H26"/>
      <c r="I26" s="4"/>
      <c r="J26" s="4"/>
      <c r="K26" s="4"/>
      <c r="L26" s="4"/>
      <c r="M26"/>
      <c r="P26" s="22"/>
      <c r="Q26" s="5" t="s">
        <v>28</v>
      </c>
      <c r="R26" s="5">
        <f ca="1">AVERAGE(R6:R9)</f>
        <v>100.16944283161278</v>
      </c>
      <c r="S26" s="5">
        <f t="shared" ref="S26:W26" ca="1" si="44">AVERAGE(S6:S9)</f>
        <v>-1.9184560254913774E-2</v>
      </c>
      <c r="T26" s="5">
        <f t="shared" ca="1" si="44"/>
        <v>-4.0228340001350754E-2</v>
      </c>
      <c r="U26" s="5">
        <f t="shared" ca="1" si="44"/>
        <v>3.0262969372360808E-3</v>
      </c>
      <c r="V26" s="5">
        <f t="shared" ca="1" si="44"/>
        <v>-2.0964158359778863E-4</v>
      </c>
      <c r="W26" s="5">
        <f t="shared" ca="1" si="44"/>
        <v>-0.11284658671016473</v>
      </c>
      <c r="CW26" s="27"/>
      <c r="CX26" s="8"/>
    </row>
    <row r="27" spans="1:107" ht="14.25" customHeight="1" x14ac:dyDescent="0.2">
      <c r="A27"/>
      <c r="B27" s="4"/>
      <c r="C27"/>
      <c r="D27"/>
      <c r="E27"/>
      <c r="F27"/>
      <c r="G27"/>
      <c r="H27"/>
      <c r="I27" s="4"/>
      <c r="J27" s="4"/>
      <c r="K27" s="4"/>
      <c r="L27" s="4"/>
      <c r="M27"/>
      <c r="P27" s="22"/>
      <c r="Q27" s="5" t="s">
        <v>33</v>
      </c>
      <c r="R27" s="5">
        <f ca="1">AVERAGE(R10:R13)</f>
        <v>100.08017639075885</v>
      </c>
      <c r="S27" s="5">
        <f t="shared" ref="S27:W27" ca="1" si="45">AVERAGE(S10:S13)</f>
        <v>3.9330786452153051E-2</v>
      </c>
      <c r="T27" s="5">
        <f t="shared" ca="1" si="45"/>
        <v>-1.2811163614899994E-2</v>
      </c>
      <c r="U27" s="5">
        <f t="shared" ca="1" si="45"/>
        <v>9.4410759919104619E-4</v>
      </c>
      <c r="V27" s="5">
        <f t="shared" ca="1" si="45"/>
        <v>-6.5288491939302976E-5</v>
      </c>
      <c r="W27" s="5">
        <f t="shared" ca="1" si="45"/>
        <v>-0.10757483270335785</v>
      </c>
      <c r="CW27" s="27"/>
      <c r="CX27" s="23" t="s">
        <v>14</v>
      </c>
      <c r="CY27" s="5">
        <f t="array" ref="CY27:DC31">MINVERSE(CY5:DC9)</f>
        <v>0.01</v>
      </c>
      <c r="CZ27" s="5">
        <v>-7.5021755295492866E-4</v>
      </c>
      <c r="DA27" s="5">
        <v>5.1958192601265177E-5</v>
      </c>
      <c r="DB27" s="5">
        <v>-3.5735673507300356E-6</v>
      </c>
      <c r="DC27" s="5">
        <v>2.4562626030889147E-7</v>
      </c>
    </row>
    <row r="28" spans="1:107" ht="14.25" customHeight="1" x14ac:dyDescent="0.2">
      <c r="A28"/>
      <c r="B28" s="4"/>
      <c r="C28"/>
      <c r="D28"/>
      <c r="E28"/>
      <c r="F28"/>
      <c r="G28"/>
      <c r="H28"/>
      <c r="I28" s="4"/>
      <c r="J28" s="4"/>
      <c r="K28" s="4"/>
      <c r="L28" s="4"/>
      <c r="M28"/>
      <c r="P28" s="22"/>
      <c r="Q28" s="5" t="s">
        <v>38</v>
      </c>
      <c r="R28" s="5">
        <f ca="1">AVERAGE(R14:R17)</f>
        <v>99.98034329486515</v>
      </c>
      <c r="S28" s="5">
        <f t="shared" ref="S28:W28" ca="1" si="46">AVERAGE(S14:S17)</f>
        <v>0.15322553406953071</v>
      </c>
      <c r="T28" s="5">
        <f t="shared" ca="1" si="46"/>
        <v>-5.037743996994342E-2</v>
      </c>
      <c r="U28" s="5">
        <f t="shared" ca="1" si="46"/>
        <v>3.7131424332228474E-3</v>
      </c>
      <c r="V28" s="5">
        <f t="shared" ca="1" si="46"/>
        <v>-2.5678101578613128E-4</v>
      </c>
      <c r="W28" s="5">
        <f t="shared" ca="1" si="46"/>
        <v>-8.6647750382184724E-2</v>
      </c>
      <c r="CW28" s="27"/>
      <c r="CX28" s="24"/>
      <c r="CY28" s="5">
        <v>0</v>
      </c>
      <c r="CZ28" s="5">
        <v>0.01</v>
      </c>
      <c r="DA28" s="5">
        <v>-7.5021755295492866E-4</v>
      </c>
      <c r="DB28" s="5">
        <v>5.1958192601265177E-5</v>
      </c>
      <c r="DC28" s="5">
        <v>-3.5735673507300356E-6</v>
      </c>
    </row>
    <row r="29" spans="1:107" ht="14.25" customHeight="1" x14ac:dyDescent="0.2">
      <c r="A29"/>
      <c r="B29" s="4"/>
      <c r="C29"/>
      <c r="D29"/>
      <c r="E29"/>
      <c r="F29"/>
      <c r="G29"/>
      <c r="H29"/>
      <c r="I29" s="4"/>
      <c r="J29" s="4"/>
      <c r="K29" s="4"/>
      <c r="L29" s="4"/>
      <c r="M29"/>
      <c r="CW29" s="27"/>
      <c r="CX29" s="24"/>
      <c r="CY29" s="5">
        <v>0</v>
      </c>
      <c r="CZ29" s="5">
        <v>0</v>
      </c>
      <c r="DA29" s="5">
        <v>0.01</v>
      </c>
      <c r="DB29" s="5">
        <v>-7.5021755295492866E-4</v>
      </c>
      <c r="DC29" s="5">
        <v>5.1958192601265177E-5</v>
      </c>
    </row>
    <row r="30" spans="1:107" ht="15" customHeight="1" x14ac:dyDescent="0.2">
      <c r="A30"/>
      <c r="B30" s="4"/>
      <c r="C30"/>
      <c r="D30"/>
      <c r="E30"/>
      <c r="F30"/>
      <c r="G30"/>
      <c r="H30"/>
      <c r="I30" s="4"/>
      <c r="J30" s="4"/>
      <c r="K30" s="4"/>
      <c r="L30" s="4"/>
      <c r="M30"/>
      <c r="CW30" s="27"/>
      <c r="CX30" s="24"/>
      <c r="CY30" s="5">
        <v>0</v>
      </c>
      <c r="CZ30" s="5">
        <v>0</v>
      </c>
      <c r="DA30" s="5">
        <v>0</v>
      </c>
      <c r="DB30" s="5">
        <v>0.01</v>
      </c>
      <c r="DC30" s="5">
        <v>-7.5021755295492866E-4</v>
      </c>
    </row>
    <row r="31" spans="1:107" ht="15" customHeight="1" thickBot="1" x14ac:dyDescent="0.25">
      <c r="A31"/>
      <c r="B31" s="4"/>
      <c r="C31"/>
      <c r="D31"/>
      <c r="E31"/>
      <c r="F31"/>
      <c r="G31"/>
      <c r="H31"/>
      <c r="I31" s="4"/>
      <c r="J31" s="4"/>
      <c r="K31" s="4"/>
      <c r="L31" s="4"/>
      <c r="M31"/>
      <c r="CW31" s="27"/>
      <c r="CX31" s="25"/>
      <c r="CY31" s="5">
        <v>0</v>
      </c>
      <c r="CZ31" s="5">
        <v>0</v>
      </c>
      <c r="DA31" s="5">
        <v>0</v>
      </c>
      <c r="DB31" s="5">
        <v>0</v>
      </c>
      <c r="DC31" s="5">
        <v>0.01</v>
      </c>
    </row>
    <row r="32" spans="1:107" ht="14.25" customHeight="1" thickBot="1" x14ac:dyDescent="0.2">
      <c r="CW32" s="27"/>
      <c r="CX32" s="8"/>
    </row>
    <row r="33" spans="2:110" ht="14.25" customHeight="1" x14ac:dyDescent="0.15">
      <c r="P33" s="5" t="str">
        <f>IF(AD48=ISBLANK(TRUE),"",AD48)</f>
        <v/>
      </c>
      <c r="R33" s="5" t="str">
        <f t="shared" ref="R33:X33" si="47">IFERROR(BH48/SUMIF($AV48:$BF48,"&lt;&gt;#N/A")*100,"")</f>
        <v/>
      </c>
      <c r="S33" s="5" t="str">
        <f t="shared" si="47"/>
        <v/>
      </c>
      <c r="T33" s="5" t="str">
        <f t="shared" si="47"/>
        <v/>
      </c>
      <c r="U33" s="5" t="str">
        <f t="shared" si="47"/>
        <v/>
      </c>
      <c r="V33" s="5" t="str">
        <f t="shared" si="47"/>
        <v/>
      </c>
      <c r="W33" s="5" t="str">
        <f t="shared" si="47"/>
        <v/>
      </c>
      <c r="X33" s="5" t="str">
        <f t="shared" si="47"/>
        <v/>
      </c>
      <c r="CW33" s="27"/>
      <c r="CX33" s="23" t="s">
        <v>15</v>
      </c>
      <c r="CY33" s="5">
        <f t="array" ref="CY33:DD38">MINVERSE(CY5:DD10)</f>
        <v>0.01</v>
      </c>
      <c r="CZ33" s="5">
        <v>-7.5021755295492866E-4</v>
      </c>
      <c r="DA33" s="5">
        <v>5.1958192601265177E-5</v>
      </c>
      <c r="DB33" s="5">
        <v>-3.5735673507300356E-6</v>
      </c>
      <c r="DC33" s="5">
        <v>2.4562626030889147E-7</v>
      </c>
      <c r="DD33" s="5">
        <v>-1.1560958914895375E-5</v>
      </c>
    </row>
    <row r="34" spans="2:110" ht="14.25" customHeight="1" x14ac:dyDescent="0.15">
      <c r="CW34" s="27"/>
      <c r="CX34" s="24"/>
      <c r="CY34" s="5">
        <v>0</v>
      </c>
      <c r="CZ34" s="5">
        <v>0.01</v>
      </c>
      <c r="DA34" s="5">
        <v>-7.5021755295492866E-4</v>
      </c>
      <c r="DB34" s="5">
        <v>5.1958192601265177E-5</v>
      </c>
      <c r="DC34" s="5">
        <v>-3.5735673507300356E-6</v>
      </c>
      <c r="DD34" s="5">
        <v>2.4562626030889147E-7</v>
      </c>
    </row>
    <row r="35" spans="2:110" ht="14.25" customHeight="1" x14ac:dyDescent="0.15">
      <c r="CW35" s="27"/>
      <c r="CX35" s="24"/>
      <c r="CY35" s="5">
        <v>0</v>
      </c>
      <c r="CZ35" s="5">
        <v>0</v>
      </c>
      <c r="DA35" s="5">
        <v>0.01</v>
      </c>
      <c r="DB35" s="5">
        <v>-7.5021755295492866E-4</v>
      </c>
      <c r="DC35" s="5">
        <v>5.1958192601265177E-5</v>
      </c>
      <c r="DD35" s="5">
        <v>-3.5735673507300356E-6</v>
      </c>
    </row>
    <row r="36" spans="2:110" ht="14.25" customHeight="1" x14ac:dyDescent="0.15">
      <c r="CW36" s="27"/>
      <c r="CX36" s="24"/>
      <c r="CY36" s="5">
        <v>0</v>
      </c>
      <c r="CZ36" s="5">
        <v>0</v>
      </c>
      <c r="DA36" s="5">
        <v>0</v>
      </c>
      <c r="DB36" s="5">
        <v>0.01</v>
      </c>
      <c r="DC36" s="5">
        <v>-7.5021755295492866E-4</v>
      </c>
      <c r="DD36" s="5">
        <v>5.1958192601265177E-5</v>
      </c>
    </row>
    <row r="37" spans="2:110" ht="15" customHeight="1" x14ac:dyDescent="0.15">
      <c r="CW37" s="27"/>
      <c r="CX37" s="24"/>
      <c r="CY37" s="5">
        <v>0</v>
      </c>
      <c r="CZ37" s="5">
        <v>0</v>
      </c>
      <c r="DA37" s="5">
        <v>0</v>
      </c>
      <c r="DB37" s="5">
        <v>0</v>
      </c>
      <c r="DC37" s="5">
        <v>0.01</v>
      </c>
      <c r="DD37" s="5">
        <v>-7.5021755295492866E-4</v>
      </c>
    </row>
    <row r="38" spans="2:110" ht="15" customHeight="1" thickBot="1" x14ac:dyDescent="0.2">
      <c r="B38" s="8"/>
      <c r="CW38" s="27"/>
      <c r="CX38" s="25"/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0.01</v>
      </c>
    </row>
    <row r="39" spans="2:110" ht="14.25" customHeight="1" thickBot="1" x14ac:dyDescent="0.2">
      <c r="AD39" s="5" t="str">
        <f>IF(A38=ISBLANK(TRUE),"",A38)</f>
        <v/>
      </c>
      <c r="AE39" s="5" t="str">
        <f t="shared" ref="AE39:AP42" si="48">IF(B38=ISBLANK(TRUE),"",B38)</f>
        <v/>
      </c>
      <c r="AF39" s="5" t="str">
        <f t="shared" si="48"/>
        <v/>
      </c>
      <c r="AG39" s="5" t="str">
        <f t="shared" si="48"/>
        <v/>
      </c>
      <c r="AH39" s="5" t="str">
        <f t="shared" si="48"/>
        <v/>
      </c>
      <c r="AI39" s="5" t="str">
        <f t="shared" si="48"/>
        <v/>
      </c>
      <c r="AJ39" s="5" t="str">
        <f t="shared" si="48"/>
        <v/>
      </c>
      <c r="AK39" s="5" t="str">
        <f t="shared" si="48"/>
        <v/>
      </c>
      <c r="AL39" s="5" t="str">
        <f t="shared" si="48"/>
        <v/>
      </c>
      <c r="AM39" s="5" t="str">
        <f t="shared" si="48"/>
        <v/>
      </c>
      <c r="AN39" s="5" t="str">
        <f t="shared" si="48"/>
        <v/>
      </c>
      <c r="AO39" s="5" t="str">
        <f t="shared" si="48"/>
        <v/>
      </c>
      <c r="AP39" s="5" t="str">
        <f t="shared" si="48"/>
        <v/>
      </c>
      <c r="CW39" s="27"/>
      <c r="CX39" s="8"/>
    </row>
    <row r="40" spans="2:110" ht="14.25" customHeight="1" x14ac:dyDescent="0.15">
      <c r="AD40" s="5" t="str">
        <f>IF(A39=ISBLANK(TRUE),"",A39)</f>
        <v/>
      </c>
      <c r="AE40" s="5" t="str">
        <f t="shared" si="48"/>
        <v/>
      </c>
      <c r="AF40" s="5" t="str">
        <f t="shared" si="48"/>
        <v/>
      </c>
      <c r="AG40" s="5" t="str">
        <f t="shared" si="48"/>
        <v/>
      </c>
      <c r="AH40" s="5" t="str">
        <f t="shared" si="48"/>
        <v/>
      </c>
      <c r="AI40" s="5" t="str">
        <f t="shared" si="48"/>
        <v/>
      </c>
      <c r="AJ40" s="5" t="str">
        <f t="shared" si="48"/>
        <v/>
      </c>
      <c r="AK40" s="5" t="str">
        <f t="shared" si="48"/>
        <v/>
      </c>
      <c r="AL40" s="5" t="str">
        <f t="shared" si="48"/>
        <v/>
      </c>
      <c r="AM40" s="5" t="str">
        <f t="shared" si="48"/>
        <v/>
      </c>
      <c r="AN40" s="5" t="str">
        <f t="shared" si="48"/>
        <v/>
      </c>
      <c r="AO40" s="5" t="str">
        <f t="shared" si="48"/>
        <v/>
      </c>
      <c r="AP40" s="5" t="str">
        <f t="shared" si="48"/>
        <v/>
      </c>
      <c r="CW40" s="27"/>
      <c r="CX40" s="23" t="s">
        <v>16</v>
      </c>
      <c r="CY40" s="5">
        <f t="array" ref="CY40:DE46">MINVERSE(CY5:DE11)</f>
        <v>0.01</v>
      </c>
      <c r="CZ40" s="5">
        <v>-7.5021755295492866E-4</v>
      </c>
      <c r="DA40" s="5">
        <v>5.1958192601265177E-5</v>
      </c>
      <c r="DB40" s="5">
        <v>-3.5735673507300356E-6</v>
      </c>
      <c r="DC40" s="5">
        <v>2.4562626030889147E-7</v>
      </c>
      <c r="DD40" s="5">
        <v>-1.1560958914895375E-5</v>
      </c>
      <c r="DE40" s="5">
        <v>1.7332741286185616E-6</v>
      </c>
    </row>
    <row r="41" spans="2:110" ht="14.25" customHeight="1" x14ac:dyDescent="0.15">
      <c r="AD41" s="5" t="str">
        <f>IF(A40=ISBLANK(TRUE),"",A40)</f>
        <v/>
      </c>
      <c r="AE41" s="5" t="str">
        <f t="shared" si="48"/>
        <v/>
      </c>
      <c r="AF41" s="5" t="str">
        <f t="shared" si="48"/>
        <v/>
      </c>
      <c r="AG41" s="5" t="str">
        <f t="shared" si="48"/>
        <v/>
      </c>
      <c r="AH41" s="5" t="str">
        <f t="shared" si="48"/>
        <v/>
      </c>
      <c r="AI41" s="5" t="str">
        <f t="shared" si="48"/>
        <v/>
      </c>
      <c r="AJ41" s="5" t="str">
        <f t="shared" si="48"/>
        <v/>
      </c>
      <c r="AK41" s="5" t="str">
        <f t="shared" si="48"/>
        <v/>
      </c>
      <c r="AL41" s="5" t="str">
        <f t="shared" si="48"/>
        <v/>
      </c>
      <c r="AM41" s="5" t="str">
        <f t="shared" si="48"/>
        <v/>
      </c>
      <c r="AN41" s="5" t="str">
        <f t="shared" si="48"/>
        <v/>
      </c>
      <c r="AO41" s="5" t="str">
        <f t="shared" si="48"/>
        <v/>
      </c>
      <c r="AP41" s="5" t="str">
        <f t="shared" si="48"/>
        <v/>
      </c>
      <c r="CW41" s="27"/>
      <c r="CX41" s="24"/>
      <c r="CY41" s="5">
        <v>0</v>
      </c>
      <c r="CZ41" s="5">
        <v>0.01</v>
      </c>
      <c r="DA41" s="5">
        <v>-7.5021755295492866E-4</v>
      </c>
      <c r="DB41" s="5">
        <v>5.1958192601265177E-5</v>
      </c>
      <c r="DC41" s="5">
        <v>-3.5735673507300356E-6</v>
      </c>
      <c r="DD41" s="5">
        <v>2.4562626030889147E-7</v>
      </c>
      <c r="DE41" s="5">
        <v>-1.1560958914895375E-5</v>
      </c>
    </row>
    <row r="42" spans="2:110" ht="14.25" customHeight="1" x14ac:dyDescent="0.15">
      <c r="AD42" s="5" t="str">
        <f>IF(A41=ISBLANK(TRUE),"",A41)</f>
        <v/>
      </c>
      <c r="AE42" s="5" t="str">
        <f t="shared" si="48"/>
        <v/>
      </c>
      <c r="AF42" s="5" t="str">
        <f t="shared" si="48"/>
        <v/>
      </c>
      <c r="AG42" s="5" t="str">
        <f t="shared" si="48"/>
        <v/>
      </c>
      <c r="AH42" s="5" t="str">
        <f t="shared" si="48"/>
        <v/>
      </c>
      <c r="AI42" s="5" t="str">
        <f t="shared" si="48"/>
        <v/>
      </c>
      <c r="AJ42" s="5" t="str">
        <f t="shared" si="48"/>
        <v/>
      </c>
      <c r="AK42" s="5" t="str">
        <f t="shared" si="48"/>
        <v/>
      </c>
      <c r="AL42" s="5" t="str">
        <f t="shared" si="48"/>
        <v/>
      </c>
      <c r="AM42" s="5" t="str">
        <f t="shared" si="48"/>
        <v/>
      </c>
      <c r="AN42" s="5" t="str">
        <f t="shared" si="48"/>
        <v/>
      </c>
      <c r="AO42" s="5" t="str">
        <f t="shared" si="48"/>
        <v/>
      </c>
      <c r="AP42" s="5" t="str">
        <f t="shared" si="48"/>
        <v/>
      </c>
      <c r="CW42" s="27"/>
      <c r="CX42" s="24"/>
      <c r="CY42" s="5">
        <v>0</v>
      </c>
      <c r="CZ42" s="5">
        <v>0</v>
      </c>
      <c r="DA42" s="5">
        <v>0.01</v>
      </c>
      <c r="DB42" s="5">
        <v>-7.5021755295492866E-4</v>
      </c>
      <c r="DC42" s="5">
        <v>5.1958192601265177E-5</v>
      </c>
      <c r="DD42" s="5">
        <v>-3.5735673507300356E-6</v>
      </c>
      <c r="DE42" s="5">
        <v>2.4562626030889147E-7</v>
      </c>
    </row>
    <row r="43" spans="2:110" ht="14.25" customHeight="1" x14ac:dyDescent="0.15">
      <c r="CW43" s="27"/>
      <c r="CX43" s="24"/>
      <c r="CY43" s="5">
        <v>0</v>
      </c>
      <c r="CZ43" s="5">
        <v>0</v>
      </c>
      <c r="DA43" s="5">
        <v>0</v>
      </c>
      <c r="DB43" s="5">
        <v>0.01</v>
      </c>
      <c r="DC43" s="5">
        <v>-7.5021755295492866E-4</v>
      </c>
      <c r="DD43" s="5">
        <v>5.1958192601265177E-5</v>
      </c>
      <c r="DE43" s="5">
        <v>-3.5735673507300356E-6</v>
      </c>
    </row>
    <row r="44" spans="2:110" ht="14.25" customHeight="1" x14ac:dyDescent="0.15">
      <c r="CW44" s="27"/>
      <c r="CX44" s="24"/>
      <c r="CY44" s="5">
        <v>0</v>
      </c>
      <c r="CZ44" s="5">
        <v>0</v>
      </c>
      <c r="DA44" s="5">
        <v>0</v>
      </c>
      <c r="DB44" s="5">
        <v>0</v>
      </c>
      <c r="DC44" s="5">
        <v>0.01</v>
      </c>
      <c r="DD44" s="5">
        <v>-7.5021755295492866E-4</v>
      </c>
      <c r="DE44" s="5">
        <v>5.1958192601265177E-5</v>
      </c>
    </row>
    <row r="45" spans="2:110" ht="15" customHeight="1" x14ac:dyDescent="0.15">
      <c r="CW45" s="27"/>
      <c r="CX45" s="24"/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0.01</v>
      </c>
      <c r="DE45" s="5">
        <v>-7.5021755295492866E-4</v>
      </c>
    </row>
    <row r="46" spans="2:110" ht="15" customHeight="1" thickBot="1" x14ac:dyDescent="0.2">
      <c r="CW46" s="27"/>
      <c r="CX46" s="25"/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0.01</v>
      </c>
    </row>
    <row r="47" spans="2:110" ht="14.25" customHeight="1" thickBot="1" x14ac:dyDescent="0.2">
      <c r="CW47" s="27"/>
      <c r="CX47" s="8"/>
    </row>
    <row r="48" spans="2:110" ht="14.25" customHeight="1" x14ac:dyDescent="0.15">
      <c r="CW48" s="27"/>
      <c r="CX48" s="23" t="s">
        <v>17</v>
      </c>
      <c r="CY48" s="5" t="e">
        <f t="array" ref="CY48:DF55">MINVERSE(CY5:DF12)</f>
        <v>#VALUE!</v>
      </c>
      <c r="CZ48" s="5" t="e">
        <v>#VALUE!</v>
      </c>
      <c r="DA48" s="5" t="e">
        <v>#VALUE!</v>
      </c>
      <c r="DB48" s="5" t="e">
        <v>#VALUE!</v>
      </c>
      <c r="DC48" s="5" t="e">
        <v>#VALUE!</v>
      </c>
      <c r="DD48" s="5" t="e">
        <v>#VALUE!</v>
      </c>
      <c r="DE48" s="5" t="e">
        <v>#VALUE!</v>
      </c>
      <c r="DF48" s="5" t="e">
        <v>#VALUE!</v>
      </c>
    </row>
    <row r="49" spans="101:111" ht="14.25" customHeight="1" x14ac:dyDescent="0.15">
      <c r="CW49" s="27"/>
      <c r="CX49" s="24"/>
      <c r="CY49" s="5" t="e">
        <v>#VALUE!</v>
      </c>
      <c r="CZ49" s="5" t="e">
        <v>#VALUE!</v>
      </c>
      <c r="DA49" s="5" t="e">
        <v>#VALUE!</v>
      </c>
      <c r="DB49" s="5" t="e">
        <v>#VALUE!</v>
      </c>
      <c r="DC49" s="5" t="e">
        <v>#VALUE!</v>
      </c>
      <c r="DD49" s="5" t="e">
        <v>#VALUE!</v>
      </c>
      <c r="DE49" s="5" t="e">
        <v>#VALUE!</v>
      </c>
      <c r="DF49" s="5" t="e">
        <v>#VALUE!</v>
      </c>
    </row>
    <row r="50" spans="101:111" ht="14.25" customHeight="1" x14ac:dyDescent="0.15">
      <c r="CW50" s="27"/>
      <c r="CX50" s="24"/>
      <c r="CY50" s="5" t="e">
        <v>#VALUE!</v>
      </c>
      <c r="CZ50" s="5" t="e">
        <v>#VALUE!</v>
      </c>
      <c r="DA50" s="5" t="e">
        <v>#VALUE!</v>
      </c>
      <c r="DB50" s="5" t="e">
        <v>#VALUE!</v>
      </c>
      <c r="DC50" s="5" t="e">
        <v>#VALUE!</v>
      </c>
      <c r="DD50" s="5" t="e">
        <v>#VALUE!</v>
      </c>
      <c r="DE50" s="5" t="e">
        <v>#VALUE!</v>
      </c>
      <c r="DF50" s="5" t="e">
        <v>#VALUE!</v>
      </c>
    </row>
    <row r="51" spans="101:111" ht="14.25" customHeight="1" x14ac:dyDescent="0.15">
      <c r="CW51" s="27"/>
      <c r="CX51" s="24"/>
      <c r="CY51" s="5" t="e">
        <v>#VALUE!</v>
      </c>
      <c r="CZ51" s="5" t="e">
        <v>#VALUE!</v>
      </c>
      <c r="DA51" s="5" t="e">
        <v>#VALUE!</v>
      </c>
      <c r="DB51" s="5" t="e">
        <v>#VALUE!</v>
      </c>
      <c r="DC51" s="5" t="e">
        <v>#VALUE!</v>
      </c>
      <c r="DD51" s="5" t="e">
        <v>#VALUE!</v>
      </c>
      <c r="DE51" s="5" t="e">
        <v>#VALUE!</v>
      </c>
      <c r="DF51" s="5" t="e">
        <v>#VALUE!</v>
      </c>
    </row>
    <row r="52" spans="101:111" ht="14.25" customHeight="1" x14ac:dyDescent="0.15">
      <c r="CW52" s="27"/>
      <c r="CX52" s="24"/>
      <c r="CY52" s="5" t="e">
        <v>#VALUE!</v>
      </c>
      <c r="CZ52" s="5" t="e">
        <v>#VALUE!</v>
      </c>
      <c r="DA52" s="5" t="e">
        <v>#VALUE!</v>
      </c>
      <c r="DB52" s="5" t="e">
        <v>#VALUE!</v>
      </c>
      <c r="DC52" s="5" t="e">
        <v>#VALUE!</v>
      </c>
      <c r="DD52" s="5" t="e">
        <v>#VALUE!</v>
      </c>
      <c r="DE52" s="5" t="e">
        <v>#VALUE!</v>
      </c>
      <c r="DF52" s="5" t="e">
        <v>#VALUE!</v>
      </c>
    </row>
    <row r="53" spans="101:111" ht="14.25" customHeight="1" x14ac:dyDescent="0.15">
      <c r="CW53" s="27"/>
      <c r="CX53" s="24"/>
      <c r="CY53" s="5" t="e">
        <v>#VALUE!</v>
      </c>
      <c r="CZ53" s="5" t="e">
        <v>#VALUE!</v>
      </c>
      <c r="DA53" s="5" t="e">
        <v>#VALUE!</v>
      </c>
      <c r="DB53" s="5" t="e">
        <v>#VALUE!</v>
      </c>
      <c r="DC53" s="5" t="e">
        <v>#VALUE!</v>
      </c>
      <c r="DD53" s="5" t="e">
        <v>#VALUE!</v>
      </c>
      <c r="DE53" s="5" t="e">
        <v>#VALUE!</v>
      </c>
      <c r="DF53" s="5" t="e">
        <v>#VALUE!</v>
      </c>
    </row>
    <row r="54" spans="101:111" ht="15" customHeight="1" x14ac:dyDescent="0.15">
      <c r="CW54" s="27"/>
      <c r="CX54" s="24"/>
      <c r="CY54" s="5" t="e">
        <v>#VALUE!</v>
      </c>
      <c r="CZ54" s="5" t="e">
        <v>#VALUE!</v>
      </c>
      <c r="DA54" s="5" t="e">
        <v>#VALUE!</v>
      </c>
      <c r="DB54" s="5" t="e">
        <v>#VALUE!</v>
      </c>
      <c r="DC54" s="5" t="e">
        <v>#VALUE!</v>
      </c>
      <c r="DD54" s="5" t="e">
        <v>#VALUE!</v>
      </c>
      <c r="DE54" s="5" t="e">
        <v>#VALUE!</v>
      </c>
      <c r="DF54" s="5" t="e">
        <v>#VALUE!</v>
      </c>
    </row>
    <row r="55" spans="101:111" ht="15" customHeight="1" thickBot="1" x14ac:dyDescent="0.2">
      <c r="CW55" s="27"/>
      <c r="CX55" s="25"/>
      <c r="CY55" s="5" t="e">
        <v>#VALUE!</v>
      </c>
      <c r="CZ55" s="5" t="e">
        <v>#VALUE!</v>
      </c>
      <c r="DA55" s="5" t="e">
        <v>#VALUE!</v>
      </c>
      <c r="DB55" s="5" t="e">
        <v>#VALUE!</v>
      </c>
      <c r="DC55" s="5" t="e">
        <v>#VALUE!</v>
      </c>
      <c r="DD55" s="5" t="e">
        <v>#VALUE!</v>
      </c>
      <c r="DE55" s="5" t="e">
        <v>#VALUE!</v>
      </c>
      <c r="DF55" s="5" t="e">
        <v>#VALUE!</v>
      </c>
    </row>
    <row r="56" spans="101:111" ht="14.25" customHeight="1" thickBot="1" x14ac:dyDescent="0.2">
      <c r="CW56" s="27"/>
      <c r="CX56" s="8"/>
    </row>
    <row r="57" spans="101:111" ht="14.25" customHeight="1" x14ac:dyDescent="0.15">
      <c r="CW57" s="27"/>
      <c r="CX57" s="23" t="s">
        <v>18</v>
      </c>
      <c r="CY57" s="5" t="e">
        <f t="array" ref="CY57:DG65">MINVERSE(CY5:DG13)</f>
        <v>#VALUE!</v>
      </c>
      <c r="CZ57" s="5" t="e">
        <v>#VALUE!</v>
      </c>
      <c r="DA57" s="5" t="e">
        <v>#VALUE!</v>
      </c>
      <c r="DB57" s="5" t="e">
        <v>#VALUE!</v>
      </c>
      <c r="DC57" s="5" t="e">
        <v>#VALUE!</v>
      </c>
      <c r="DD57" s="5" t="e">
        <v>#VALUE!</v>
      </c>
      <c r="DE57" s="5" t="e">
        <v>#VALUE!</v>
      </c>
      <c r="DF57" s="5" t="e">
        <v>#VALUE!</v>
      </c>
      <c r="DG57" s="5" t="e">
        <v>#VALUE!</v>
      </c>
    </row>
    <row r="58" spans="101:111" ht="14.25" customHeight="1" x14ac:dyDescent="0.15">
      <c r="CW58" s="27"/>
      <c r="CX58" s="24"/>
      <c r="CY58" s="5" t="e">
        <v>#VALUE!</v>
      </c>
      <c r="CZ58" s="5" t="e">
        <v>#VALUE!</v>
      </c>
      <c r="DA58" s="5" t="e">
        <v>#VALUE!</v>
      </c>
      <c r="DB58" s="5" t="e">
        <v>#VALUE!</v>
      </c>
      <c r="DC58" s="5" t="e">
        <v>#VALUE!</v>
      </c>
      <c r="DD58" s="5" t="e">
        <v>#VALUE!</v>
      </c>
      <c r="DE58" s="5" t="e">
        <v>#VALUE!</v>
      </c>
      <c r="DF58" s="5" t="e">
        <v>#VALUE!</v>
      </c>
      <c r="DG58" s="5" t="e">
        <v>#VALUE!</v>
      </c>
    </row>
    <row r="59" spans="101:111" ht="14.25" customHeight="1" x14ac:dyDescent="0.15">
      <c r="CW59" s="27"/>
      <c r="CX59" s="24"/>
      <c r="CY59" s="5" t="e">
        <v>#VALUE!</v>
      </c>
      <c r="CZ59" s="5" t="e">
        <v>#VALUE!</v>
      </c>
      <c r="DA59" s="5" t="e">
        <v>#VALUE!</v>
      </c>
      <c r="DB59" s="5" t="e">
        <v>#VALUE!</v>
      </c>
      <c r="DC59" s="5" t="e">
        <v>#VALUE!</v>
      </c>
      <c r="DD59" s="5" t="e">
        <v>#VALUE!</v>
      </c>
      <c r="DE59" s="5" t="e">
        <v>#VALUE!</v>
      </c>
      <c r="DF59" s="5" t="e">
        <v>#VALUE!</v>
      </c>
      <c r="DG59" s="5" t="e">
        <v>#VALUE!</v>
      </c>
    </row>
    <row r="60" spans="101:111" ht="14.25" customHeight="1" x14ac:dyDescent="0.15">
      <c r="CW60" s="27"/>
      <c r="CX60" s="24"/>
      <c r="CY60" s="5" t="e">
        <v>#VALUE!</v>
      </c>
      <c r="CZ60" s="5" t="e">
        <v>#VALUE!</v>
      </c>
      <c r="DA60" s="5" t="e">
        <v>#VALUE!</v>
      </c>
      <c r="DB60" s="5" t="e">
        <v>#VALUE!</v>
      </c>
      <c r="DC60" s="5" t="e">
        <v>#VALUE!</v>
      </c>
      <c r="DD60" s="5" t="e">
        <v>#VALUE!</v>
      </c>
      <c r="DE60" s="5" t="e">
        <v>#VALUE!</v>
      </c>
      <c r="DF60" s="5" t="e">
        <v>#VALUE!</v>
      </c>
      <c r="DG60" s="5" t="e">
        <v>#VALUE!</v>
      </c>
    </row>
    <row r="61" spans="101:111" ht="14.25" customHeight="1" x14ac:dyDescent="0.15">
      <c r="CW61" s="27"/>
      <c r="CX61" s="24"/>
      <c r="CY61" s="5" t="e">
        <v>#VALUE!</v>
      </c>
      <c r="CZ61" s="5" t="e">
        <v>#VALUE!</v>
      </c>
      <c r="DA61" s="5" t="e">
        <v>#VALUE!</v>
      </c>
      <c r="DB61" s="5" t="e">
        <v>#VALUE!</v>
      </c>
      <c r="DC61" s="5" t="e">
        <v>#VALUE!</v>
      </c>
      <c r="DD61" s="5" t="e">
        <v>#VALUE!</v>
      </c>
      <c r="DE61" s="5" t="e">
        <v>#VALUE!</v>
      </c>
      <c r="DF61" s="5" t="e">
        <v>#VALUE!</v>
      </c>
      <c r="DG61" s="5" t="e">
        <v>#VALUE!</v>
      </c>
    </row>
    <row r="62" spans="101:111" ht="14.25" customHeight="1" x14ac:dyDescent="0.15">
      <c r="CW62" s="27"/>
      <c r="CX62" s="24"/>
      <c r="CY62" s="5" t="e">
        <v>#VALUE!</v>
      </c>
      <c r="CZ62" s="5" t="e">
        <v>#VALUE!</v>
      </c>
      <c r="DA62" s="5" t="e">
        <v>#VALUE!</v>
      </c>
      <c r="DB62" s="5" t="e">
        <v>#VALUE!</v>
      </c>
      <c r="DC62" s="5" t="e">
        <v>#VALUE!</v>
      </c>
      <c r="DD62" s="5" t="e">
        <v>#VALUE!</v>
      </c>
      <c r="DE62" s="5" t="e">
        <v>#VALUE!</v>
      </c>
      <c r="DF62" s="5" t="e">
        <v>#VALUE!</v>
      </c>
      <c r="DG62" s="5" t="e">
        <v>#VALUE!</v>
      </c>
    </row>
    <row r="63" spans="101:111" ht="14.25" customHeight="1" x14ac:dyDescent="0.15">
      <c r="CW63" s="27"/>
      <c r="CX63" s="24"/>
      <c r="CY63" s="5" t="e">
        <v>#VALUE!</v>
      </c>
      <c r="CZ63" s="5" t="e">
        <v>#VALUE!</v>
      </c>
      <c r="DA63" s="5" t="e">
        <v>#VALUE!</v>
      </c>
      <c r="DB63" s="5" t="e">
        <v>#VALUE!</v>
      </c>
      <c r="DC63" s="5" t="e">
        <v>#VALUE!</v>
      </c>
      <c r="DD63" s="5" t="e">
        <v>#VALUE!</v>
      </c>
      <c r="DE63" s="5" t="e">
        <v>#VALUE!</v>
      </c>
      <c r="DF63" s="5" t="e">
        <v>#VALUE!</v>
      </c>
      <c r="DG63" s="5" t="e">
        <v>#VALUE!</v>
      </c>
    </row>
    <row r="64" spans="101:111" ht="15" customHeight="1" x14ac:dyDescent="0.15">
      <c r="CW64" s="27"/>
      <c r="CX64" s="24"/>
      <c r="CY64" s="5" t="e">
        <v>#VALUE!</v>
      </c>
      <c r="CZ64" s="5" t="e">
        <v>#VALUE!</v>
      </c>
      <c r="DA64" s="5" t="e">
        <v>#VALUE!</v>
      </c>
      <c r="DB64" s="5" t="e">
        <v>#VALUE!</v>
      </c>
      <c r="DC64" s="5" t="e">
        <v>#VALUE!</v>
      </c>
      <c r="DD64" s="5" t="e">
        <v>#VALUE!</v>
      </c>
      <c r="DE64" s="5" t="e">
        <v>#VALUE!</v>
      </c>
      <c r="DF64" s="5" t="e">
        <v>#VALUE!</v>
      </c>
      <c r="DG64" s="5" t="e">
        <v>#VALUE!</v>
      </c>
    </row>
    <row r="65" spans="101:113" ht="15" customHeight="1" thickBot="1" x14ac:dyDescent="0.2">
      <c r="CW65" s="27"/>
      <c r="CX65" s="25"/>
      <c r="CY65" s="5" t="e">
        <v>#VALUE!</v>
      </c>
      <c r="CZ65" s="5" t="e">
        <v>#VALUE!</v>
      </c>
      <c r="DA65" s="5" t="e">
        <v>#VALUE!</v>
      </c>
      <c r="DB65" s="5" t="e">
        <v>#VALUE!</v>
      </c>
      <c r="DC65" s="5" t="e">
        <v>#VALUE!</v>
      </c>
      <c r="DD65" s="5" t="e">
        <v>#VALUE!</v>
      </c>
      <c r="DE65" s="5" t="e">
        <v>#VALUE!</v>
      </c>
      <c r="DF65" s="5" t="e">
        <v>#VALUE!</v>
      </c>
      <c r="DG65" s="5" t="e">
        <v>#VALUE!</v>
      </c>
    </row>
    <row r="66" spans="101:113" ht="14.25" customHeight="1" thickBot="1" x14ac:dyDescent="0.2">
      <c r="CW66" s="27"/>
      <c r="CX66" s="8"/>
    </row>
    <row r="67" spans="101:113" ht="14.25" customHeight="1" x14ac:dyDescent="0.15">
      <c r="CW67" s="27"/>
      <c r="CX67" s="23" t="s">
        <v>19</v>
      </c>
      <c r="CY67" s="5" t="e">
        <f t="array" ref="CY67:DH76">MINVERSE(CY5:DH14)</f>
        <v>#VALUE!</v>
      </c>
      <c r="CZ67" s="5" t="e">
        <v>#VALUE!</v>
      </c>
      <c r="DA67" s="5" t="e">
        <v>#VALUE!</v>
      </c>
      <c r="DB67" s="5" t="e">
        <v>#VALUE!</v>
      </c>
      <c r="DC67" s="5" t="e">
        <v>#VALUE!</v>
      </c>
      <c r="DD67" s="5" t="e">
        <v>#VALUE!</v>
      </c>
      <c r="DE67" s="5" t="e">
        <v>#VALUE!</v>
      </c>
      <c r="DF67" s="5" t="e">
        <v>#VALUE!</v>
      </c>
      <c r="DG67" s="5" t="e">
        <v>#VALUE!</v>
      </c>
      <c r="DH67" s="5" t="e">
        <v>#VALUE!</v>
      </c>
    </row>
    <row r="68" spans="101:113" ht="14.25" customHeight="1" x14ac:dyDescent="0.15">
      <c r="CW68" s="27"/>
      <c r="CX68" s="24"/>
      <c r="CY68" s="5" t="e">
        <v>#VALUE!</v>
      </c>
      <c r="CZ68" s="5" t="e">
        <v>#VALUE!</v>
      </c>
      <c r="DA68" s="5" t="e">
        <v>#VALUE!</v>
      </c>
      <c r="DB68" s="5" t="e">
        <v>#VALUE!</v>
      </c>
      <c r="DC68" s="5" t="e">
        <v>#VALUE!</v>
      </c>
      <c r="DD68" s="5" t="e">
        <v>#VALUE!</v>
      </c>
      <c r="DE68" s="5" t="e">
        <v>#VALUE!</v>
      </c>
      <c r="DF68" s="5" t="e">
        <v>#VALUE!</v>
      </c>
      <c r="DG68" s="5" t="e">
        <v>#VALUE!</v>
      </c>
      <c r="DH68" s="5" t="e">
        <v>#VALUE!</v>
      </c>
    </row>
    <row r="69" spans="101:113" ht="14.25" customHeight="1" x14ac:dyDescent="0.15">
      <c r="CW69" s="27"/>
      <c r="CX69" s="24"/>
      <c r="CY69" s="5" t="e">
        <v>#VALUE!</v>
      </c>
      <c r="CZ69" s="5" t="e">
        <v>#VALUE!</v>
      </c>
      <c r="DA69" s="5" t="e">
        <v>#VALUE!</v>
      </c>
      <c r="DB69" s="5" t="e">
        <v>#VALUE!</v>
      </c>
      <c r="DC69" s="5" t="e">
        <v>#VALUE!</v>
      </c>
      <c r="DD69" s="5" t="e">
        <v>#VALUE!</v>
      </c>
      <c r="DE69" s="5" t="e">
        <v>#VALUE!</v>
      </c>
      <c r="DF69" s="5" t="e">
        <v>#VALUE!</v>
      </c>
      <c r="DG69" s="5" t="e">
        <v>#VALUE!</v>
      </c>
      <c r="DH69" s="5" t="e">
        <v>#VALUE!</v>
      </c>
    </row>
    <row r="70" spans="101:113" ht="14.25" customHeight="1" x14ac:dyDescent="0.15">
      <c r="CW70" s="27"/>
      <c r="CX70" s="24"/>
      <c r="CY70" s="5" t="e">
        <v>#VALUE!</v>
      </c>
      <c r="CZ70" s="5" t="e">
        <v>#VALUE!</v>
      </c>
      <c r="DA70" s="5" t="e">
        <v>#VALUE!</v>
      </c>
      <c r="DB70" s="5" t="e">
        <v>#VALUE!</v>
      </c>
      <c r="DC70" s="5" t="e">
        <v>#VALUE!</v>
      </c>
      <c r="DD70" s="5" t="e">
        <v>#VALUE!</v>
      </c>
      <c r="DE70" s="5" t="e">
        <v>#VALUE!</v>
      </c>
      <c r="DF70" s="5" t="e">
        <v>#VALUE!</v>
      </c>
      <c r="DG70" s="5" t="e">
        <v>#VALUE!</v>
      </c>
      <c r="DH70" s="5" t="e">
        <v>#VALUE!</v>
      </c>
    </row>
    <row r="71" spans="101:113" ht="14.25" customHeight="1" x14ac:dyDescent="0.15">
      <c r="CW71" s="27"/>
      <c r="CX71" s="24"/>
      <c r="CY71" s="5" t="e">
        <v>#VALUE!</v>
      </c>
      <c r="CZ71" s="5" t="e">
        <v>#VALUE!</v>
      </c>
      <c r="DA71" s="5" t="e">
        <v>#VALUE!</v>
      </c>
      <c r="DB71" s="5" t="e">
        <v>#VALUE!</v>
      </c>
      <c r="DC71" s="5" t="e">
        <v>#VALUE!</v>
      </c>
      <c r="DD71" s="5" t="e">
        <v>#VALUE!</v>
      </c>
      <c r="DE71" s="5" t="e">
        <v>#VALUE!</v>
      </c>
      <c r="DF71" s="5" t="e">
        <v>#VALUE!</v>
      </c>
      <c r="DG71" s="5" t="e">
        <v>#VALUE!</v>
      </c>
      <c r="DH71" s="5" t="e">
        <v>#VALUE!</v>
      </c>
    </row>
    <row r="72" spans="101:113" ht="14.25" customHeight="1" x14ac:dyDescent="0.15">
      <c r="CW72" s="27"/>
      <c r="CX72" s="24"/>
      <c r="CY72" s="5" t="e">
        <v>#VALUE!</v>
      </c>
      <c r="CZ72" s="5" t="e">
        <v>#VALUE!</v>
      </c>
      <c r="DA72" s="5" t="e">
        <v>#VALUE!</v>
      </c>
      <c r="DB72" s="5" t="e">
        <v>#VALUE!</v>
      </c>
      <c r="DC72" s="5" t="e">
        <v>#VALUE!</v>
      </c>
      <c r="DD72" s="5" t="e">
        <v>#VALUE!</v>
      </c>
      <c r="DE72" s="5" t="e">
        <v>#VALUE!</v>
      </c>
      <c r="DF72" s="5" t="e">
        <v>#VALUE!</v>
      </c>
      <c r="DG72" s="5" t="e">
        <v>#VALUE!</v>
      </c>
      <c r="DH72" s="5" t="e">
        <v>#VALUE!</v>
      </c>
    </row>
    <row r="73" spans="101:113" ht="14.25" customHeight="1" x14ac:dyDescent="0.15">
      <c r="CW73" s="27"/>
      <c r="CX73" s="24"/>
      <c r="CY73" s="5" t="e">
        <v>#VALUE!</v>
      </c>
      <c r="CZ73" s="5" t="e">
        <v>#VALUE!</v>
      </c>
      <c r="DA73" s="5" t="e">
        <v>#VALUE!</v>
      </c>
      <c r="DB73" s="5" t="e">
        <v>#VALUE!</v>
      </c>
      <c r="DC73" s="5" t="e">
        <v>#VALUE!</v>
      </c>
      <c r="DD73" s="5" t="e">
        <v>#VALUE!</v>
      </c>
      <c r="DE73" s="5" t="e">
        <v>#VALUE!</v>
      </c>
      <c r="DF73" s="5" t="e">
        <v>#VALUE!</v>
      </c>
      <c r="DG73" s="5" t="e">
        <v>#VALUE!</v>
      </c>
      <c r="DH73" s="5" t="e">
        <v>#VALUE!</v>
      </c>
    </row>
    <row r="74" spans="101:113" ht="14.25" customHeight="1" x14ac:dyDescent="0.15">
      <c r="CW74" s="27"/>
      <c r="CX74" s="24"/>
      <c r="CY74" s="5" t="e">
        <v>#VALUE!</v>
      </c>
      <c r="CZ74" s="5" t="e">
        <v>#VALUE!</v>
      </c>
      <c r="DA74" s="5" t="e">
        <v>#VALUE!</v>
      </c>
      <c r="DB74" s="5" t="e">
        <v>#VALUE!</v>
      </c>
      <c r="DC74" s="5" t="e">
        <v>#VALUE!</v>
      </c>
      <c r="DD74" s="5" t="e">
        <v>#VALUE!</v>
      </c>
      <c r="DE74" s="5" t="e">
        <v>#VALUE!</v>
      </c>
      <c r="DF74" s="5" t="e">
        <v>#VALUE!</v>
      </c>
      <c r="DG74" s="5" t="e">
        <v>#VALUE!</v>
      </c>
      <c r="DH74" s="5" t="e">
        <v>#VALUE!</v>
      </c>
    </row>
    <row r="75" spans="101:113" ht="15" customHeight="1" x14ac:dyDescent="0.15">
      <c r="CW75" s="27"/>
      <c r="CX75" s="24"/>
      <c r="CY75" s="5" t="e">
        <v>#VALUE!</v>
      </c>
      <c r="CZ75" s="5" t="e">
        <v>#VALUE!</v>
      </c>
      <c r="DA75" s="5" t="e">
        <v>#VALUE!</v>
      </c>
      <c r="DB75" s="5" t="e">
        <v>#VALUE!</v>
      </c>
      <c r="DC75" s="5" t="e">
        <v>#VALUE!</v>
      </c>
      <c r="DD75" s="5" t="e">
        <v>#VALUE!</v>
      </c>
      <c r="DE75" s="5" t="e">
        <v>#VALUE!</v>
      </c>
      <c r="DF75" s="5" t="e">
        <v>#VALUE!</v>
      </c>
      <c r="DG75" s="5" t="e">
        <v>#VALUE!</v>
      </c>
      <c r="DH75" s="5" t="e">
        <v>#VALUE!</v>
      </c>
    </row>
    <row r="76" spans="101:113" ht="15" customHeight="1" thickBot="1" x14ac:dyDescent="0.2">
      <c r="CW76" s="27"/>
      <c r="CX76" s="25"/>
      <c r="CY76" s="5" t="e">
        <v>#VALUE!</v>
      </c>
      <c r="CZ76" s="5" t="e">
        <v>#VALUE!</v>
      </c>
      <c r="DA76" s="5" t="e">
        <v>#VALUE!</v>
      </c>
      <c r="DB76" s="5" t="e">
        <v>#VALUE!</v>
      </c>
      <c r="DC76" s="5" t="e">
        <v>#VALUE!</v>
      </c>
      <c r="DD76" s="5" t="e">
        <v>#VALUE!</v>
      </c>
      <c r="DE76" s="5" t="e">
        <v>#VALUE!</v>
      </c>
      <c r="DF76" s="5" t="e">
        <v>#VALUE!</v>
      </c>
      <c r="DG76" s="5" t="e">
        <v>#VALUE!</v>
      </c>
      <c r="DH76" s="5" t="e">
        <v>#VALUE!</v>
      </c>
    </row>
    <row r="77" spans="101:113" ht="14.25" customHeight="1" thickBot="1" x14ac:dyDescent="0.2">
      <c r="CW77" s="27"/>
      <c r="CX77" s="8"/>
    </row>
    <row r="78" spans="101:113" ht="14.25" customHeight="1" x14ac:dyDescent="0.15">
      <c r="CW78" s="27"/>
      <c r="CX78" s="23" t="s">
        <v>20</v>
      </c>
      <c r="CY78" s="5" t="e">
        <f t="array" ref="CY78:DI88">MINVERSE(CY5:DI15)</f>
        <v>#VALUE!</v>
      </c>
      <c r="CZ78" s="5" t="e">
        <v>#VALUE!</v>
      </c>
      <c r="DA78" s="5" t="e">
        <v>#VALUE!</v>
      </c>
      <c r="DB78" s="5" t="e">
        <v>#VALUE!</v>
      </c>
      <c r="DC78" s="5" t="e">
        <v>#VALUE!</v>
      </c>
      <c r="DD78" s="5" t="e">
        <v>#VALUE!</v>
      </c>
      <c r="DE78" s="5" t="e">
        <v>#VALUE!</v>
      </c>
      <c r="DF78" s="5" t="e">
        <v>#VALUE!</v>
      </c>
      <c r="DG78" s="5" t="e">
        <v>#VALUE!</v>
      </c>
      <c r="DH78" s="5" t="e">
        <v>#VALUE!</v>
      </c>
      <c r="DI78" s="5" t="e">
        <v>#VALUE!</v>
      </c>
    </row>
    <row r="79" spans="101:113" ht="14.25" customHeight="1" x14ac:dyDescent="0.15">
      <c r="CW79" s="27"/>
      <c r="CX79" s="24"/>
      <c r="CY79" s="5" t="e">
        <v>#VALUE!</v>
      </c>
      <c r="CZ79" s="5" t="e">
        <v>#VALUE!</v>
      </c>
      <c r="DA79" s="5" t="e">
        <v>#VALUE!</v>
      </c>
      <c r="DB79" s="5" t="e">
        <v>#VALUE!</v>
      </c>
      <c r="DC79" s="5" t="e">
        <v>#VALUE!</v>
      </c>
      <c r="DD79" s="5" t="e">
        <v>#VALUE!</v>
      </c>
      <c r="DE79" s="5" t="e">
        <v>#VALUE!</v>
      </c>
      <c r="DF79" s="5" t="e">
        <v>#VALUE!</v>
      </c>
      <c r="DG79" s="5" t="e">
        <v>#VALUE!</v>
      </c>
      <c r="DH79" s="5" t="e">
        <v>#VALUE!</v>
      </c>
      <c r="DI79" s="5" t="e">
        <v>#VALUE!</v>
      </c>
    </row>
    <row r="80" spans="101:113" ht="14.25" customHeight="1" x14ac:dyDescent="0.15">
      <c r="CW80" s="27"/>
      <c r="CX80" s="24"/>
      <c r="CY80" s="5" t="e">
        <v>#VALUE!</v>
      </c>
      <c r="CZ80" s="5" t="e">
        <v>#VALUE!</v>
      </c>
      <c r="DA80" s="5" t="e">
        <v>#VALUE!</v>
      </c>
      <c r="DB80" s="5" t="e">
        <v>#VALUE!</v>
      </c>
      <c r="DC80" s="5" t="e">
        <v>#VALUE!</v>
      </c>
      <c r="DD80" s="5" t="e">
        <v>#VALUE!</v>
      </c>
      <c r="DE80" s="5" t="e">
        <v>#VALUE!</v>
      </c>
      <c r="DF80" s="5" t="e">
        <v>#VALUE!</v>
      </c>
      <c r="DG80" s="5" t="e">
        <v>#VALUE!</v>
      </c>
      <c r="DH80" s="5" t="e">
        <v>#VALUE!</v>
      </c>
      <c r="DI80" s="5" t="e">
        <v>#VALUE!</v>
      </c>
    </row>
    <row r="81" spans="101:114" ht="14.25" customHeight="1" x14ac:dyDescent="0.15">
      <c r="CW81" s="27"/>
      <c r="CX81" s="24"/>
      <c r="CY81" s="5" t="e">
        <v>#VALUE!</v>
      </c>
      <c r="CZ81" s="5" t="e">
        <v>#VALUE!</v>
      </c>
      <c r="DA81" s="5" t="e">
        <v>#VALUE!</v>
      </c>
      <c r="DB81" s="5" t="e">
        <v>#VALUE!</v>
      </c>
      <c r="DC81" s="5" t="e">
        <v>#VALUE!</v>
      </c>
      <c r="DD81" s="5" t="e">
        <v>#VALUE!</v>
      </c>
      <c r="DE81" s="5" t="e">
        <v>#VALUE!</v>
      </c>
      <c r="DF81" s="5" t="e">
        <v>#VALUE!</v>
      </c>
      <c r="DG81" s="5" t="e">
        <v>#VALUE!</v>
      </c>
      <c r="DH81" s="5" t="e">
        <v>#VALUE!</v>
      </c>
      <c r="DI81" s="5" t="e">
        <v>#VALUE!</v>
      </c>
    </row>
    <row r="82" spans="101:114" ht="14.25" customHeight="1" x14ac:dyDescent="0.15">
      <c r="CW82" s="27"/>
      <c r="CX82" s="24"/>
      <c r="CY82" s="5" t="e">
        <v>#VALUE!</v>
      </c>
      <c r="CZ82" s="5" t="e">
        <v>#VALUE!</v>
      </c>
      <c r="DA82" s="5" t="e">
        <v>#VALUE!</v>
      </c>
      <c r="DB82" s="5" t="e">
        <v>#VALUE!</v>
      </c>
      <c r="DC82" s="5" t="e">
        <v>#VALUE!</v>
      </c>
      <c r="DD82" s="5" t="e">
        <v>#VALUE!</v>
      </c>
      <c r="DE82" s="5" t="e">
        <v>#VALUE!</v>
      </c>
      <c r="DF82" s="5" t="e">
        <v>#VALUE!</v>
      </c>
      <c r="DG82" s="5" t="e">
        <v>#VALUE!</v>
      </c>
      <c r="DH82" s="5" t="e">
        <v>#VALUE!</v>
      </c>
      <c r="DI82" s="5" t="e">
        <v>#VALUE!</v>
      </c>
    </row>
    <row r="83" spans="101:114" ht="14.25" customHeight="1" x14ac:dyDescent="0.15">
      <c r="CW83" s="27"/>
      <c r="CX83" s="24"/>
      <c r="CY83" s="5" t="e">
        <v>#VALUE!</v>
      </c>
      <c r="CZ83" s="5" t="e">
        <v>#VALUE!</v>
      </c>
      <c r="DA83" s="5" t="e">
        <v>#VALUE!</v>
      </c>
      <c r="DB83" s="5" t="e">
        <v>#VALUE!</v>
      </c>
      <c r="DC83" s="5" t="e">
        <v>#VALUE!</v>
      </c>
      <c r="DD83" s="5" t="e">
        <v>#VALUE!</v>
      </c>
      <c r="DE83" s="5" t="e">
        <v>#VALUE!</v>
      </c>
      <c r="DF83" s="5" t="e">
        <v>#VALUE!</v>
      </c>
      <c r="DG83" s="5" t="e">
        <v>#VALUE!</v>
      </c>
      <c r="DH83" s="5" t="e">
        <v>#VALUE!</v>
      </c>
      <c r="DI83" s="5" t="e">
        <v>#VALUE!</v>
      </c>
    </row>
    <row r="84" spans="101:114" ht="14.25" customHeight="1" x14ac:dyDescent="0.15">
      <c r="CW84" s="27"/>
      <c r="CX84" s="24"/>
      <c r="CY84" s="5" t="e">
        <v>#VALUE!</v>
      </c>
      <c r="CZ84" s="5" t="e">
        <v>#VALUE!</v>
      </c>
      <c r="DA84" s="5" t="e">
        <v>#VALUE!</v>
      </c>
      <c r="DB84" s="5" t="e">
        <v>#VALUE!</v>
      </c>
      <c r="DC84" s="5" t="e">
        <v>#VALUE!</v>
      </c>
      <c r="DD84" s="5" t="e">
        <v>#VALUE!</v>
      </c>
      <c r="DE84" s="5" t="e">
        <v>#VALUE!</v>
      </c>
      <c r="DF84" s="5" t="e">
        <v>#VALUE!</v>
      </c>
      <c r="DG84" s="5" t="e">
        <v>#VALUE!</v>
      </c>
      <c r="DH84" s="5" t="e">
        <v>#VALUE!</v>
      </c>
      <c r="DI84" s="5" t="e">
        <v>#VALUE!</v>
      </c>
    </row>
    <row r="85" spans="101:114" ht="14.25" customHeight="1" x14ac:dyDescent="0.15">
      <c r="CW85" s="27"/>
      <c r="CX85" s="24"/>
      <c r="CY85" s="5" t="e">
        <v>#VALUE!</v>
      </c>
      <c r="CZ85" s="5" t="e">
        <v>#VALUE!</v>
      </c>
      <c r="DA85" s="5" t="e">
        <v>#VALUE!</v>
      </c>
      <c r="DB85" s="5" t="e">
        <v>#VALUE!</v>
      </c>
      <c r="DC85" s="5" t="e">
        <v>#VALUE!</v>
      </c>
      <c r="DD85" s="5" t="e">
        <v>#VALUE!</v>
      </c>
      <c r="DE85" s="5" t="e">
        <v>#VALUE!</v>
      </c>
      <c r="DF85" s="5" t="e">
        <v>#VALUE!</v>
      </c>
      <c r="DG85" s="5" t="e">
        <v>#VALUE!</v>
      </c>
      <c r="DH85" s="5" t="e">
        <v>#VALUE!</v>
      </c>
      <c r="DI85" s="5" t="e">
        <v>#VALUE!</v>
      </c>
    </row>
    <row r="86" spans="101:114" ht="14.25" customHeight="1" x14ac:dyDescent="0.15">
      <c r="CW86" s="27"/>
      <c r="CX86" s="24"/>
      <c r="CY86" s="5" t="e">
        <v>#VALUE!</v>
      </c>
      <c r="CZ86" s="5" t="e">
        <v>#VALUE!</v>
      </c>
      <c r="DA86" s="5" t="e">
        <v>#VALUE!</v>
      </c>
      <c r="DB86" s="5" t="e">
        <v>#VALUE!</v>
      </c>
      <c r="DC86" s="5" t="e">
        <v>#VALUE!</v>
      </c>
      <c r="DD86" s="5" t="e">
        <v>#VALUE!</v>
      </c>
      <c r="DE86" s="5" t="e">
        <v>#VALUE!</v>
      </c>
      <c r="DF86" s="5" t="e">
        <v>#VALUE!</v>
      </c>
      <c r="DG86" s="5" t="e">
        <v>#VALUE!</v>
      </c>
      <c r="DH86" s="5" t="e">
        <v>#VALUE!</v>
      </c>
      <c r="DI86" s="5" t="e">
        <v>#VALUE!</v>
      </c>
    </row>
    <row r="87" spans="101:114" ht="15" customHeight="1" x14ac:dyDescent="0.15">
      <c r="CW87" s="27"/>
      <c r="CX87" s="24"/>
      <c r="CY87" s="5" t="e">
        <v>#VALUE!</v>
      </c>
      <c r="CZ87" s="5" t="e">
        <v>#VALUE!</v>
      </c>
      <c r="DA87" s="5" t="e">
        <v>#VALUE!</v>
      </c>
      <c r="DB87" s="5" t="e">
        <v>#VALUE!</v>
      </c>
      <c r="DC87" s="5" t="e">
        <v>#VALUE!</v>
      </c>
      <c r="DD87" s="5" t="e">
        <v>#VALUE!</v>
      </c>
      <c r="DE87" s="5" t="e">
        <v>#VALUE!</v>
      </c>
      <c r="DF87" s="5" t="e">
        <v>#VALUE!</v>
      </c>
      <c r="DG87" s="5" t="e">
        <v>#VALUE!</v>
      </c>
      <c r="DH87" s="5" t="e">
        <v>#VALUE!</v>
      </c>
      <c r="DI87" s="5" t="e">
        <v>#VALUE!</v>
      </c>
    </row>
    <row r="88" spans="101:114" ht="15" thickBot="1" x14ac:dyDescent="0.2">
      <c r="CW88" s="27"/>
      <c r="CX88" s="25"/>
      <c r="CY88" s="5" t="e">
        <v>#VALUE!</v>
      </c>
      <c r="CZ88" s="5" t="e">
        <v>#VALUE!</v>
      </c>
      <c r="DA88" s="5" t="e">
        <v>#VALUE!</v>
      </c>
      <c r="DB88" s="5" t="e">
        <v>#VALUE!</v>
      </c>
      <c r="DC88" s="5" t="e">
        <v>#VALUE!</v>
      </c>
      <c r="DD88" s="5" t="e">
        <v>#VALUE!</v>
      </c>
      <c r="DE88" s="5" t="e">
        <v>#VALUE!</v>
      </c>
      <c r="DF88" s="5" t="e">
        <v>#VALUE!</v>
      </c>
      <c r="DG88" s="5" t="e">
        <v>#VALUE!</v>
      </c>
      <c r="DH88" s="5" t="e">
        <v>#VALUE!</v>
      </c>
      <c r="DI88" s="5" t="e">
        <v>#VALUE!</v>
      </c>
    </row>
    <row r="89" spans="101:114" ht="15" thickBot="1" x14ac:dyDescent="0.2">
      <c r="CW89" s="27"/>
    </row>
    <row r="90" spans="101:114" x14ac:dyDescent="0.15">
      <c r="CW90" s="27"/>
      <c r="CX90" s="29" t="s">
        <v>21</v>
      </c>
      <c r="CY90" s="5" t="e">
        <f t="array" ref="CY90:DJ101">MINVERSE(CY5:DJ16)</f>
        <v>#VALUE!</v>
      </c>
      <c r="CZ90" s="5" t="e">
        <v>#VALUE!</v>
      </c>
      <c r="DA90" s="5" t="e">
        <v>#VALUE!</v>
      </c>
      <c r="DB90" s="5" t="e">
        <v>#VALUE!</v>
      </c>
      <c r="DC90" s="5" t="e">
        <v>#VALUE!</v>
      </c>
      <c r="DD90" s="5" t="e">
        <v>#VALUE!</v>
      </c>
      <c r="DE90" s="5" t="e">
        <v>#VALUE!</v>
      </c>
      <c r="DF90" s="5" t="e">
        <v>#VALUE!</v>
      </c>
      <c r="DG90" s="5" t="e">
        <v>#VALUE!</v>
      </c>
      <c r="DH90" s="5" t="e">
        <v>#VALUE!</v>
      </c>
      <c r="DI90" s="5" t="e">
        <v>#VALUE!</v>
      </c>
      <c r="DJ90" s="5" t="e">
        <v>#VALUE!</v>
      </c>
    </row>
    <row r="91" spans="101:114" x14ac:dyDescent="0.15">
      <c r="CW91" s="27"/>
      <c r="CX91" s="30"/>
      <c r="CY91" s="5" t="e">
        <v>#VALUE!</v>
      </c>
      <c r="CZ91" s="5" t="e">
        <v>#VALUE!</v>
      </c>
      <c r="DA91" s="5" t="e">
        <v>#VALUE!</v>
      </c>
      <c r="DB91" s="5" t="e">
        <v>#VALUE!</v>
      </c>
      <c r="DC91" s="5" t="e">
        <v>#VALUE!</v>
      </c>
      <c r="DD91" s="5" t="e">
        <v>#VALUE!</v>
      </c>
      <c r="DE91" s="5" t="e">
        <v>#VALUE!</v>
      </c>
      <c r="DF91" s="5" t="e">
        <v>#VALUE!</v>
      </c>
      <c r="DG91" s="5" t="e">
        <v>#VALUE!</v>
      </c>
      <c r="DH91" s="5" t="e">
        <v>#VALUE!</v>
      </c>
      <c r="DI91" s="5" t="e">
        <v>#VALUE!</v>
      </c>
      <c r="DJ91" s="5" t="e">
        <v>#VALUE!</v>
      </c>
    </row>
    <row r="92" spans="101:114" x14ac:dyDescent="0.15">
      <c r="CW92" s="27"/>
      <c r="CX92" s="30"/>
      <c r="CY92" s="5" t="e">
        <v>#VALUE!</v>
      </c>
      <c r="CZ92" s="5" t="e">
        <v>#VALUE!</v>
      </c>
      <c r="DA92" s="5" t="e">
        <v>#VALUE!</v>
      </c>
      <c r="DB92" s="5" t="e">
        <v>#VALUE!</v>
      </c>
      <c r="DC92" s="5" t="e">
        <v>#VALUE!</v>
      </c>
      <c r="DD92" s="5" t="e">
        <v>#VALUE!</v>
      </c>
      <c r="DE92" s="5" t="e">
        <v>#VALUE!</v>
      </c>
      <c r="DF92" s="5" t="e">
        <v>#VALUE!</v>
      </c>
      <c r="DG92" s="5" t="e">
        <v>#VALUE!</v>
      </c>
      <c r="DH92" s="5" t="e">
        <v>#VALUE!</v>
      </c>
      <c r="DI92" s="5" t="e">
        <v>#VALUE!</v>
      </c>
      <c r="DJ92" s="5" t="e">
        <v>#VALUE!</v>
      </c>
    </row>
    <row r="93" spans="101:114" x14ac:dyDescent="0.15">
      <c r="CW93" s="27"/>
      <c r="CX93" s="30"/>
      <c r="CY93" s="5" t="e">
        <v>#VALUE!</v>
      </c>
      <c r="CZ93" s="5" t="e">
        <v>#VALUE!</v>
      </c>
      <c r="DA93" s="5" t="e">
        <v>#VALUE!</v>
      </c>
      <c r="DB93" s="5" t="e">
        <v>#VALUE!</v>
      </c>
      <c r="DC93" s="5" t="e">
        <v>#VALUE!</v>
      </c>
      <c r="DD93" s="5" t="e">
        <v>#VALUE!</v>
      </c>
      <c r="DE93" s="5" t="e">
        <v>#VALUE!</v>
      </c>
      <c r="DF93" s="5" t="e">
        <v>#VALUE!</v>
      </c>
      <c r="DG93" s="5" t="e">
        <v>#VALUE!</v>
      </c>
      <c r="DH93" s="5" t="e">
        <v>#VALUE!</v>
      </c>
      <c r="DI93" s="5" t="e">
        <v>#VALUE!</v>
      </c>
      <c r="DJ93" s="5" t="e">
        <v>#VALUE!</v>
      </c>
    </row>
    <row r="94" spans="101:114" x14ac:dyDescent="0.15">
      <c r="CW94" s="27"/>
      <c r="CX94" s="30"/>
      <c r="CY94" s="5" t="e">
        <v>#VALUE!</v>
      </c>
      <c r="CZ94" s="5" t="e">
        <v>#VALUE!</v>
      </c>
      <c r="DA94" s="5" t="e">
        <v>#VALUE!</v>
      </c>
      <c r="DB94" s="5" t="e">
        <v>#VALUE!</v>
      </c>
      <c r="DC94" s="5" t="e">
        <v>#VALUE!</v>
      </c>
      <c r="DD94" s="5" t="e">
        <v>#VALUE!</v>
      </c>
      <c r="DE94" s="5" t="e">
        <v>#VALUE!</v>
      </c>
      <c r="DF94" s="5" t="e">
        <v>#VALUE!</v>
      </c>
      <c r="DG94" s="5" t="e">
        <v>#VALUE!</v>
      </c>
      <c r="DH94" s="5" t="e">
        <v>#VALUE!</v>
      </c>
      <c r="DI94" s="5" t="e">
        <v>#VALUE!</v>
      </c>
      <c r="DJ94" s="5" t="e">
        <v>#VALUE!</v>
      </c>
    </row>
    <row r="95" spans="101:114" x14ac:dyDescent="0.15">
      <c r="CW95" s="27"/>
      <c r="CX95" s="30"/>
      <c r="CY95" s="5" t="e">
        <v>#VALUE!</v>
      </c>
      <c r="CZ95" s="5" t="e">
        <v>#VALUE!</v>
      </c>
      <c r="DA95" s="5" t="e">
        <v>#VALUE!</v>
      </c>
      <c r="DB95" s="5" t="e">
        <v>#VALUE!</v>
      </c>
      <c r="DC95" s="5" t="e">
        <v>#VALUE!</v>
      </c>
      <c r="DD95" s="5" t="e">
        <v>#VALUE!</v>
      </c>
      <c r="DE95" s="5" t="e">
        <v>#VALUE!</v>
      </c>
      <c r="DF95" s="5" t="e">
        <v>#VALUE!</v>
      </c>
      <c r="DG95" s="5" t="e">
        <v>#VALUE!</v>
      </c>
      <c r="DH95" s="5" t="e">
        <v>#VALUE!</v>
      </c>
      <c r="DI95" s="5" t="e">
        <v>#VALUE!</v>
      </c>
      <c r="DJ95" s="5" t="e">
        <v>#VALUE!</v>
      </c>
    </row>
    <row r="96" spans="101:114" x14ac:dyDescent="0.15">
      <c r="CW96" s="27"/>
      <c r="CX96" s="30"/>
      <c r="CY96" s="5" t="e">
        <v>#VALUE!</v>
      </c>
      <c r="CZ96" s="5" t="e">
        <v>#VALUE!</v>
      </c>
      <c r="DA96" s="5" t="e">
        <v>#VALUE!</v>
      </c>
      <c r="DB96" s="5" t="e">
        <v>#VALUE!</v>
      </c>
      <c r="DC96" s="5" t="e">
        <v>#VALUE!</v>
      </c>
      <c r="DD96" s="5" t="e">
        <v>#VALUE!</v>
      </c>
      <c r="DE96" s="5" t="e">
        <v>#VALUE!</v>
      </c>
      <c r="DF96" s="5" t="e">
        <v>#VALUE!</v>
      </c>
      <c r="DG96" s="5" t="e">
        <v>#VALUE!</v>
      </c>
      <c r="DH96" s="5" t="e">
        <v>#VALUE!</v>
      </c>
      <c r="DI96" s="5" t="e">
        <v>#VALUE!</v>
      </c>
      <c r="DJ96" s="5" t="e">
        <v>#VALUE!</v>
      </c>
    </row>
    <row r="97" spans="101:114" x14ac:dyDescent="0.15">
      <c r="CW97" s="27"/>
      <c r="CX97" s="30"/>
      <c r="CY97" s="5" t="e">
        <v>#VALUE!</v>
      </c>
      <c r="CZ97" s="5" t="e">
        <v>#VALUE!</v>
      </c>
      <c r="DA97" s="5" t="e">
        <v>#VALUE!</v>
      </c>
      <c r="DB97" s="5" t="e">
        <v>#VALUE!</v>
      </c>
      <c r="DC97" s="5" t="e">
        <v>#VALUE!</v>
      </c>
      <c r="DD97" s="5" t="e">
        <v>#VALUE!</v>
      </c>
      <c r="DE97" s="5" t="e">
        <v>#VALUE!</v>
      </c>
      <c r="DF97" s="5" t="e">
        <v>#VALUE!</v>
      </c>
      <c r="DG97" s="5" t="e">
        <v>#VALUE!</v>
      </c>
      <c r="DH97" s="5" t="e">
        <v>#VALUE!</v>
      </c>
      <c r="DI97" s="5" t="e">
        <v>#VALUE!</v>
      </c>
      <c r="DJ97" s="5" t="e">
        <v>#VALUE!</v>
      </c>
    </row>
    <row r="98" spans="101:114" x14ac:dyDescent="0.15">
      <c r="CW98" s="27"/>
      <c r="CX98" s="30"/>
      <c r="CY98" s="5" t="e">
        <v>#VALUE!</v>
      </c>
      <c r="CZ98" s="5" t="e">
        <v>#VALUE!</v>
      </c>
      <c r="DA98" s="5" t="e">
        <v>#VALUE!</v>
      </c>
      <c r="DB98" s="5" t="e">
        <v>#VALUE!</v>
      </c>
      <c r="DC98" s="5" t="e">
        <v>#VALUE!</v>
      </c>
      <c r="DD98" s="5" t="e">
        <v>#VALUE!</v>
      </c>
      <c r="DE98" s="5" t="e">
        <v>#VALUE!</v>
      </c>
      <c r="DF98" s="5" t="e">
        <v>#VALUE!</v>
      </c>
      <c r="DG98" s="5" t="e">
        <v>#VALUE!</v>
      </c>
      <c r="DH98" s="5" t="e">
        <v>#VALUE!</v>
      </c>
      <c r="DI98" s="5" t="e">
        <v>#VALUE!</v>
      </c>
      <c r="DJ98" s="5" t="e">
        <v>#VALUE!</v>
      </c>
    </row>
    <row r="99" spans="101:114" x14ac:dyDescent="0.15">
      <c r="CW99" s="27"/>
      <c r="CX99" s="30"/>
      <c r="CY99" s="5" t="e">
        <v>#VALUE!</v>
      </c>
      <c r="CZ99" s="5" t="e">
        <v>#VALUE!</v>
      </c>
      <c r="DA99" s="5" t="e">
        <v>#VALUE!</v>
      </c>
      <c r="DB99" s="5" t="e">
        <v>#VALUE!</v>
      </c>
      <c r="DC99" s="5" t="e">
        <v>#VALUE!</v>
      </c>
      <c r="DD99" s="5" t="e">
        <v>#VALUE!</v>
      </c>
      <c r="DE99" s="5" t="e">
        <v>#VALUE!</v>
      </c>
      <c r="DF99" s="5" t="e">
        <v>#VALUE!</v>
      </c>
      <c r="DG99" s="5" t="e">
        <v>#VALUE!</v>
      </c>
      <c r="DH99" s="5" t="e">
        <v>#VALUE!</v>
      </c>
      <c r="DI99" s="5" t="e">
        <v>#VALUE!</v>
      </c>
      <c r="DJ99" s="5" t="e">
        <v>#VALUE!</v>
      </c>
    </row>
    <row r="100" spans="101:114" x14ac:dyDescent="0.15">
      <c r="CW100" s="27"/>
      <c r="CX100" s="30"/>
      <c r="CY100" s="5" t="e">
        <v>#VALUE!</v>
      </c>
      <c r="CZ100" s="5" t="e">
        <v>#VALUE!</v>
      </c>
      <c r="DA100" s="5" t="e">
        <v>#VALUE!</v>
      </c>
      <c r="DB100" s="5" t="e">
        <v>#VALUE!</v>
      </c>
      <c r="DC100" s="5" t="e">
        <v>#VALUE!</v>
      </c>
      <c r="DD100" s="5" t="e">
        <v>#VALUE!</v>
      </c>
      <c r="DE100" s="5" t="e">
        <v>#VALUE!</v>
      </c>
      <c r="DF100" s="5" t="e">
        <v>#VALUE!</v>
      </c>
      <c r="DG100" s="5" t="e">
        <v>#VALUE!</v>
      </c>
      <c r="DH100" s="5" t="e">
        <v>#VALUE!</v>
      </c>
      <c r="DI100" s="5" t="e">
        <v>#VALUE!</v>
      </c>
      <c r="DJ100" s="5" t="e">
        <v>#VALUE!</v>
      </c>
    </row>
    <row r="101" spans="101:114" ht="15" thickBot="1" x14ac:dyDescent="0.2">
      <c r="CW101" s="28"/>
      <c r="CX101" s="31"/>
      <c r="CY101" s="5" t="e">
        <v>#VALUE!</v>
      </c>
      <c r="CZ101" s="5" t="e">
        <v>#VALUE!</v>
      </c>
      <c r="DA101" s="5" t="e">
        <v>#VALUE!</v>
      </c>
      <c r="DB101" s="5" t="e">
        <v>#VALUE!</v>
      </c>
      <c r="DC101" s="5" t="e">
        <v>#VALUE!</v>
      </c>
      <c r="DD101" s="5" t="e">
        <v>#VALUE!</v>
      </c>
      <c r="DE101" s="5" t="e">
        <v>#VALUE!</v>
      </c>
      <c r="DF101" s="5" t="e">
        <v>#VALUE!</v>
      </c>
      <c r="DG101" s="5" t="e">
        <v>#VALUE!</v>
      </c>
      <c r="DH101" s="5" t="e">
        <v>#VALUE!</v>
      </c>
      <c r="DI101" s="5" t="e">
        <v>#VALUE!</v>
      </c>
      <c r="DJ101" s="5" t="e">
        <v>#VALUE!</v>
      </c>
    </row>
  </sheetData>
  <mergeCells count="20">
    <mergeCell ref="CX1:DJ1"/>
    <mergeCell ref="CX5:CX16"/>
    <mergeCell ref="CW18:CW101"/>
    <mergeCell ref="CX18:CX20"/>
    <mergeCell ref="CX22:CX25"/>
    <mergeCell ref="CX57:CX65"/>
    <mergeCell ref="CX67:CX76"/>
    <mergeCell ref="CX78:CX88"/>
    <mergeCell ref="CX90:CX101"/>
    <mergeCell ref="P25:P28"/>
    <mergeCell ref="CX27:CX31"/>
    <mergeCell ref="CX33:CX38"/>
    <mergeCell ref="CX40:CX46"/>
    <mergeCell ref="CX48:CX55"/>
    <mergeCell ref="CJ1:CV1"/>
    <mergeCell ref="P1:AB1"/>
    <mergeCell ref="AD1:AP1"/>
    <mergeCell ref="AR1:BD1"/>
    <mergeCell ref="BF1:BR1"/>
    <mergeCell ref="BV1:CH1"/>
  </mergeCells>
  <pageMargins left="0.7" right="0.7" top="0.75" bottom="0.75" header="0.3" footer="0.3"/>
  <pageSetup orientation="portrait" r:id="rId1"/>
  <rowBreaks count="1" manualBreakCount="1">
    <brk id="44" max="16383" man="1"/>
  </rowBreaks>
  <colBreaks count="2" manualBreakCount="2">
    <brk id="8" max="1048575" man="1"/>
    <brk id="20" max="1048575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18659-F4A8-C64D-8E4A-395A7132667A}">
  <sheetPr>
    <tabColor rgb="FFFF0000"/>
  </sheetPr>
  <dimension ref="A1:AS20"/>
  <sheetViews>
    <sheetView topLeftCell="E1" zoomScale="114" zoomScaleNormal="114" workbookViewId="0">
      <selection activeCell="AC1" sqref="AC1:AC1048576"/>
    </sheetView>
  </sheetViews>
  <sheetFormatPr baseColWidth="10" defaultRowHeight="16" x14ac:dyDescent="0.2"/>
  <cols>
    <col min="1" max="1" width="19.5" style="9" customWidth="1"/>
    <col min="2" max="2" width="5.83203125" style="9" bestFit="1" customWidth="1"/>
    <col min="3" max="3" width="5.33203125" style="9" bestFit="1" customWidth="1"/>
    <col min="4" max="4" width="5.83203125" style="9" bestFit="1" customWidth="1"/>
    <col min="5" max="5" width="12.33203125" style="9" bestFit="1" customWidth="1"/>
    <col min="6" max="11" width="10.83203125" style="9"/>
    <col min="12" max="12" width="12.1640625" style="9" bestFit="1" customWidth="1"/>
    <col min="13" max="22" width="10.83203125" style="9"/>
    <col min="23" max="23" width="14.1640625" style="9" bestFit="1" customWidth="1"/>
    <col min="24" max="24" width="16.33203125" style="9" bestFit="1" customWidth="1"/>
    <col min="25" max="25" width="17.6640625" style="9" bestFit="1" customWidth="1"/>
    <col min="26" max="29" width="10.83203125" style="9"/>
    <col min="30" max="30" width="19.5" style="9" bestFit="1" customWidth="1"/>
    <col min="31" max="31" width="15.83203125" style="9" bestFit="1" customWidth="1"/>
    <col min="32" max="35" width="10.83203125" style="9"/>
    <col min="36" max="37" width="12.33203125" style="9" bestFit="1" customWidth="1"/>
    <col min="38" max="16384" width="10.83203125" style="9"/>
  </cols>
  <sheetData>
    <row r="1" spans="1:45" s="11" customFormat="1" x14ac:dyDescent="0.2">
      <c r="A1" s="11" t="s">
        <v>78</v>
      </c>
      <c r="B1" s="11" t="s">
        <v>79</v>
      </c>
      <c r="C1" s="11" t="s">
        <v>80</v>
      </c>
      <c r="D1" s="11" t="s">
        <v>81</v>
      </c>
      <c r="E1" s="11" t="s">
        <v>82</v>
      </c>
      <c r="F1" s="11" t="s">
        <v>83</v>
      </c>
      <c r="G1" s="11" t="s">
        <v>84</v>
      </c>
      <c r="H1" s="11" t="s">
        <v>85</v>
      </c>
      <c r="I1" s="11" t="s">
        <v>86</v>
      </c>
      <c r="J1" s="11" t="s">
        <v>87</v>
      </c>
      <c r="K1" s="11" t="s">
        <v>88</v>
      </c>
      <c r="L1" s="11" t="s">
        <v>89</v>
      </c>
      <c r="M1" s="11" t="s">
        <v>90</v>
      </c>
      <c r="N1" s="11" t="s">
        <v>91</v>
      </c>
      <c r="O1" s="11" t="s">
        <v>92</v>
      </c>
      <c r="P1" s="11" t="s">
        <v>93</v>
      </c>
      <c r="Q1" s="11" t="s">
        <v>94</v>
      </c>
      <c r="R1" s="11" t="s">
        <v>95</v>
      </c>
      <c r="S1" s="11" t="s">
        <v>96</v>
      </c>
      <c r="T1" s="11" t="s">
        <v>97</v>
      </c>
      <c r="U1" s="11" t="s">
        <v>98</v>
      </c>
      <c r="V1" s="11" t="s">
        <v>99</v>
      </c>
      <c r="W1" s="11" t="s">
        <v>100</v>
      </c>
      <c r="X1" s="11" t="s">
        <v>101</v>
      </c>
      <c r="Y1" s="11" t="s">
        <v>102</v>
      </c>
      <c r="Z1" s="11" t="s">
        <v>103</v>
      </c>
      <c r="AA1" s="11" t="s">
        <v>104</v>
      </c>
      <c r="AB1" s="11" t="s">
        <v>105</v>
      </c>
      <c r="AC1" s="11" t="s">
        <v>106</v>
      </c>
      <c r="AD1" s="11" t="s">
        <v>107</v>
      </c>
      <c r="AE1" s="11" t="s">
        <v>108</v>
      </c>
      <c r="AF1" s="11" t="s">
        <v>109</v>
      </c>
      <c r="AG1" s="11" t="s">
        <v>110</v>
      </c>
      <c r="AH1" s="11" t="s">
        <v>111</v>
      </c>
      <c r="AI1" s="11" t="s">
        <v>112</v>
      </c>
      <c r="AJ1" s="11" t="s">
        <v>113</v>
      </c>
      <c r="AK1" s="11" t="s">
        <v>114</v>
      </c>
      <c r="AL1" s="11" t="s">
        <v>115</v>
      </c>
      <c r="AM1" s="11" t="s">
        <v>116</v>
      </c>
      <c r="AN1" s="11" t="s">
        <v>117</v>
      </c>
      <c r="AO1" s="11" t="s">
        <v>118</v>
      </c>
      <c r="AP1" s="11" t="s">
        <v>119</v>
      </c>
      <c r="AQ1" s="11" t="s">
        <v>120</v>
      </c>
      <c r="AR1" s="11" t="s">
        <v>121</v>
      </c>
      <c r="AS1" s="11" t="s">
        <v>122</v>
      </c>
    </row>
    <row r="2" spans="1:45" x14ac:dyDescent="0.2">
      <c r="A2" s="9" t="s">
        <v>123</v>
      </c>
      <c r="B2" s="9">
        <v>1</v>
      </c>
      <c r="C2" s="9" t="s">
        <v>124</v>
      </c>
      <c r="D2" s="9">
        <v>1</v>
      </c>
      <c r="E2" s="9">
        <v>13953689507.9132</v>
      </c>
      <c r="F2" s="9">
        <v>35384562.888849497</v>
      </c>
      <c r="G2" s="9">
        <v>97172122.957011104</v>
      </c>
      <c r="H2" s="9">
        <v>22728397.000488799</v>
      </c>
      <c r="I2" s="9">
        <v>957610.51709239557</v>
      </c>
      <c r="J2" s="9">
        <v>142589887.08908093</v>
      </c>
      <c r="K2" s="9">
        <v>940309.4723266036</v>
      </c>
      <c r="L2" s="9">
        <v>67695454.533754408</v>
      </c>
      <c r="M2" s="9">
        <v>11327801.206539217</v>
      </c>
      <c r="N2" s="9">
        <v>985214410.35963082</v>
      </c>
      <c r="O2" s="9">
        <v>367347691.88460869</v>
      </c>
      <c r="P2" s="9">
        <v>19524900.210170574</v>
      </c>
      <c r="Q2" s="9">
        <v>316717215.49818212</v>
      </c>
      <c r="R2" s="9">
        <v>39357988.870740399</v>
      </c>
      <c r="S2" s="9">
        <v>337514.81748051447</v>
      </c>
      <c r="T2" s="9">
        <v>77925178.58921425</v>
      </c>
      <c r="U2" s="9">
        <v>67702875.029622003</v>
      </c>
      <c r="V2" s="9">
        <v>100264013.24161083</v>
      </c>
      <c r="W2" s="9">
        <v>3731867.2344188206</v>
      </c>
      <c r="X2" s="9">
        <v>455593235.573093</v>
      </c>
      <c r="Y2" s="9">
        <v>1241350633.0880148</v>
      </c>
      <c r="Z2" s="9">
        <v>1190577194.3225777</v>
      </c>
      <c r="AA2" s="9">
        <v>221140217.50327739</v>
      </c>
      <c r="AB2" s="9">
        <v>47573209.468622595</v>
      </c>
      <c r="AC2" s="9">
        <v>159441950.98136616</v>
      </c>
      <c r="AD2" s="9">
        <v>1099631776.3966072</v>
      </c>
      <c r="AE2" s="9">
        <v>126801674.96713746</v>
      </c>
      <c r="AF2" s="9">
        <v>2724935081.6986384</v>
      </c>
      <c r="AG2" s="9">
        <v>633929369.14721084</v>
      </c>
      <c r="AH2" s="9">
        <v>49397223.191542715</v>
      </c>
      <c r="AI2" s="9">
        <v>21673505.688182775</v>
      </c>
      <c r="AJ2" s="9">
        <v>2321905.655422525</v>
      </c>
      <c r="AK2" s="9">
        <v>2002957.4065509771</v>
      </c>
      <c r="AL2" s="9">
        <v>978170175.1658392</v>
      </c>
      <c r="AM2" s="9">
        <v>1358190.7645207797</v>
      </c>
      <c r="AN2" s="9">
        <v>79906898.403454244</v>
      </c>
      <c r="AO2" s="9">
        <v>10763328.098888621</v>
      </c>
      <c r="AP2" s="9">
        <v>11808963.017448256</v>
      </c>
      <c r="AQ2" s="9">
        <v>187091157.98139563</v>
      </c>
      <c r="AR2" s="9">
        <v>59559696.081672095</v>
      </c>
      <c r="AS2" s="9">
        <v>391118276.65919816</v>
      </c>
    </row>
    <row r="3" spans="1:45" x14ac:dyDescent="0.2">
      <c r="A3" s="9" t="s">
        <v>125</v>
      </c>
      <c r="B3" s="9">
        <v>1</v>
      </c>
      <c r="C3" s="9" t="s">
        <v>126</v>
      </c>
      <c r="D3" s="9">
        <v>2</v>
      </c>
      <c r="E3" s="9">
        <v>12773947305.7554</v>
      </c>
      <c r="F3" s="9">
        <v>42612614.091176502</v>
      </c>
      <c r="G3" s="9">
        <v>87262063.893039793</v>
      </c>
      <c r="H3" s="9">
        <v>24782309.104237199</v>
      </c>
      <c r="I3" s="9">
        <v>435904.10500585265</v>
      </c>
      <c r="J3" s="9">
        <v>141775883.65792921</v>
      </c>
      <c r="K3" s="9">
        <v>840671.03089799744</v>
      </c>
      <c r="L3" s="9">
        <v>118597815.1361941</v>
      </c>
      <c r="M3" s="9">
        <v>23716415.669515867</v>
      </c>
      <c r="N3" s="9">
        <v>633481960.70459545</v>
      </c>
      <c r="O3" s="9">
        <v>486586548.61558253</v>
      </c>
      <c r="P3" s="9">
        <v>31146977.907940779</v>
      </c>
      <c r="Q3" s="9">
        <v>372193954.4169023</v>
      </c>
      <c r="R3" s="9">
        <v>29865382.813084729</v>
      </c>
      <c r="S3" s="9">
        <v>510342.51906129927</v>
      </c>
      <c r="T3" s="9">
        <v>14811257.266082026</v>
      </c>
      <c r="U3" s="9">
        <v>62696495.536109887</v>
      </c>
      <c r="V3" s="9">
        <v>103000108.87070669</v>
      </c>
      <c r="W3" s="9">
        <v>3226717.2151740477</v>
      </c>
      <c r="X3" s="9">
        <v>497238374.17224234</v>
      </c>
      <c r="Y3" s="9">
        <v>1495583253.4683411</v>
      </c>
      <c r="Z3" s="9">
        <v>1681241721.2300096</v>
      </c>
      <c r="AA3" s="9">
        <v>90627417.662904486</v>
      </c>
      <c r="AB3" s="9">
        <v>11949707.814388046</v>
      </c>
      <c r="AC3" s="9">
        <v>32588296.771109413</v>
      </c>
      <c r="AD3" s="9">
        <v>32151255.437436786</v>
      </c>
      <c r="AE3" s="9">
        <v>146447261.58746353</v>
      </c>
      <c r="AF3" s="9">
        <v>2716410251.7820883</v>
      </c>
      <c r="AG3" s="9">
        <v>579750651.42366707</v>
      </c>
      <c r="AH3" s="9">
        <v>100928266.40568864</v>
      </c>
      <c r="AI3" s="9">
        <v>27102497.514579963</v>
      </c>
      <c r="AJ3" s="9">
        <v>3292690.6525218156</v>
      </c>
      <c r="AK3" s="9">
        <v>1937997.3325103635</v>
      </c>
      <c r="AL3" s="9">
        <v>1511924200.2404203</v>
      </c>
      <c r="AM3" s="9">
        <v>1101064.5239641394</v>
      </c>
      <c r="AN3" s="9">
        <v>50095173.18160145</v>
      </c>
      <c r="AO3" s="9">
        <v>12796538.834242573</v>
      </c>
      <c r="AP3" s="9">
        <v>21896533.679261073</v>
      </c>
      <c r="AQ3" s="9">
        <v>180902701.63856646</v>
      </c>
      <c r="AR3" s="9">
        <v>17296474.827247508</v>
      </c>
      <c r="AS3" s="9">
        <v>48862593.197639309</v>
      </c>
    </row>
    <row r="4" spans="1:45" x14ac:dyDescent="0.2">
      <c r="A4" s="9" t="s">
        <v>127</v>
      </c>
      <c r="B4" s="9">
        <v>1</v>
      </c>
      <c r="C4" s="9" t="s">
        <v>126</v>
      </c>
      <c r="D4" s="9">
        <v>3</v>
      </c>
      <c r="E4" s="9">
        <v>13579415021.452499</v>
      </c>
      <c r="F4" s="9">
        <v>38966733.7451986</v>
      </c>
      <c r="G4" s="9">
        <v>96554107.2326217</v>
      </c>
      <c r="H4" s="9">
        <v>23445228.3689018</v>
      </c>
      <c r="I4" s="9">
        <v>970132.07906962209</v>
      </c>
      <c r="J4" s="9">
        <v>173880816.64691174</v>
      </c>
      <c r="K4" s="9">
        <v>1269056.8342613897</v>
      </c>
      <c r="L4" s="9">
        <v>87046838.449197203</v>
      </c>
      <c r="M4" s="9">
        <v>13807522.019279696</v>
      </c>
      <c r="N4" s="9">
        <v>1113947819.6478517</v>
      </c>
      <c r="O4" s="9">
        <v>444690984.75676376</v>
      </c>
      <c r="P4" s="9">
        <v>42165209.8175679</v>
      </c>
      <c r="Q4" s="9">
        <v>245798020.13655961</v>
      </c>
      <c r="R4" s="9">
        <v>40534249.073987603</v>
      </c>
      <c r="S4" s="9">
        <v>830310.17846497591</v>
      </c>
      <c r="T4" s="9">
        <v>45234958.93892213</v>
      </c>
      <c r="U4" s="9">
        <v>67715115.089705959</v>
      </c>
      <c r="V4" s="9">
        <v>118667871.69669551</v>
      </c>
      <c r="W4" s="9">
        <v>5341005.1177279968</v>
      </c>
      <c r="X4" s="9">
        <v>275569859.33808649</v>
      </c>
      <c r="Y4" s="9">
        <v>1533365580.8666911</v>
      </c>
      <c r="Z4" s="9">
        <v>873004793.69993067</v>
      </c>
      <c r="AA4" s="9">
        <v>257765968.61441329</v>
      </c>
      <c r="AB4" s="9">
        <v>42947972.954339139</v>
      </c>
      <c r="AC4" s="9">
        <v>103848608.49103646</v>
      </c>
      <c r="AD4" s="9">
        <v>553253359.90341604</v>
      </c>
      <c r="AE4" s="9">
        <v>94275440.490412086</v>
      </c>
      <c r="AF4" s="9">
        <v>3240536678.1889925</v>
      </c>
      <c r="AG4" s="9">
        <v>666218390.6885494</v>
      </c>
      <c r="AH4" s="9">
        <v>63994213.234735698</v>
      </c>
      <c r="AI4" s="9">
        <v>33610379.356466286</v>
      </c>
      <c r="AJ4" s="9">
        <v>3119162.4044813449</v>
      </c>
      <c r="AK4" s="9">
        <v>3344402.4111383003</v>
      </c>
      <c r="AL4" s="9">
        <v>1324993076.3454461</v>
      </c>
      <c r="AM4" s="9">
        <v>1393053.2867535702</v>
      </c>
      <c r="AN4" s="9">
        <v>66066119.317535333</v>
      </c>
      <c r="AO4" s="9">
        <v>10270027.637602426</v>
      </c>
      <c r="AP4" s="9">
        <v>14773833.193022991</v>
      </c>
      <c r="AQ4" s="9">
        <v>237658602.78340408</v>
      </c>
      <c r="AR4" s="9">
        <v>45184690.693586282</v>
      </c>
      <c r="AS4" s="9">
        <v>255672032.13657746</v>
      </c>
    </row>
    <row r="5" spans="1:45" x14ac:dyDescent="0.2">
      <c r="A5" s="9" t="s">
        <v>128</v>
      </c>
      <c r="B5" s="9">
        <v>1</v>
      </c>
      <c r="C5" s="9" t="s">
        <v>126</v>
      </c>
      <c r="D5" s="9">
        <v>4</v>
      </c>
      <c r="E5" s="9">
        <v>16524874881.2262</v>
      </c>
      <c r="F5" s="9">
        <v>28141784.964009501</v>
      </c>
      <c r="G5" s="9">
        <v>110569106.88944501</v>
      </c>
      <c r="H5" s="9">
        <v>21088917.2123781</v>
      </c>
      <c r="I5" s="9">
        <v>856705.79640971404</v>
      </c>
      <c r="J5" s="9">
        <v>102047297.89145784</v>
      </c>
      <c r="K5" s="9">
        <v>639467.102874837</v>
      </c>
      <c r="L5" s="9">
        <v>52503982.992111295</v>
      </c>
      <c r="M5" s="9">
        <v>7129432.3452012008</v>
      </c>
      <c r="N5" s="9">
        <v>790677488.34255338</v>
      </c>
      <c r="O5" s="9">
        <v>535088915.09412998</v>
      </c>
      <c r="P5" s="9">
        <v>4319362.9886264643</v>
      </c>
      <c r="Q5" s="9">
        <v>490415834.84088957</v>
      </c>
      <c r="R5" s="9">
        <v>42843414.92249766</v>
      </c>
      <c r="S5" s="9">
        <v>111483.87845495679</v>
      </c>
      <c r="T5" s="9">
        <v>193267833.71430182</v>
      </c>
      <c r="U5" s="9">
        <v>78727976.358493596</v>
      </c>
      <c r="V5" s="9">
        <v>120491106.28465788</v>
      </c>
      <c r="W5" s="9">
        <v>5089836.0441176742</v>
      </c>
      <c r="X5" s="9">
        <v>458885400.26103562</v>
      </c>
      <c r="Y5" s="9">
        <v>2292961431.1902738</v>
      </c>
      <c r="Z5" s="9">
        <v>2110560790.4151959</v>
      </c>
      <c r="AA5" s="9">
        <v>277758995.78512293</v>
      </c>
      <c r="AB5" s="9">
        <v>78392034.36581324</v>
      </c>
      <c r="AC5" s="9">
        <v>257789352.7963725</v>
      </c>
      <c r="AD5" s="9">
        <v>2659214136.2277985</v>
      </c>
      <c r="AE5" s="9">
        <v>235410955.86035755</v>
      </c>
      <c r="AF5" s="9">
        <v>3605744661.4101887</v>
      </c>
      <c r="AG5" s="9">
        <v>951884199.77993536</v>
      </c>
      <c r="AH5" s="9">
        <v>14061085.454242624</v>
      </c>
      <c r="AI5" s="9">
        <v>13511567.991652621</v>
      </c>
      <c r="AJ5" s="9">
        <v>2256768.0526827541</v>
      </c>
      <c r="AK5" s="9">
        <v>1447492.9281303631</v>
      </c>
      <c r="AL5" s="9">
        <v>955748431.73388231</v>
      </c>
      <c r="AM5" s="9">
        <v>1060376.038348288</v>
      </c>
      <c r="AN5" s="9">
        <v>136217721.76532212</v>
      </c>
      <c r="AO5" s="9">
        <v>9341388.9943618458</v>
      </c>
      <c r="AP5" s="9">
        <v>7332330.9942898136</v>
      </c>
      <c r="AQ5" s="9">
        <v>147618530.52221692</v>
      </c>
      <c r="AR5" s="9">
        <v>80246781.972778633</v>
      </c>
      <c r="AS5" s="9">
        <v>913659477.8953048</v>
      </c>
    </row>
    <row r="6" spans="1:45" x14ac:dyDescent="0.2">
      <c r="A6" s="9" t="s">
        <v>129</v>
      </c>
      <c r="B6" s="9">
        <v>1</v>
      </c>
      <c r="C6" s="9" t="s">
        <v>126</v>
      </c>
      <c r="D6" s="9">
        <v>5</v>
      </c>
      <c r="E6" s="9">
        <v>19545026927.432499</v>
      </c>
      <c r="F6" s="9">
        <v>33963359.8517799</v>
      </c>
      <c r="G6" s="9">
        <v>138856174.54186699</v>
      </c>
      <c r="H6" s="9">
        <v>22511050.948759701</v>
      </c>
      <c r="I6" s="9">
        <v>405538.19616638968</v>
      </c>
      <c r="J6" s="9">
        <v>124104722.79053545</v>
      </c>
      <c r="K6" s="9">
        <v>443472.59452908341</v>
      </c>
      <c r="L6" s="9">
        <v>18181701.611621238</v>
      </c>
      <c r="M6" s="9">
        <v>5437281.7675934983</v>
      </c>
      <c r="N6" s="9">
        <v>546861312.02829945</v>
      </c>
      <c r="O6" s="9">
        <v>598568028.94439185</v>
      </c>
      <c r="P6" s="9">
        <v>1871439.173584386</v>
      </c>
      <c r="Q6" s="9">
        <v>230608284.13572732</v>
      </c>
      <c r="R6" s="9">
        <v>23261144.441890933</v>
      </c>
      <c r="S6" s="9">
        <v>36534.400994203948</v>
      </c>
      <c r="T6" s="9">
        <v>200325916.51384425</v>
      </c>
      <c r="U6" s="9">
        <v>67104077.96921514</v>
      </c>
      <c r="V6" s="9">
        <v>199309308.62255409</v>
      </c>
      <c r="W6" s="9">
        <v>2528416.7940633236</v>
      </c>
      <c r="X6" s="9">
        <v>458680004.69808733</v>
      </c>
      <c r="Y6" s="9">
        <v>2948172163.7172213</v>
      </c>
      <c r="Z6" s="9">
        <v>813963511.6642735</v>
      </c>
      <c r="AA6" s="9">
        <v>188912872.39253846</v>
      </c>
      <c r="AB6" s="9">
        <v>54787041.083348826</v>
      </c>
      <c r="AC6" s="9">
        <v>240198030.61501929</v>
      </c>
      <c r="AD6" s="9">
        <v>3678836101.1598783</v>
      </c>
      <c r="AE6" s="9">
        <v>115246398.93710069</v>
      </c>
      <c r="AF6" s="9">
        <v>3436133769.3515315</v>
      </c>
      <c r="AG6" s="9">
        <v>623055316.44942224</v>
      </c>
      <c r="AH6" s="9">
        <v>6359421.7245288715</v>
      </c>
      <c r="AI6" s="9">
        <v>9305962.8978287168</v>
      </c>
      <c r="AJ6" s="9">
        <v>948582.82887819072</v>
      </c>
      <c r="AK6" s="9">
        <v>379531.68811432977</v>
      </c>
      <c r="AL6" s="9">
        <v>496535042.11117357</v>
      </c>
      <c r="AM6" s="9">
        <v>1205161.6350539294</v>
      </c>
      <c r="AN6" s="9">
        <v>161712841.51430681</v>
      </c>
      <c r="AO6" s="9">
        <v>4317716.9746777089</v>
      </c>
      <c r="AP6" s="9">
        <v>2244129.0667478493</v>
      </c>
      <c r="AQ6" s="9">
        <v>99370255.549056843</v>
      </c>
      <c r="AR6" s="9">
        <v>97563940.422008276</v>
      </c>
      <c r="AS6" s="9">
        <v>1057452575.8262478</v>
      </c>
    </row>
    <row r="7" spans="1:45" x14ac:dyDescent="0.2">
      <c r="A7" s="9" t="s">
        <v>130</v>
      </c>
      <c r="B7" s="9">
        <v>1</v>
      </c>
      <c r="C7" s="9" t="s">
        <v>126</v>
      </c>
      <c r="D7" s="9">
        <v>6</v>
      </c>
      <c r="E7" s="9">
        <v>16297247075.3873</v>
      </c>
      <c r="F7" s="9">
        <v>34283287.690045796</v>
      </c>
      <c r="G7" s="9">
        <v>112206797.57672299</v>
      </c>
      <c r="H7" s="9">
        <v>22552835.763695601</v>
      </c>
      <c r="I7" s="9">
        <v>1483187.3821918</v>
      </c>
      <c r="J7" s="9">
        <v>186032295.76169142</v>
      </c>
      <c r="K7" s="9">
        <v>1083772.8807717194</v>
      </c>
      <c r="L7" s="9">
        <v>105894072.80563156</v>
      </c>
      <c r="M7" s="9">
        <v>8616566.7904044706</v>
      </c>
      <c r="N7" s="9">
        <v>1443826049.3719895</v>
      </c>
      <c r="O7" s="9">
        <v>550656669.19043815</v>
      </c>
      <c r="P7" s="9">
        <v>19959831.141031686</v>
      </c>
      <c r="Q7" s="9">
        <v>378541768.72587734</v>
      </c>
      <c r="R7" s="9">
        <v>50623073.073541597</v>
      </c>
      <c r="S7" s="9">
        <v>421286.29373431642</v>
      </c>
      <c r="T7" s="9">
        <v>118800943.26674341</v>
      </c>
      <c r="U7" s="9">
        <v>87773178.883708254</v>
      </c>
      <c r="V7" s="9">
        <v>150697534.4365896</v>
      </c>
      <c r="W7" s="9">
        <v>8079893.1080364017</v>
      </c>
      <c r="X7" s="9">
        <v>591534663.31505072</v>
      </c>
      <c r="Y7" s="9">
        <v>1790749374.6615498</v>
      </c>
      <c r="Z7" s="9">
        <v>716194036.55844057</v>
      </c>
      <c r="AA7" s="9">
        <v>424040915.48413354</v>
      </c>
      <c r="AB7" s="9">
        <v>94340692.374094531</v>
      </c>
      <c r="AC7" s="9">
        <v>179620444.50339741</v>
      </c>
      <c r="AD7" s="9">
        <v>2071450985.6727867</v>
      </c>
      <c r="AE7" s="9">
        <v>158073825.65615585</v>
      </c>
      <c r="AF7" s="9">
        <v>3324732575.8708901</v>
      </c>
      <c r="AG7" s="9">
        <v>823287219.92776644</v>
      </c>
      <c r="AH7" s="9">
        <v>25426081.733950805</v>
      </c>
      <c r="AI7" s="9">
        <v>16538609.938974351</v>
      </c>
      <c r="AJ7" s="9">
        <v>3649071.8727489803</v>
      </c>
      <c r="AK7" s="9">
        <v>2997645.0608045491</v>
      </c>
      <c r="AL7" s="9">
        <v>907271252.0920068</v>
      </c>
      <c r="AM7" s="9">
        <v>2532889.2579534343</v>
      </c>
      <c r="AN7" s="9">
        <v>100292435.77611448</v>
      </c>
      <c r="AO7" s="9">
        <v>9745542.0269632097</v>
      </c>
      <c r="AP7" s="9">
        <v>16907693.226164136</v>
      </c>
      <c r="AQ7" s="9">
        <v>210763702.37606364</v>
      </c>
      <c r="AR7" s="9">
        <v>62605946.948786058</v>
      </c>
      <c r="AS7" s="9">
        <v>662486170.55775893</v>
      </c>
    </row>
    <row r="8" spans="1:45" x14ac:dyDescent="0.2">
      <c r="A8" s="9" t="s">
        <v>131</v>
      </c>
      <c r="B8" s="9">
        <v>1</v>
      </c>
      <c r="C8" s="9" t="s">
        <v>124</v>
      </c>
      <c r="D8" s="9">
        <v>7</v>
      </c>
      <c r="E8" s="9">
        <v>14301560929.0858</v>
      </c>
      <c r="F8" s="9">
        <v>33794361.801203802</v>
      </c>
      <c r="G8" s="9">
        <v>96285639.914989695</v>
      </c>
      <c r="H8" s="9">
        <v>21644726.528829899</v>
      </c>
      <c r="I8" s="9">
        <v>1006485.176152418</v>
      </c>
      <c r="J8" s="9">
        <v>144922886.02785471</v>
      </c>
      <c r="K8" s="9">
        <v>763688.76823837298</v>
      </c>
      <c r="L8" s="9">
        <v>71655638.363322482</v>
      </c>
      <c r="M8" s="9">
        <v>10924780.662731899</v>
      </c>
      <c r="N8" s="9">
        <v>1015879538.9973845</v>
      </c>
      <c r="O8" s="9">
        <v>381010098.8635177</v>
      </c>
      <c r="P8" s="9">
        <v>20779987.645822383</v>
      </c>
      <c r="Q8" s="9">
        <v>312405286.76303858</v>
      </c>
      <c r="R8" s="9">
        <v>37715627.457669042</v>
      </c>
      <c r="S8" s="9">
        <v>396315.95945894276</v>
      </c>
      <c r="T8" s="9">
        <v>80553805.052926838</v>
      </c>
      <c r="U8" s="9">
        <v>69955611.555813327</v>
      </c>
      <c r="V8" s="9">
        <v>104024926.40870008</v>
      </c>
      <c r="W8" s="9">
        <v>4028930.2538283085</v>
      </c>
      <c r="X8" s="9">
        <v>567344081.47316921</v>
      </c>
      <c r="Y8" s="9">
        <v>1414295299.8827922</v>
      </c>
      <c r="Z8" s="9">
        <v>1232787951.604938</v>
      </c>
      <c r="AA8" s="9">
        <v>180508290.18986467</v>
      </c>
      <c r="AB8" s="9">
        <v>50278941.937091753</v>
      </c>
      <c r="AC8" s="9">
        <v>166348971.24755442</v>
      </c>
      <c r="AD8" s="9">
        <v>1117452179.4919572</v>
      </c>
      <c r="AE8" s="9">
        <v>151423212.61980376</v>
      </c>
      <c r="AF8" s="9">
        <v>2873151180.4088907</v>
      </c>
      <c r="AG8" s="9">
        <v>604964728.85439885</v>
      </c>
      <c r="AH8" s="9">
        <v>48657943.062091798</v>
      </c>
      <c r="AI8" s="9">
        <v>19788107.020027168</v>
      </c>
      <c r="AJ8" s="9">
        <v>2596979.5186103843</v>
      </c>
      <c r="AK8" s="9">
        <v>1896518.224672941</v>
      </c>
      <c r="AL8" s="9">
        <v>1080162432.9059451</v>
      </c>
      <c r="AM8" s="9">
        <v>1732236.3547401042</v>
      </c>
      <c r="AN8" s="9">
        <v>80229210.475148052</v>
      </c>
      <c r="AO8" s="9">
        <v>11589365.816599518</v>
      </c>
      <c r="AP8" s="9">
        <v>11960372.646747807</v>
      </c>
      <c r="AQ8" s="9">
        <v>197355280.6173214</v>
      </c>
      <c r="AR8" s="9">
        <v>52366991.529528193</v>
      </c>
      <c r="AS8" s="9">
        <v>419952169.84170157</v>
      </c>
    </row>
    <row r="9" spans="1:45" x14ac:dyDescent="0.2">
      <c r="A9" s="9" t="s">
        <v>132</v>
      </c>
      <c r="B9" s="9">
        <v>1</v>
      </c>
      <c r="C9" s="9" t="s">
        <v>126</v>
      </c>
      <c r="D9" s="9">
        <v>8</v>
      </c>
      <c r="E9" s="9">
        <v>13741224999.3214</v>
      </c>
      <c r="F9" s="9">
        <v>32621151.5681163</v>
      </c>
      <c r="G9" s="9">
        <v>99847989.825946301</v>
      </c>
      <c r="H9" s="9">
        <v>23982236.090096701</v>
      </c>
      <c r="I9" s="9">
        <v>1216835.803672618</v>
      </c>
      <c r="J9" s="9">
        <v>130258883.55496505</v>
      </c>
      <c r="K9" s="9">
        <v>819951.7854174223</v>
      </c>
      <c r="L9" s="9">
        <v>107184427.86940414</v>
      </c>
      <c r="M9" s="9">
        <v>10611947.356354048</v>
      </c>
      <c r="N9" s="9">
        <v>1021739103.4184959</v>
      </c>
      <c r="O9" s="9">
        <v>303022020.37259877</v>
      </c>
      <c r="P9" s="9">
        <v>49549175.908584796</v>
      </c>
      <c r="Q9" s="9">
        <v>328264143.14039046</v>
      </c>
      <c r="R9" s="9">
        <v>33854962.215976395</v>
      </c>
      <c r="S9" s="9">
        <v>954539.79509493359</v>
      </c>
      <c r="T9" s="9">
        <v>69780571.118030906</v>
      </c>
      <c r="U9" s="9">
        <v>64979962.064060457</v>
      </c>
      <c r="V9" s="9">
        <v>112336028.69620837</v>
      </c>
      <c r="W9" s="9">
        <v>6439845.1353683975</v>
      </c>
      <c r="X9" s="9">
        <v>471945056.2783379</v>
      </c>
      <c r="Y9" s="9">
        <v>1437402028.1875815</v>
      </c>
      <c r="Z9" s="9">
        <v>926569170.67051399</v>
      </c>
      <c r="AA9" s="9">
        <v>304494333.80556989</v>
      </c>
      <c r="AB9" s="9">
        <v>50130692.609132938</v>
      </c>
      <c r="AC9" s="9">
        <v>139468141.91747543</v>
      </c>
      <c r="AD9" s="9">
        <v>894882512.87273061</v>
      </c>
      <c r="AE9" s="9">
        <v>152313511.68000582</v>
      </c>
      <c r="AF9" s="9">
        <v>2213376753.6481166</v>
      </c>
      <c r="AG9" s="9">
        <v>551212261.52538097</v>
      </c>
      <c r="AH9" s="9">
        <v>72341318.377519175</v>
      </c>
      <c r="AI9" s="9">
        <v>20867494.233890954</v>
      </c>
      <c r="AJ9" s="9">
        <v>3847085.1875662422</v>
      </c>
      <c r="AK9" s="9">
        <v>3228859.7097597779</v>
      </c>
      <c r="AL9" s="9">
        <v>964323600.20769703</v>
      </c>
      <c r="AM9" s="9">
        <v>1072268.9865041389</v>
      </c>
      <c r="AN9" s="9">
        <v>71460522.943645731</v>
      </c>
      <c r="AO9" s="9">
        <v>5613685.747081588</v>
      </c>
      <c r="AP9" s="9">
        <v>21322043.594370767</v>
      </c>
      <c r="AQ9" s="9">
        <v>194748045.53699681</v>
      </c>
      <c r="AR9" s="9">
        <v>43618648.250289574</v>
      </c>
      <c r="AS9" s="9">
        <v>338869547.40566146</v>
      </c>
    </row>
    <row r="10" spans="1:45" x14ac:dyDescent="0.2">
      <c r="A10" s="9" t="s">
        <v>133</v>
      </c>
      <c r="B10" s="9">
        <v>1</v>
      </c>
      <c r="C10" s="9" t="s">
        <v>126</v>
      </c>
      <c r="D10" s="9">
        <v>9</v>
      </c>
      <c r="E10" s="9">
        <v>12247383496.2589</v>
      </c>
      <c r="F10" s="9">
        <v>40232900.6763869</v>
      </c>
      <c r="G10" s="9">
        <v>95426589.151920795</v>
      </c>
      <c r="H10" s="9">
        <v>23760055.493033901</v>
      </c>
      <c r="I10" s="9">
        <v>1103595.0851813043</v>
      </c>
      <c r="J10" s="9">
        <v>278655575.35545766</v>
      </c>
      <c r="K10" s="9">
        <v>1960474.024935852</v>
      </c>
      <c r="L10" s="9">
        <v>56596969.611140825</v>
      </c>
      <c r="M10" s="9">
        <v>16173724.518480677</v>
      </c>
      <c r="N10" s="9">
        <v>1363649233.2759755</v>
      </c>
      <c r="O10" s="9">
        <v>255935684.03224081</v>
      </c>
      <c r="P10" s="9">
        <v>25265171.08022628</v>
      </c>
      <c r="Q10" s="9">
        <v>314997602.9428066</v>
      </c>
      <c r="R10" s="9">
        <v>34187428.468352154</v>
      </c>
      <c r="S10" s="9">
        <v>433606.73827259737</v>
      </c>
      <c r="T10" s="9">
        <v>40235795.578436002</v>
      </c>
      <c r="U10" s="9">
        <v>73020471.712991208</v>
      </c>
      <c r="V10" s="9">
        <v>79023477.539013401</v>
      </c>
      <c r="W10" s="9">
        <v>3614526.3805563743</v>
      </c>
      <c r="X10" s="9">
        <v>598419250.50426865</v>
      </c>
      <c r="Y10" s="9">
        <v>968539311.5635103</v>
      </c>
      <c r="Z10" s="9">
        <v>873899857.21671391</v>
      </c>
      <c r="AA10" s="9">
        <v>54704352.326725595</v>
      </c>
      <c r="AB10" s="9">
        <v>44486273.791227996</v>
      </c>
      <c r="AC10" s="9">
        <v>90180848.949083507</v>
      </c>
      <c r="AD10" s="9">
        <v>485155853.1012724</v>
      </c>
      <c r="AE10" s="9">
        <v>114609318.39039351</v>
      </c>
      <c r="AF10" s="9">
        <v>2464865851.9904628</v>
      </c>
      <c r="AG10" s="9">
        <v>597426406.6571126</v>
      </c>
      <c r="AH10" s="9">
        <v>48492127.285267778</v>
      </c>
      <c r="AI10" s="9">
        <v>16301802.221684616</v>
      </c>
      <c r="AJ10" s="9">
        <v>2632280.3281706003</v>
      </c>
      <c r="AK10" s="9">
        <v>1239186.40391307</v>
      </c>
      <c r="AL10" s="9">
        <v>884932281.28600872</v>
      </c>
      <c r="AM10" s="9">
        <v>933091.05390395375</v>
      </c>
      <c r="AN10" s="9">
        <v>57719832.818761542</v>
      </c>
      <c r="AO10" s="9">
        <v>7667784.8393960856</v>
      </c>
      <c r="AP10" s="9">
        <v>8284551.3860839615</v>
      </c>
      <c r="AQ10" s="9">
        <v>201766303.82073072</v>
      </c>
      <c r="AR10" s="9">
        <v>44537361.584754564</v>
      </c>
      <c r="AS10" s="9">
        <v>302758795.34233707</v>
      </c>
    </row>
    <row r="11" spans="1:45" x14ac:dyDescent="0.2">
      <c r="A11" s="9" t="s">
        <v>134</v>
      </c>
      <c r="B11" s="9">
        <v>1</v>
      </c>
      <c r="C11" s="9" t="s">
        <v>126</v>
      </c>
      <c r="D11" s="9">
        <v>10</v>
      </c>
      <c r="E11" s="9">
        <v>13265928271.758699</v>
      </c>
      <c r="F11" s="9">
        <v>35125960.270017996</v>
      </c>
      <c r="G11" s="9">
        <v>93401442.235637799</v>
      </c>
      <c r="H11" s="9">
        <v>24075705.054909099</v>
      </c>
      <c r="I11" s="9">
        <v>474572.91440868925</v>
      </c>
      <c r="J11" s="9">
        <v>93647115.103669226</v>
      </c>
      <c r="K11" s="9">
        <v>531611.03032094357</v>
      </c>
      <c r="L11" s="9">
        <v>19457124.763124205</v>
      </c>
      <c r="M11" s="9">
        <v>11146107.014650632</v>
      </c>
      <c r="N11" s="9">
        <v>1338569323.1157115</v>
      </c>
      <c r="O11" s="9">
        <v>228377736.6084106</v>
      </c>
      <c r="P11" s="9">
        <v>2244465.4535245951</v>
      </c>
      <c r="Q11" s="9">
        <v>260734029.76190731</v>
      </c>
      <c r="R11" s="9">
        <v>35647370.246185392</v>
      </c>
      <c r="S11" s="9">
        <v>49210.234897040507</v>
      </c>
      <c r="T11" s="9">
        <v>52578886.489699833</v>
      </c>
      <c r="U11" s="9">
        <v>78496635.973333597</v>
      </c>
      <c r="V11" s="9">
        <v>52769572.922322579</v>
      </c>
      <c r="W11" s="9">
        <v>1519318.748880907</v>
      </c>
      <c r="X11" s="9">
        <v>789538394.06540084</v>
      </c>
      <c r="Y11" s="9">
        <v>712298955.20551836</v>
      </c>
      <c r="Z11" s="9">
        <v>594880181.74757874</v>
      </c>
      <c r="AA11" s="9">
        <v>35748577.990047932</v>
      </c>
      <c r="AB11" s="9">
        <v>50189602.033621542</v>
      </c>
      <c r="AC11" s="9">
        <v>101815323.86893852</v>
      </c>
      <c r="AD11" s="9">
        <v>355862707.43715996</v>
      </c>
      <c r="AE11" s="9">
        <v>110150966.41071545</v>
      </c>
      <c r="AF11" s="9">
        <v>3525972272.0934668</v>
      </c>
      <c r="AG11" s="9">
        <v>677177164.39901781</v>
      </c>
      <c r="AH11" s="9">
        <v>12691431.43132806</v>
      </c>
      <c r="AI11" s="9">
        <v>10389134.587639496</v>
      </c>
      <c r="AJ11" s="9">
        <v>511992.64152284618</v>
      </c>
      <c r="AK11" s="9">
        <v>200951.00286951338</v>
      </c>
      <c r="AL11" s="9">
        <v>554192479.34208572</v>
      </c>
      <c r="AM11" s="9">
        <v>1627864.7291921512</v>
      </c>
      <c r="AN11" s="9">
        <v>66960544.30278524</v>
      </c>
      <c r="AO11" s="9">
        <v>25484851.747059718</v>
      </c>
      <c r="AP11" s="9">
        <v>2363853.1484709592</v>
      </c>
      <c r="AQ11" s="9">
        <v>208699871.21395591</v>
      </c>
      <c r="AR11" s="9">
        <v>30652894.172714587</v>
      </c>
      <c r="AS11" s="9">
        <v>404319250.109604</v>
      </c>
    </row>
    <row r="12" spans="1:45" x14ac:dyDescent="0.2">
      <c r="A12" s="9" t="s">
        <v>135</v>
      </c>
      <c r="B12" s="9">
        <v>1</v>
      </c>
      <c r="C12" s="9" t="s">
        <v>126</v>
      </c>
      <c r="D12" s="9">
        <v>11</v>
      </c>
      <c r="E12" s="9">
        <v>14726588658.194901</v>
      </c>
      <c r="F12" s="9">
        <v>31211086.380206902</v>
      </c>
      <c r="G12" s="9">
        <v>87974342.230996802</v>
      </c>
      <c r="H12" s="9">
        <v>23067363.846589901</v>
      </c>
      <c r="I12" s="9">
        <v>511033.95363556658</v>
      </c>
      <c r="J12" s="9">
        <v>161488708.29315403</v>
      </c>
      <c r="K12" s="9">
        <v>539716.00487995066</v>
      </c>
      <c r="L12" s="9">
        <v>106413708.15843658</v>
      </c>
      <c r="M12" s="9">
        <v>9281536.8783214539</v>
      </c>
      <c r="N12" s="9">
        <v>1645275539.7174811</v>
      </c>
      <c r="O12" s="9">
        <v>481400694.36898726</v>
      </c>
      <c r="P12" s="9">
        <v>27832378.591822151</v>
      </c>
      <c r="Q12" s="9">
        <v>349708573.92009693</v>
      </c>
      <c r="R12" s="9">
        <v>72767278.258417353</v>
      </c>
      <c r="S12" s="9">
        <v>573048.29767513101</v>
      </c>
      <c r="T12" s="9">
        <v>37569770.60496448</v>
      </c>
      <c r="U12" s="9">
        <v>75842888.513106406</v>
      </c>
      <c r="V12" s="9">
        <v>116665146.71916071</v>
      </c>
      <c r="W12" s="9">
        <v>4736758.8477615425</v>
      </c>
      <c r="X12" s="9">
        <v>464758139.54788578</v>
      </c>
      <c r="Y12" s="9">
        <v>1552132085.4564936</v>
      </c>
      <c r="Z12" s="9">
        <v>1517672955.9630072</v>
      </c>
      <c r="AA12" s="9">
        <v>32458470.284562297</v>
      </c>
      <c r="AB12" s="9">
        <v>65882357.072325543</v>
      </c>
      <c r="AC12" s="9">
        <v>145271388.85608608</v>
      </c>
      <c r="AD12" s="9">
        <v>611061603.50341427</v>
      </c>
      <c r="AE12" s="9">
        <v>169874099.06556615</v>
      </c>
      <c r="AF12" s="9">
        <v>2420454250.3809628</v>
      </c>
      <c r="AG12" s="9">
        <v>675053423.36957645</v>
      </c>
      <c r="AH12" s="9">
        <v>53079913.763864696</v>
      </c>
      <c r="AI12" s="9">
        <v>31396204.962663244</v>
      </c>
      <c r="AJ12" s="9">
        <v>3980371.0346677229</v>
      </c>
      <c r="AK12" s="9">
        <v>3938673.1326202508</v>
      </c>
      <c r="AL12" s="9">
        <v>1507421825.7040181</v>
      </c>
      <c r="AM12" s="9">
        <v>1172142.5364608257</v>
      </c>
      <c r="AN12" s="9">
        <v>91275863.610041633</v>
      </c>
      <c r="AO12" s="9">
        <v>9283200.758022204</v>
      </c>
      <c r="AP12" s="9">
        <v>19371178.824704476</v>
      </c>
      <c r="AQ12" s="9">
        <v>360837900.50738072</v>
      </c>
      <c r="AR12" s="9">
        <v>28050521.301513832</v>
      </c>
      <c r="AS12" s="9">
        <v>285185059.0460251</v>
      </c>
    </row>
    <row r="13" spans="1:45" x14ac:dyDescent="0.2">
      <c r="A13" s="9" t="s">
        <v>136</v>
      </c>
      <c r="B13" s="9">
        <v>1</v>
      </c>
      <c r="C13" s="9" t="s">
        <v>126</v>
      </c>
      <c r="D13" s="9">
        <v>12</v>
      </c>
      <c r="E13" s="9">
        <v>13192099070.2013</v>
      </c>
      <c r="F13" s="9">
        <v>40708745.525407001</v>
      </c>
      <c r="G13" s="9">
        <v>89456415.6655972</v>
      </c>
      <c r="H13" s="9">
        <v>25171378.264254201</v>
      </c>
      <c r="I13" s="9">
        <v>662720.03380073979</v>
      </c>
      <c r="J13" s="9">
        <v>96316076.310043931</v>
      </c>
      <c r="K13" s="9">
        <v>468736.92095164908</v>
      </c>
      <c r="L13" s="9">
        <v>121143705.71526302</v>
      </c>
      <c r="M13" s="9">
        <v>23768315.133482829</v>
      </c>
      <c r="N13" s="9">
        <v>797912768.56699872</v>
      </c>
      <c r="O13" s="9">
        <v>489265143.64946568</v>
      </c>
      <c r="P13" s="9">
        <v>45863167.803456403</v>
      </c>
      <c r="Q13" s="9">
        <v>360488420.78265965</v>
      </c>
      <c r="R13" s="9">
        <v>26947734.848902088</v>
      </c>
      <c r="S13" s="9">
        <v>779532.35665250605</v>
      </c>
      <c r="T13" s="9">
        <v>14551802.141119488</v>
      </c>
      <c r="U13" s="9">
        <v>63039502.958656527</v>
      </c>
      <c r="V13" s="9">
        <v>117025413.57764383</v>
      </c>
      <c r="W13" s="9">
        <v>4008637.1532625994</v>
      </c>
      <c r="X13" s="9">
        <v>539739884.83114457</v>
      </c>
      <c r="Y13" s="9">
        <v>1678390635.4086723</v>
      </c>
      <c r="Z13" s="9">
        <v>1647845674.3228207</v>
      </c>
      <c r="AA13" s="9">
        <v>52007258.048389055</v>
      </c>
      <c r="AB13" s="9">
        <v>13419733.717384635</v>
      </c>
      <c r="AC13" s="9">
        <v>15625378.108110083</v>
      </c>
      <c r="AD13" s="9">
        <v>23871958.620975357</v>
      </c>
      <c r="AE13" s="9">
        <v>170939830.92099187</v>
      </c>
      <c r="AF13" s="9">
        <v>2177974683.2635188</v>
      </c>
      <c r="AG13" s="9">
        <v>574007164.22843111</v>
      </c>
      <c r="AH13" s="9">
        <v>94544592.690931454</v>
      </c>
      <c r="AI13" s="9">
        <v>23423607.632270381</v>
      </c>
      <c r="AJ13" s="9">
        <v>4457291.4176774304</v>
      </c>
      <c r="AK13" s="9">
        <v>2804996.9009766113</v>
      </c>
      <c r="AL13" s="9">
        <v>1262219887.3910353</v>
      </c>
      <c r="AM13" s="9">
        <v>637911.4187240809</v>
      </c>
      <c r="AN13" s="9">
        <v>50467098.696861088</v>
      </c>
      <c r="AO13" s="9">
        <v>12306821.997180114</v>
      </c>
      <c r="AP13" s="9">
        <v>28396777.125779137</v>
      </c>
      <c r="AQ13" s="9">
        <v>152301170.89924753</v>
      </c>
      <c r="AR13" s="9">
        <v>11089563.772844143</v>
      </c>
      <c r="AS13" s="9">
        <v>40863951.007046044</v>
      </c>
    </row>
    <row r="14" spans="1:45" x14ac:dyDescent="0.2">
      <c r="A14" s="9" t="s">
        <v>137</v>
      </c>
      <c r="B14" s="9">
        <v>1</v>
      </c>
      <c r="C14" s="9" t="s">
        <v>126</v>
      </c>
      <c r="D14" s="9">
        <v>13</v>
      </c>
      <c r="E14" s="9">
        <v>11863139731.858299</v>
      </c>
      <c r="F14" s="9">
        <v>37457166.973954998</v>
      </c>
      <c r="G14" s="9">
        <v>103683771.941709</v>
      </c>
      <c r="H14" s="9">
        <v>21661782.1580148</v>
      </c>
      <c r="I14" s="9">
        <v>1383374.9354917852</v>
      </c>
      <c r="J14" s="9">
        <v>73712204.105186164</v>
      </c>
      <c r="K14" s="9">
        <v>371261.46902339545</v>
      </c>
      <c r="L14" s="9">
        <v>29027104.768060733</v>
      </c>
      <c r="M14" s="9">
        <v>13284951.945276173</v>
      </c>
      <c r="N14" s="9">
        <v>1296023537.8863022</v>
      </c>
      <c r="O14" s="9">
        <v>189660465.30422512</v>
      </c>
      <c r="P14" s="9">
        <v>6133511.9038600056</v>
      </c>
      <c r="Q14" s="9">
        <v>360380335.36064458</v>
      </c>
      <c r="R14" s="9">
        <v>32453026.551738773</v>
      </c>
      <c r="S14" s="9">
        <v>108165.22493984952</v>
      </c>
      <c r="T14" s="9">
        <v>35520737.832039036</v>
      </c>
      <c r="U14" s="9">
        <v>75183854.045907304</v>
      </c>
      <c r="V14" s="9">
        <v>51507866.4560946</v>
      </c>
      <c r="W14" s="9">
        <v>1740250.9261306245</v>
      </c>
      <c r="X14" s="9">
        <v>698138034.47592616</v>
      </c>
      <c r="Y14" s="9">
        <v>669123479.39201713</v>
      </c>
      <c r="Z14" s="9">
        <v>671327970.2102437</v>
      </c>
      <c r="AA14" s="9">
        <v>0</v>
      </c>
      <c r="AB14" s="9">
        <v>37214999.300347641</v>
      </c>
      <c r="AC14" s="9">
        <v>125320688.01594569</v>
      </c>
      <c r="AD14" s="9">
        <v>281443080.11747211</v>
      </c>
      <c r="AE14" s="9">
        <v>147231775.37035617</v>
      </c>
      <c r="AF14" s="9">
        <v>2859097803.1683764</v>
      </c>
      <c r="AG14" s="9">
        <v>654803783.0728296</v>
      </c>
      <c r="AH14" s="9">
        <v>24520284.14660728</v>
      </c>
      <c r="AI14" s="9">
        <v>10595996.101300342</v>
      </c>
      <c r="AJ14" s="9">
        <v>1125662.6724261416</v>
      </c>
      <c r="AK14" s="9">
        <v>417408.51184006938</v>
      </c>
      <c r="AL14" s="9">
        <v>567488451.41471863</v>
      </c>
      <c r="AM14" s="9">
        <v>430451.00971857127</v>
      </c>
      <c r="AN14" s="9">
        <v>63117298.036771491</v>
      </c>
      <c r="AO14" s="9">
        <v>11994386.986743333</v>
      </c>
      <c r="AP14" s="9">
        <v>4532470.0723465132</v>
      </c>
      <c r="AQ14" s="9">
        <v>170800775.54138255</v>
      </c>
      <c r="AR14" s="9">
        <v>37101269.220999032</v>
      </c>
      <c r="AS14" s="9">
        <v>276945375.65841311</v>
      </c>
    </row>
    <row r="15" spans="1:45" x14ac:dyDescent="0.2">
      <c r="A15" s="9" t="s">
        <v>138</v>
      </c>
      <c r="B15" s="9">
        <v>1</v>
      </c>
      <c r="C15" s="9" t="s">
        <v>124</v>
      </c>
      <c r="D15" s="9">
        <v>14</v>
      </c>
      <c r="E15" s="9">
        <v>14760757264.0303</v>
      </c>
      <c r="F15" s="9">
        <v>32885924.959364001</v>
      </c>
      <c r="G15" s="9">
        <v>96233546.846777499</v>
      </c>
      <c r="H15" s="9">
        <v>22360924.283816699</v>
      </c>
      <c r="I15" s="9">
        <v>1065038.4316707714</v>
      </c>
      <c r="J15" s="9">
        <v>148475861.95980969</v>
      </c>
      <c r="K15" s="9">
        <v>872615.52301829786</v>
      </c>
      <c r="L15" s="9">
        <v>74880099.039137393</v>
      </c>
      <c r="M15" s="9">
        <v>11590218.545591827</v>
      </c>
      <c r="N15" s="9">
        <v>1100267243.7617931</v>
      </c>
      <c r="O15" s="9">
        <v>388206919.03634977</v>
      </c>
      <c r="P15" s="9">
        <v>22141316.161793575</v>
      </c>
      <c r="Q15" s="9">
        <v>354723448.35207993</v>
      </c>
      <c r="R15" s="9">
        <v>38705840.654500611</v>
      </c>
      <c r="S15" s="9">
        <v>437062.73273939057</v>
      </c>
      <c r="T15" s="9">
        <v>78386764.89022024</v>
      </c>
      <c r="U15" s="9">
        <v>76847320.849264681</v>
      </c>
      <c r="V15" s="9">
        <v>110821173.39534666</v>
      </c>
      <c r="W15" s="9">
        <v>4026658.1561799641</v>
      </c>
      <c r="X15" s="9">
        <v>555882275.24840677</v>
      </c>
      <c r="Y15" s="9">
        <v>1473804347.5241716</v>
      </c>
      <c r="Z15" s="9">
        <v>1251904084.7225745</v>
      </c>
      <c r="AA15" s="9">
        <v>136761760.68864149</v>
      </c>
      <c r="AB15" s="9">
        <v>48299136.119754344</v>
      </c>
      <c r="AC15" s="9">
        <v>162253086.17114976</v>
      </c>
      <c r="AD15" s="9">
        <v>1154467162.3179948</v>
      </c>
      <c r="AE15" s="9">
        <v>162988601.15908211</v>
      </c>
      <c r="AF15" s="9">
        <v>2891213173.9807043</v>
      </c>
      <c r="AG15" s="9">
        <v>646535766.62430239</v>
      </c>
      <c r="AH15" s="9">
        <v>50076759.873253718</v>
      </c>
      <c r="AI15" s="9">
        <v>19187324.055254884</v>
      </c>
      <c r="AJ15" s="9">
        <v>2602918.4798625056</v>
      </c>
      <c r="AK15" s="9">
        <v>1773911.4993452318</v>
      </c>
      <c r="AL15" s="9">
        <v>1067781966.0817125</v>
      </c>
      <c r="AM15" s="9">
        <v>1756314.0913242209</v>
      </c>
      <c r="AN15" s="9">
        <v>74480053.741126403</v>
      </c>
      <c r="AO15" s="9">
        <v>12516706.587478688</v>
      </c>
      <c r="AP15" s="9">
        <v>12711484.106587978</v>
      </c>
      <c r="AQ15" s="9">
        <v>198547648.38538352</v>
      </c>
      <c r="AR15" s="9">
        <v>53824699.4803252</v>
      </c>
      <c r="AS15" s="9">
        <v>433145890.60250545</v>
      </c>
    </row>
    <row r="16" spans="1:45" x14ac:dyDescent="0.2">
      <c r="A16" s="9" t="s">
        <v>139</v>
      </c>
      <c r="B16" s="9">
        <v>1</v>
      </c>
      <c r="C16" s="9" t="s">
        <v>126</v>
      </c>
      <c r="D16" s="9">
        <v>15</v>
      </c>
      <c r="E16" s="9">
        <v>15529804913.977501</v>
      </c>
      <c r="F16" s="9">
        <v>30061996.1599565</v>
      </c>
      <c r="G16" s="9">
        <v>107634906.234484</v>
      </c>
      <c r="H16" s="9">
        <v>21672770.430780198</v>
      </c>
      <c r="I16" s="9">
        <v>564787.82493341749</v>
      </c>
      <c r="J16" s="9">
        <v>159166017.46160123</v>
      </c>
      <c r="K16" s="9">
        <v>795780.88607006648</v>
      </c>
      <c r="L16" s="9">
        <v>56908583.959774017</v>
      </c>
      <c r="M16" s="9">
        <v>7070035.8242878374</v>
      </c>
      <c r="N16" s="9">
        <v>1054279186.6061722</v>
      </c>
      <c r="O16" s="9">
        <v>297353260.64050686</v>
      </c>
      <c r="P16" s="9">
        <v>8877827.8490648568</v>
      </c>
      <c r="Q16" s="9">
        <v>481673157.64891136</v>
      </c>
      <c r="R16" s="9">
        <v>60496628.340364099</v>
      </c>
      <c r="S16" s="9">
        <v>192759.70758684233</v>
      </c>
      <c r="T16" s="9">
        <v>124875055.20023417</v>
      </c>
      <c r="U16" s="9">
        <v>83650842.287611246</v>
      </c>
      <c r="V16" s="9">
        <v>128256450.70960556</v>
      </c>
      <c r="W16" s="9">
        <v>3911419.8994423645</v>
      </c>
      <c r="X16" s="9">
        <v>533753320.05970323</v>
      </c>
      <c r="Y16" s="9">
        <v>1527528233.5777855</v>
      </c>
      <c r="Z16" s="9">
        <v>1387412137.8338666</v>
      </c>
      <c r="AA16" s="9">
        <v>241863911.99632937</v>
      </c>
      <c r="AB16" s="9">
        <v>77917621.111214027</v>
      </c>
      <c r="AC16" s="9">
        <v>450224785.26750642</v>
      </c>
      <c r="AD16" s="9">
        <v>1890532977.0448842</v>
      </c>
      <c r="AE16" s="9">
        <v>236711396.08661875</v>
      </c>
      <c r="AF16" s="9">
        <v>2945336783.9337993</v>
      </c>
      <c r="AG16" s="9">
        <v>798089712.17147017</v>
      </c>
      <c r="AH16" s="9">
        <v>23901073.823145177</v>
      </c>
      <c r="AI16" s="9">
        <v>16980611.730184</v>
      </c>
      <c r="AJ16" s="9">
        <v>2583472.3945508339</v>
      </c>
      <c r="AK16" s="9">
        <v>1711637.1062722339</v>
      </c>
      <c r="AL16" s="9">
        <v>1461101757.9436467</v>
      </c>
      <c r="AM16" s="9">
        <v>1693365.4072021293</v>
      </c>
      <c r="AN16" s="9">
        <v>112925578.08278379</v>
      </c>
      <c r="AO16" s="9">
        <v>5726085.0103072552</v>
      </c>
      <c r="AP16" s="9">
        <v>8636824.8022619542</v>
      </c>
      <c r="AQ16" s="9">
        <v>252144386.66654059</v>
      </c>
      <c r="AR16" s="9">
        <v>141952383.01780337</v>
      </c>
      <c r="AS16" s="9">
        <v>464059025.69240338</v>
      </c>
    </row>
    <row r="17" spans="1:45" x14ac:dyDescent="0.2">
      <c r="A17" s="9" t="s">
        <v>140</v>
      </c>
      <c r="B17" s="9">
        <v>1</v>
      </c>
      <c r="C17" s="9" t="s">
        <v>126</v>
      </c>
      <c r="D17" s="9">
        <v>16</v>
      </c>
      <c r="E17" s="9">
        <v>11076547465.731001</v>
      </c>
      <c r="F17" s="9">
        <v>49506569.665902197</v>
      </c>
      <c r="G17" s="9">
        <v>102632306.66962899</v>
      </c>
      <c r="H17" s="9">
        <v>25828620.038812999</v>
      </c>
      <c r="I17" s="9">
        <v>738125.34148426959</v>
      </c>
      <c r="J17" s="9">
        <v>69009269.934218481</v>
      </c>
      <c r="K17" s="9">
        <v>476813.14672553685</v>
      </c>
      <c r="L17" s="9">
        <v>26673572.160588939</v>
      </c>
      <c r="M17" s="9">
        <v>14035552.133086825</v>
      </c>
      <c r="N17" s="9">
        <v>973750198.59258795</v>
      </c>
      <c r="O17" s="9">
        <v>238328840.0156813</v>
      </c>
      <c r="P17" s="9">
        <v>6517589.7803794891</v>
      </c>
      <c r="Q17" s="9">
        <v>195045958.67904389</v>
      </c>
      <c r="R17" s="9">
        <v>21736699.353686497</v>
      </c>
      <c r="S17" s="9">
        <v>116873.48090876023</v>
      </c>
      <c r="T17" s="9">
        <v>36172320.103693306</v>
      </c>
      <c r="U17" s="9">
        <v>55975422.239060842</v>
      </c>
      <c r="V17" s="9">
        <v>46860176.821608901</v>
      </c>
      <c r="W17" s="9">
        <v>1762437.4767412338</v>
      </c>
      <c r="X17" s="9">
        <v>457826573.33998299</v>
      </c>
      <c r="Y17" s="9">
        <v>777253886.25184727</v>
      </c>
      <c r="Z17" s="9">
        <v>1967333123.4307985</v>
      </c>
      <c r="AA17" s="9">
        <v>8203634.9762897603</v>
      </c>
      <c r="AB17" s="9">
        <v>25506803.806776665</v>
      </c>
      <c r="AC17" s="9">
        <v>70883377.253521517</v>
      </c>
      <c r="AD17" s="9">
        <v>485513134.89885712</v>
      </c>
      <c r="AE17" s="9">
        <v>71013945.195113987</v>
      </c>
      <c r="AF17" s="9">
        <v>1586803718.4223015</v>
      </c>
      <c r="AG17" s="9">
        <v>535255130.7250914</v>
      </c>
      <c r="AH17" s="9">
        <v>21635691.973299291</v>
      </c>
      <c r="AI17" s="9">
        <v>9490916.7667887602</v>
      </c>
      <c r="AJ17" s="9">
        <v>784608.01207195979</v>
      </c>
      <c r="AK17" s="9">
        <v>374431.9437374135</v>
      </c>
      <c r="AL17" s="9">
        <v>408362354.38975316</v>
      </c>
      <c r="AM17" s="9">
        <v>246158.21163077967</v>
      </c>
      <c r="AN17" s="9">
        <v>35561195.528848462</v>
      </c>
      <c r="AO17" s="9">
        <v>15833385.042069765</v>
      </c>
      <c r="AP17" s="9">
        <v>3486380.7925930591</v>
      </c>
      <c r="AQ17" s="9">
        <v>135113544.23317865</v>
      </c>
      <c r="AR17" s="9">
        <v>27177260.989871614</v>
      </c>
      <c r="AS17" s="9">
        <v>305638270.83422762</v>
      </c>
    </row>
    <row r="18" spans="1:45" x14ac:dyDescent="0.2">
      <c r="A18" s="9" t="s">
        <v>141</v>
      </c>
      <c r="B18" s="9">
        <v>1</v>
      </c>
      <c r="C18" s="9" t="s">
        <v>126</v>
      </c>
      <c r="D18" s="9">
        <v>17</v>
      </c>
      <c r="E18" s="9">
        <v>14527331055.8925</v>
      </c>
      <c r="F18" s="9">
        <v>37821668.314178102</v>
      </c>
      <c r="G18" s="9">
        <v>96853606.886358202</v>
      </c>
      <c r="H18" s="9">
        <v>24564013.888820399</v>
      </c>
      <c r="I18" s="9">
        <v>251968.75013082119</v>
      </c>
      <c r="J18" s="9">
        <v>283735442.16118169</v>
      </c>
      <c r="K18" s="9">
        <v>2265083.0572356549</v>
      </c>
      <c r="L18" s="9">
        <v>139446071.03658855</v>
      </c>
      <c r="M18" s="9">
        <v>17684609.775370903</v>
      </c>
      <c r="N18" s="9">
        <v>1379216400.8736022</v>
      </c>
      <c r="O18" s="9">
        <v>440114251.34302127</v>
      </c>
      <c r="P18" s="9">
        <v>57054271.753353454</v>
      </c>
      <c r="Q18" s="9">
        <v>432917141.10614753</v>
      </c>
      <c r="R18" s="9">
        <v>49121863.82770136</v>
      </c>
      <c r="S18" s="9">
        <v>1107609.8900638868</v>
      </c>
      <c r="T18" s="9">
        <v>24079069.075010452</v>
      </c>
      <c r="U18" s="9">
        <v>81043080.925373062</v>
      </c>
      <c r="V18" s="9">
        <v>147773952.69595405</v>
      </c>
      <c r="W18" s="9">
        <v>5595355.2285395768</v>
      </c>
      <c r="X18" s="9">
        <v>781581183.26531494</v>
      </c>
      <c r="Y18" s="9">
        <v>1854646106.39557</v>
      </c>
      <c r="Z18" s="9">
        <v>1449364394.7057347</v>
      </c>
      <c r="AA18" s="9">
        <v>266040634.4379079</v>
      </c>
      <c r="AB18" s="9">
        <v>33603214.427920118</v>
      </c>
      <c r="AC18" s="9">
        <v>59136046.281940967</v>
      </c>
      <c r="AD18" s="9">
        <v>131800659.86498608</v>
      </c>
      <c r="AE18" s="9">
        <v>199129804.78041458</v>
      </c>
      <c r="AF18" s="9">
        <v>2772674118.2179179</v>
      </c>
      <c r="AG18" s="9">
        <v>713900637.05161703</v>
      </c>
      <c r="AH18" s="9">
        <v>109949924.92308851</v>
      </c>
      <c r="AI18" s="9">
        <v>44747590.990840599</v>
      </c>
      <c r="AJ18" s="9">
        <v>5565221.5839943234</v>
      </c>
      <c r="AK18" s="9">
        <v>3910017.3039197489</v>
      </c>
      <c r="AL18" s="9">
        <v>1800828811.4876142</v>
      </c>
      <c r="AM18" s="9">
        <v>860879.53662568121</v>
      </c>
      <c r="AN18" s="9">
        <v>67475689.202439979</v>
      </c>
      <c r="AO18" s="9">
        <v>4594251.0368693965</v>
      </c>
      <c r="AP18" s="9">
        <v>40581182.113394521</v>
      </c>
      <c r="AQ18" s="9">
        <v>261781687.71670419</v>
      </c>
      <c r="AR18" s="9">
        <v>29259391.62120755</v>
      </c>
      <c r="AS18" s="9">
        <v>153215856.9763552</v>
      </c>
    </row>
    <row r="19" spans="1:45" x14ac:dyDescent="0.2">
      <c r="A19" s="9" t="s">
        <v>142</v>
      </c>
      <c r="B19" s="9">
        <v>1</v>
      </c>
      <c r="C19" s="9" t="s">
        <v>126</v>
      </c>
      <c r="D19" s="9">
        <v>18</v>
      </c>
      <c r="E19" s="9">
        <v>16755778259.7612</v>
      </c>
      <c r="F19" s="9">
        <v>31598918.378460299</v>
      </c>
      <c r="G19" s="9">
        <v>114026276.432063</v>
      </c>
      <c r="H19" s="9">
        <v>22107121.9843922</v>
      </c>
      <c r="I19" s="9">
        <v>574648.93783329462</v>
      </c>
      <c r="J19" s="9">
        <v>220695841.47536615</v>
      </c>
      <c r="K19" s="9">
        <v>932232.23291716492</v>
      </c>
      <c r="L19" s="9">
        <v>44683869.148444459</v>
      </c>
      <c r="M19" s="9">
        <v>10115771.312797036</v>
      </c>
      <c r="N19" s="9">
        <v>1180962875.2435691</v>
      </c>
      <c r="O19" s="9">
        <v>356119761.07449204</v>
      </c>
      <c r="P19" s="9">
        <v>4885445.8770491248</v>
      </c>
      <c r="Q19" s="9">
        <v>378091492.79690021</v>
      </c>
      <c r="R19" s="9">
        <v>41601641.083033696</v>
      </c>
      <c r="S19" s="9">
        <v>121654.04748538088</v>
      </c>
      <c r="T19" s="9">
        <v>141112807.37450147</v>
      </c>
      <c r="U19" s="9">
        <v>108279349.01870431</v>
      </c>
      <c r="V19" s="9">
        <v>160194775.71698067</v>
      </c>
      <c r="W19" s="9">
        <v>3361766.561781168</v>
      </c>
      <c r="X19" s="9">
        <v>610841816.79658031</v>
      </c>
      <c r="Y19" s="9">
        <v>2170612921.2455192</v>
      </c>
      <c r="Z19" s="9">
        <v>1319106983.2234905</v>
      </c>
      <c r="AA19" s="9">
        <v>405675952.10953385</v>
      </c>
      <c r="AB19" s="9">
        <v>70113513.557702452</v>
      </c>
      <c r="AC19" s="9">
        <v>347041750.78477407</v>
      </c>
      <c r="AD19" s="9">
        <v>2671520558.0714335</v>
      </c>
      <c r="AE19" s="9">
        <v>212859462.90221629</v>
      </c>
      <c r="AF19" s="9">
        <v>4038072584.5119448</v>
      </c>
      <c r="AG19" s="9">
        <v>854016746.57225347</v>
      </c>
      <c r="AH19" s="9">
        <v>17886779.245136399</v>
      </c>
      <c r="AI19" s="9">
        <v>14855112.451075779</v>
      </c>
      <c r="AJ19" s="9">
        <v>1683572.501207195</v>
      </c>
      <c r="AK19" s="9">
        <v>853525.04207351897</v>
      </c>
      <c r="AL19" s="9">
        <v>1241145372.188468</v>
      </c>
      <c r="AM19" s="9">
        <v>4038768.672205314</v>
      </c>
      <c r="AN19" s="9">
        <v>118413907.19016883</v>
      </c>
      <c r="AO19" s="9">
        <v>5335855.8599583451</v>
      </c>
      <c r="AP19" s="9">
        <v>6134257.6412056806</v>
      </c>
      <c r="AQ19" s="9">
        <v>216978212.6779643</v>
      </c>
      <c r="AR19" s="9">
        <v>134452503.844809</v>
      </c>
      <c r="AS19" s="9">
        <v>658964794.8698734</v>
      </c>
    </row>
    <row r="20" spans="1:45" x14ac:dyDescent="0.2">
      <c r="A20" s="9" t="s">
        <v>143</v>
      </c>
      <c r="B20" s="9">
        <v>1</v>
      </c>
      <c r="C20" s="9" t="s">
        <v>124</v>
      </c>
      <c r="D20" s="9">
        <v>19</v>
      </c>
      <c r="E20" s="9">
        <v>15141465947.845501</v>
      </c>
      <c r="F20" s="9">
        <v>36356561.149740502</v>
      </c>
      <c r="G20" s="9">
        <v>101499679.24551401</v>
      </c>
      <c r="H20" s="9">
        <v>22202953.896761499</v>
      </c>
      <c r="I20" s="9">
        <v>1123912.4642893556</v>
      </c>
      <c r="J20" s="9">
        <v>155739269.77710178</v>
      </c>
      <c r="K20" s="9">
        <v>881986.55266430019</v>
      </c>
      <c r="L20" s="9">
        <v>80112964.97958225</v>
      </c>
      <c r="M20" s="9">
        <v>13187255.584423585</v>
      </c>
      <c r="N20" s="9">
        <v>1155319287.7744792</v>
      </c>
      <c r="O20" s="9">
        <v>393213844.45854318</v>
      </c>
      <c r="P20" s="9">
        <v>38030772.672201589</v>
      </c>
      <c r="Q20" s="9">
        <v>391154923.08565509</v>
      </c>
      <c r="R20" s="9">
        <v>39134238.343306594</v>
      </c>
      <c r="S20" s="9">
        <v>731664.66921292327</v>
      </c>
      <c r="T20" s="9">
        <v>81138931.641406789</v>
      </c>
      <c r="U20" s="9">
        <v>75979210.912483796</v>
      </c>
      <c r="V20" s="9">
        <v>115301962.24967071</v>
      </c>
      <c r="W20" s="9">
        <v>4575427.037265121</v>
      </c>
      <c r="X20" s="9">
        <v>624598283.13306594</v>
      </c>
      <c r="Y20" s="9">
        <v>1390610617.4329727</v>
      </c>
      <c r="Z20" s="9">
        <v>1310261303.0616574</v>
      </c>
      <c r="AA20" s="9">
        <v>105099259.50525813</v>
      </c>
      <c r="AB20" s="9">
        <v>47928210.973704949</v>
      </c>
      <c r="AC20" s="9">
        <v>162438782.35877335</v>
      </c>
      <c r="AD20" s="9">
        <v>1150879616.3982038</v>
      </c>
      <c r="AE20" s="9">
        <v>198364788.0055353</v>
      </c>
      <c r="AF20" s="9">
        <v>2899187233.3882289</v>
      </c>
      <c r="AG20" s="9">
        <v>709203207.97628152</v>
      </c>
      <c r="AH20" s="9">
        <v>52324077.829094641</v>
      </c>
      <c r="AI20" s="9">
        <v>19036927.151756562</v>
      </c>
      <c r="AJ20" s="9">
        <v>2775132.2289334675</v>
      </c>
      <c r="AK20" s="9">
        <v>1794790.677065836</v>
      </c>
      <c r="AL20" s="9">
        <v>1092820010.4192286</v>
      </c>
      <c r="AM20" s="9">
        <v>1715410.7325121795</v>
      </c>
      <c r="AN20" s="9">
        <v>82043759.405143768</v>
      </c>
      <c r="AO20" s="9">
        <v>12128048.898585239</v>
      </c>
      <c r="AP20" s="9">
        <v>14727589.685986107</v>
      </c>
      <c r="AQ20" s="9">
        <v>196987019.93839881</v>
      </c>
      <c r="AR20" s="9">
        <v>54218996.485001154</v>
      </c>
      <c r="AS20" s="9">
        <v>430075694.35269147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B7CFC-3C9B-8742-9BCA-A2EAF07773FD}">
  <sheetPr>
    <tabColor rgb="FFFF0000"/>
  </sheetPr>
  <dimension ref="A1:AQ16"/>
  <sheetViews>
    <sheetView topLeftCell="H1" zoomScale="163" zoomScaleNormal="163" workbookViewId="0">
      <selection activeCell="AA1" sqref="AA1:AA1048576"/>
    </sheetView>
  </sheetViews>
  <sheetFormatPr baseColWidth="10" defaultRowHeight="16" x14ac:dyDescent="0.2"/>
  <cols>
    <col min="1" max="1" width="9.33203125" style="10" customWidth="1"/>
    <col min="2" max="2" width="9.33203125" style="10" bestFit="1" customWidth="1"/>
    <col min="3" max="3" width="10.83203125" style="10"/>
    <col min="4" max="4" width="19.83203125" style="10" bestFit="1" customWidth="1"/>
    <col min="5" max="16384" width="10.83203125" style="10"/>
  </cols>
  <sheetData>
    <row r="1" spans="1:43" s="15" customFormat="1" x14ac:dyDescent="0.2">
      <c r="A1" s="15" t="s">
        <v>144</v>
      </c>
      <c r="B1" s="15" t="s">
        <v>145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90</v>
      </c>
      <c r="L1" s="11" t="s">
        <v>91</v>
      </c>
      <c r="M1" s="11" t="s">
        <v>92</v>
      </c>
      <c r="N1" s="11" t="s">
        <v>93</v>
      </c>
      <c r="O1" s="11" t="s">
        <v>94</v>
      </c>
      <c r="P1" s="11" t="s">
        <v>95</v>
      </c>
      <c r="Q1" s="11" t="s">
        <v>96</v>
      </c>
      <c r="R1" s="11" t="s">
        <v>97</v>
      </c>
      <c r="S1" s="11" t="s">
        <v>98</v>
      </c>
      <c r="T1" s="11" t="s">
        <v>99</v>
      </c>
      <c r="U1" s="11" t="s">
        <v>100</v>
      </c>
      <c r="V1" s="11" t="s">
        <v>101</v>
      </c>
      <c r="W1" s="11" t="s">
        <v>102</v>
      </c>
      <c r="X1" s="11" t="s">
        <v>103</v>
      </c>
      <c r="Y1" s="11" t="s">
        <v>104</v>
      </c>
      <c r="Z1" s="11" t="s">
        <v>105</v>
      </c>
      <c r="AA1" s="11" t="s">
        <v>106</v>
      </c>
      <c r="AB1" s="11" t="s">
        <v>107</v>
      </c>
      <c r="AC1" s="11" t="s">
        <v>108</v>
      </c>
      <c r="AD1" s="11" t="s">
        <v>109</v>
      </c>
      <c r="AE1" s="11" t="s">
        <v>110</v>
      </c>
      <c r="AF1" s="11" t="s">
        <v>111</v>
      </c>
      <c r="AG1" s="11" t="s">
        <v>112</v>
      </c>
      <c r="AH1" s="11" t="s">
        <v>113</v>
      </c>
      <c r="AI1" s="11" t="s">
        <v>114</v>
      </c>
      <c r="AJ1" s="11" t="s">
        <v>115</v>
      </c>
      <c r="AK1" s="11" t="s">
        <v>116</v>
      </c>
      <c r="AL1" s="11" t="s">
        <v>117</v>
      </c>
      <c r="AM1" s="11" t="s">
        <v>118</v>
      </c>
      <c r="AN1" s="11" t="s">
        <v>119</v>
      </c>
      <c r="AO1" s="11" t="s">
        <v>120</v>
      </c>
      <c r="AP1" s="11" t="s">
        <v>121</v>
      </c>
      <c r="AQ1" s="11" t="s">
        <v>122</v>
      </c>
    </row>
    <row r="2" spans="1:43" x14ac:dyDescent="0.2">
      <c r="A2" s="10" t="s">
        <v>133</v>
      </c>
      <c r="B2" s="10" t="s">
        <v>23</v>
      </c>
      <c r="C2" s="10">
        <v>0.85012081876187595</v>
      </c>
      <c r="D2" s="10">
        <v>1.20684037481642</v>
      </c>
      <c r="E2" s="10">
        <v>0.99418244560052704</v>
      </c>
      <c r="F2" s="10">
        <v>1.0948823629114299</v>
      </c>
      <c r="G2" s="10">
        <v>1.08211893239978</v>
      </c>
      <c r="H2" s="10">
        <v>1.91477452403253</v>
      </c>
      <c r="I2" s="10">
        <v>2.5464593460925</v>
      </c>
      <c r="J2" s="10">
        <v>0.78153121332683895</v>
      </c>
      <c r="K2" s="10">
        <v>1.4760753506034401</v>
      </c>
      <c r="L2" s="10">
        <v>1.3201246956693</v>
      </c>
      <c r="M2" s="10">
        <v>0.66755217331319505</v>
      </c>
      <c r="N2" s="10">
        <v>1.23196372504796</v>
      </c>
      <c r="O2" s="10">
        <v>0.98763524344089104</v>
      </c>
      <c r="P2" s="10">
        <v>0.90551220834731605</v>
      </c>
      <c r="Q2" s="10">
        <v>1.0911926232162901</v>
      </c>
      <c r="R2" s="10">
        <v>0.50147200703955397</v>
      </c>
      <c r="S2" s="10">
        <v>1.02056749542511</v>
      </c>
      <c r="T2" s="10">
        <v>0.74897236353398999</v>
      </c>
      <c r="U2" s="10">
        <v>0.89660633939567103</v>
      </c>
      <c r="V2" s="10">
        <v>1.0466089659475799</v>
      </c>
      <c r="W2" s="10">
        <v>0.67064309850846404</v>
      </c>
      <c r="X2" s="10">
        <v>0.70601901192868599</v>
      </c>
      <c r="Y2" s="10">
        <v>0.32241092995464998</v>
      </c>
      <c r="Z2" s="10">
        <v>0.88738874896089004</v>
      </c>
      <c r="AA2" s="10">
        <v>0.54287644081231201</v>
      </c>
      <c r="AB2" s="10">
        <v>0.43069368971580502</v>
      </c>
      <c r="AC2" s="10">
        <v>0.74245277965087497</v>
      </c>
      <c r="AD2" s="10">
        <v>0.85318704991792504</v>
      </c>
      <c r="AE2" s="10">
        <v>0.98230970907332105</v>
      </c>
      <c r="AF2" s="10">
        <v>0.99400413620899197</v>
      </c>
      <c r="AG2" s="10">
        <v>0.83535511634112303</v>
      </c>
      <c r="AH2" s="10">
        <v>1.0067935660370499</v>
      </c>
      <c r="AI2" s="10">
        <v>0.66540350874660203</v>
      </c>
      <c r="AJ2" s="10">
        <v>0.81533612979089198</v>
      </c>
      <c r="AK2" s="10">
        <v>0.52702540617289195</v>
      </c>
      <c r="AL2" s="10">
        <v>0.73240970920429105</v>
      </c>
      <c r="AM2" s="10">
        <v>0.646562111660275</v>
      </c>
      <c r="AN2" s="10">
        <v>0.68809332208396601</v>
      </c>
      <c r="AO2" s="10">
        <v>1.01631071701034</v>
      </c>
      <c r="AP2" s="10">
        <v>0.85602242673926499</v>
      </c>
      <c r="AQ2" s="10">
        <v>0.71213065642721596</v>
      </c>
    </row>
    <row r="3" spans="1:43" x14ac:dyDescent="0.2">
      <c r="A3" s="10" t="s">
        <v>134</v>
      </c>
      <c r="B3" s="10" t="s">
        <v>23</v>
      </c>
      <c r="C3" s="10">
        <v>0.91598311486221895</v>
      </c>
      <c r="D3" s="10">
        <v>1.0627478926590199</v>
      </c>
      <c r="E3" s="10">
        <v>0.97490311340626401</v>
      </c>
      <c r="F3" s="10">
        <v>1.10187528478914</v>
      </c>
      <c r="G3" s="10">
        <v>0.461110674302455</v>
      </c>
      <c r="H3" s="10">
        <v>0.64151483083744099</v>
      </c>
      <c r="I3" s="10">
        <v>0.67168884021060205</v>
      </c>
      <c r="J3" s="10">
        <v>0.26703503379422899</v>
      </c>
      <c r="K3" s="10">
        <v>1.00993546215366</v>
      </c>
      <c r="L3" s="10">
        <v>1.2778070491148099</v>
      </c>
      <c r="M3" s="10">
        <v>0.59382113851437601</v>
      </c>
      <c r="N3" s="10">
        <v>0.11083312070345</v>
      </c>
      <c r="O3" s="10">
        <v>0.79971783569646804</v>
      </c>
      <c r="P3" s="10">
        <v>0.93957675588143696</v>
      </c>
      <c r="Q3" s="10">
        <v>0.124422482022658</v>
      </c>
      <c r="R3" s="10">
        <v>0.65960016963759105</v>
      </c>
      <c r="S3" s="10">
        <v>1.07653855736735</v>
      </c>
      <c r="T3" s="10">
        <v>0.49466382686507898</v>
      </c>
      <c r="U3" s="10">
        <v>0.37869659704208097</v>
      </c>
      <c r="V3" s="10">
        <v>1.3927126940280701</v>
      </c>
      <c r="W3" s="10">
        <v>0.48856287830755701</v>
      </c>
      <c r="X3" s="10">
        <v>0.47994718143699</v>
      </c>
      <c r="Y3" s="10">
        <v>0.22026288286145601</v>
      </c>
      <c r="Z3" s="10">
        <v>1.0088799059314799</v>
      </c>
      <c r="AA3" s="10">
        <v>0.61599080638799497</v>
      </c>
      <c r="AB3" s="10">
        <v>0.313884137882526</v>
      </c>
      <c r="AC3" s="10">
        <v>0.70888584797959997</v>
      </c>
      <c r="AD3" s="10">
        <v>1.2193113355571601</v>
      </c>
      <c r="AE3" s="10">
        <v>1.10225188755499</v>
      </c>
      <c r="AF3" s="10">
        <v>0.25905685694792302</v>
      </c>
      <c r="AG3" s="10">
        <v>0.53527996034520398</v>
      </c>
      <c r="AH3" s="10">
        <v>0.19623195698728499</v>
      </c>
      <c r="AI3" s="10">
        <v>0.109329017777442</v>
      </c>
      <c r="AJ3" s="10">
        <v>0.51229872670112497</v>
      </c>
      <c r="AK3" s="10">
        <v>0.91697644981250404</v>
      </c>
      <c r="AL3" s="10">
        <v>0.86470957791946401</v>
      </c>
      <c r="AM3" s="10">
        <v>2.11486573773891</v>
      </c>
      <c r="AN3" s="10">
        <v>0.19503356603781799</v>
      </c>
      <c r="AO3" s="10">
        <v>1.04991894966597</v>
      </c>
      <c r="AP3" s="10">
        <v>0.58582189111620098</v>
      </c>
      <c r="AQ3" s="10">
        <v>0.94527986491208305</v>
      </c>
    </row>
    <row r="4" spans="1:43" x14ac:dyDescent="0.2">
      <c r="A4" s="10" t="s">
        <v>142</v>
      </c>
      <c r="B4" s="10" t="s">
        <v>23</v>
      </c>
      <c r="C4" s="10">
        <v>1.1108608176038799</v>
      </c>
      <c r="D4" s="10">
        <v>0.88193633139168803</v>
      </c>
      <c r="E4" s="10">
        <v>1.1323451003873299</v>
      </c>
      <c r="F4" s="10">
        <v>0.99460819704285497</v>
      </c>
      <c r="G4" s="10">
        <v>0.51539703364355405</v>
      </c>
      <c r="H4" s="10">
        <v>1.4272028367047001</v>
      </c>
      <c r="I4" s="10">
        <v>1.0586785116205999</v>
      </c>
      <c r="J4" s="10">
        <v>0.56335398969193096</v>
      </c>
      <c r="K4" s="10">
        <v>0.78147218193944901</v>
      </c>
      <c r="L4" s="10">
        <v>1.02965382697191</v>
      </c>
      <c r="M4" s="10">
        <v>0.90742063381652804</v>
      </c>
      <c r="N4" s="10">
        <v>0.137171612097407</v>
      </c>
      <c r="O4" s="10">
        <v>0.98048364172062896</v>
      </c>
      <c r="P4" s="10">
        <v>1.0648215026674499</v>
      </c>
      <c r="Q4" s="10">
        <v>0.177109729477292</v>
      </c>
      <c r="R4" s="10">
        <v>1.7481634600054099</v>
      </c>
      <c r="S4" s="10">
        <v>1.42264739952412</v>
      </c>
      <c r="T4" s="10">
        <v>1.3976055015644</v>
      </c>
      <c r="U4" s="10">
        <v>0.74838734628909298</v>
      </c>
      <c r="V4" s="10">
        <v>0.99460780835841001</v>
      </c>
      <c r="W4" s="10">
        <v>1.54684022147704</v>
      </c>
      <c r="X4" s="10">
        <v>1.0136131086323601</v>
      </c>
      <c r="Y4" s="10">
        <v>3.6909172875475602</v>
      </c>
      <c r="Z4" s="10">
        <v>1.4611672462482801</v>
      </c>
      <c r="AA4" s="10">
        <v>2.13681769284611</v>
      </c>
      <c r="AB4" s="10">
        <v>2.3201864964482501</v>
      </c>
      <c r="AC4" s="10">
        <v>1.10296959240061</v>
      </c>
      <c r="AD4" s="10">
        <v>1.3934117236052601</v>
      </c>
      <c r="AE4" s="10">
        <v>1.2205858170696</v>
      </c>
      <c r="AF4" s="10">
        <v>0.34409242032054199</v>
      </c>
      <c r="AG4" s="10">
        <v>0.77939549249111495</v>
      </c>
      <c r="AH4" s="10">
        <v>0.61244074505155499</v>
      </c>
      <c r="AI4" s="10">
        <v>0.47639926508729802</v>
      </c>
      <c r="AJ4" s="10">
        <v>1.13969619576367</v>
      </c>
      <c r="AK4" s="10">
        <v>2.3459008392930198</v>
      </c>
      <c r="AL4" s="10">
        <v>1.46381432162129</v>
      </c>
      <c r="AM4" s="10">
        <v>0.43782729047317698</v>
      </c>
      <c r="AN4" s="10">
        <v>0.42536560511982602</v>
      </c>
      <c r="AO4" s="10">
        <v>1.10015998908416</v>
      </c>
      <c r="AP4" s="10">
        <v>2.4825485430723102</v>
      </c>
      <c r="AQ4" s="10">
        <v>1.53054577123938</v>
      </c>
    </row>
    <row r="5" spans="1:43" x14ac:dyDescent="0.2">
      <c r="A5" s="10" t="s">
        <v>141</v>
      </c>
      <c r="B5" s="10" t="s">
        <v>28</v>
      </c>
      <c r="C5" s="10">
        <v>0.96859725335524205</v>
      </c>
      <c r="D5" s="10">
        <v>1.0790282387657899</v>
      </c>
      <c r="E5" s="10">
        <v>0.97321124495621403</v>
      </c>
      <c r="F5" s="10">
        <v>1.1033881440300399</v>
      </c>
      <c r="G5" s="10">
        <v>0.22869330012867001</v>
      </c>
      <c r="H5" s="10">
        <v>1.85438028426572</v>
      </c>
      <c r="I5" s="10">
        <v>2.5784614031500799</v>
      </c>
      <c r="J5" s="10">
        <v>1.7844435861752601</v>
      </c>
      <c r="K5" s="10">
        <v>1.4050157635607701</v>
      </c>
      <c r="L5" s="10">
        <v>1.2155759126602099</v>
      </c>
      <c r="M5" s="10">
        <v>1.1246591269436499</v>
      </c>
      <c r="N5" s="10">
        <v>1.77981257529258</v>
      </c>
      <c r="O5" s="10">
        <v>1.1469319637466899</v>
      </c>
      <c r="P5" s="10">
        <v>1.2604023592361799</v>
      </c>
      <c r="Q5" s="10">
        <v>1.7838943226323001</v>
      </c>
      <c r="R5" s="10">
        <v>0.300597147802461</v>
      </c>
      <c r="S5" s="10">
        <v>1.0620853440047699</v>
      </c>
      <c r="T5" s="10">
        <v>1.3006302867392301</v>
      </c>
      <c r="U5" s="10">
        <v>1.2806683562776899</v>
      </c>
      <c r="V5" s="10">
        <v>1.3053306738242201</v>
      </c>
      <c r="W5" s="10">
        <v>1.30435139274824</v>
      </c>
      <c r="X5" s="10">
        <v>1.1250042942307401</v>
      </c>
      <c r="Y5" s="10">
        <v>2.27376684519243</v>
      </c>
      <c r="Z5" s="10">
        <v>0.69908127977971402</v>
      </c>
      <c r="AA5" s="10">
        <v>0.36420782673600999</v>
      </c>
      <c r="AB5" s="10">
        <v>0.114387602885496</v>
      </c>
      <c r="AC5" s="10">
        <v>1.0760089108019999</v>
      </c>
      <c r="AD5" s="10">
        <v>0.95735262119348397</v>
      </c>
      <c r="AE5" s="10">
        <v>1.04121751467335</v>
      </c>
      <c r="AF5" s="10">
        <v>2.1358173357680301</v>
      </c>
      <c r="AG5" s="10">
        <v>2.3436062705557501</v>
      </c>
      <c r="AH5" s="10">
        <v>2.0532994903825998</v>
      </c>
      <c r="AI5" s="10">
        <v>2.1881076431794302</v>
      </c>
      <c r="AJ5" s="10">
        <v>1.6621924750175101</v>
      </c>
      <c r="AK5" s="10">
        <v>0.49739098320890901</v>
      </c>
      <c r="AL5" s="10">
        <v>0.85196785877832004</v>
      </c>
      <c r="AM5" s="10">
        <v>0.37430194669915601</v>
      </c>
      <c r="AN5" s="10">
        <v>2.9049775127410999</v>
      </c>
      <c r="AO5" s="10">
        <v>1.3249816838776001</v>
      </c>
      <c r="AP5" s="10">
        <v>0.54113169487580404</v>
      </c>
      <c r="AQ5" s="10">
        <v>0.35529955168428001</v>
      </c>
    </row>
    <row r="6" spans="1:43" x14ac:dyDescent="0.2">
      <c r="A6" s="10" t="s">
        <v>137</v>
      </c>
      <c r="B6" s="10" t="s">
        <v>28</v>
      </c>
      <c r="C6" s="10">
        <v>0.80641835146298402</v>
      </c>
      <c r="D6" s="10">
        <v>1.1467052636039901</v>
      </c>
      <c r="E6" s="10">
        <v>1.0818368616669201</v>
      </c>
      <c r="F6" s="10">
        <v>0.97043170828326897</v>
      </c>
      <c r="G6" s="10">
        <v>1.3075769988852399</v>
      </c>
      <c r="H6" s="10">
        <v>0.49883328310727498</v>
      </c>
      <c r="I6" s="10">
        <v>0.42965554930830502</v>
      </c>
      <c r="J6" s="10">
        <v>0.390372571853216</v>
      </c>
      <c r="K6" s="10">
        <v>1.16209363887874</v>
      </c>
      <c r="L6" s="10">
        <v>1.18698585863076</v>
      </c>
      <c r="M6" s="10">
        <v>0.48934556585396399</v>
      </c>
      <c r="N6" s="10">
        <v>0.29331052474568298</v>
      </c>
      <c r="O6" s="10">
        <v>1.03066315596462</v>
      </c>
      <c r="P6" s="10">
        <v>0.840691952427983</v>
      </c>
      <c r="Q6" s="10">
        <v>0.26141931591272599</v>
      </c>
      <c r="R6" s="10">
        <v>0.45346725905711399</v>
      </c>
      <c r="S6" s="10">
        <v>0.98212364137594499</v>
      </c>
      <c r="T6" s="10">
        <v>0.46759919944096201</v>
      </c>
      <c r="U6" s="10">
        <v>0.43620804400165197</v>
      </c>
      <c r="V6" s="10">
        <v>1.2633490640823</v>
      </c>
      <c r="W6" s="10">
        <v>0.45260439038033101</v>
      </c>
      <c r="X6" s="10">
        <v>0.53835942321501595</v>
      </c>
      <c r="Y6" s="10">
        <v>7.0873404399411696E-9</v>
      </c>
      <c r="Z6" s="10">
        <v>0.76789484799179197</v>
      </c>
      <c r="AA6" s="10">
        <v>0.77102958368925001</v>
      </c>
      <c r="AB6" s="10">
        <v>0.24412551973622601</v>
      </c>
      <c r="AC6" s="10">
        <v>0.92019787017833299</v>
      </c>
      <c r="AD6" s="10">
        <v>0.98891737480407904</v>
      </c>
      <c r="AE6" s="10">
        <v>1.02419783455254</v>
      </c>
      <c r="AF6" s="10">
        <v>0.49212305694196901</v>
      </c>
      <c r="AG6" s="10">
        <v>0.55151819470317498</v>
      </c>
      <c r="AH6" s="10">
        <v>0.434158829141014</v>
      </c>
      <c r="AI6" s="10">
        <v>0.23475197985373999</v>
      </c>
      <c r="AJ6" s="10">
        <v>0.53152097351277905</v>
      </c>
      <c r="AK6" s="10">
        <v>0.244324244407883</v>
      </c>
      <c r="AL6" s="10">
        <v>0.85010917812625997</v>
      </c>
      <c r="AM6" s="10">
        <v>0.95937280304439299</v>
      </c>
      <c r="AN6" s="10">
        <v>0.361922972469229</v>
      </c>
      <c r="AO6" s="10">
        <v>0.859586923635834</v>
      </c>
      <c r="AP6" s="10">
        <v>0.69165120815179104</v>
      </c>
      <c r="AQ6" s="10">
        <v>0.63969298674310104</v>
      </c>
    </row>
    <row r="7" spans="1:43" x14ac:dyDescent="0.2">
      <c r="A7" s="10" t="s">
        <v>132</v>
      </c>
      <c r="B7" s="10" t="s">
        <v>28</v>
      </c>
      <c r="C7" s="10">
        <v>0.95800164908475505</v>
      </c>
      <c r="D7" s="10">
        <v>0.97074674280953999</v>
      </c>
      <c r="E7" s="10">
        <v>1.0383094858656801</v>
      </c>
      <c r="F7" s="10">
        <v>1.1092623089342699</v>
      </c>
      <c r="G7" s="10">
        <v>1.2024068373469201</v>
      </c>
      <c r="H7" s="10">
        <v>0.89726291854038098</v>
      </c>
      <c r="I7" s="10">
        <v>1.0805981663936799</v>
      </c>
      <c r="J7" s="10">
        <v>1.48841137026989</v>
      </c>
      <c r="K7" s="10">
        <v>0.97202047283232296</v>
      </c>
      <c r="L7" s="10">
        <v>0.99998206640234799</v>
      </c>
      <c r="M7" s="10">
        <v>0.792869620116326</v>
      </c>
      <c r="N7" s="10">
        <v>2.38933143178348</v>
      </c>
      <c r="O7" s="10">
        <v>1.04529622505223</v>
      </c>
      <c r="P7" s="10">
        <v>0.89885170339592502</v>
      </c>
      <c r="Q7" s="10">
        <v>2.39493672104815</v>
      </c>
      <c r="R7" s="10">
        <v>0.86618301719449597</v>
      </c>
      <c r="S7" s="10">
        <v>0.92188569709130996</v>
      </c>
      <c r="T7" s="10">
        <v>1.0741965856795299</v>
      </c>
      <c r="U7" s="10">
        <v>1.5939136388100399</v>
      </c>
      <c r="V7" s="10">
        <v>0.82405642264313295</v>
      </c>
      <c r="W7" s="10">
        <v>1.0057396915657799</v>
      </c>
      <c r="X7" s="10">
        <v>0.74982334774640202</v>
      </c>
      <c r="Y7" s="10">
        <v>1.7302284315015499</v>
      </c>
      <c r="Z7" s="10">
        <v>0.99585256248063703</v>
      </c>
      <c r="AA7" s="10">
        <v>0.83743178140152297</v>
      </c>
      <c r="AB7" s="10">
        <v>0.79854768047481095</v>
      </c>
      <c r="AC7" s="10">
        <v>0.99461523685064401</v>
      </c>
      <c r="AD7" s="10">
        <v>0.76769965152173802</v>
      </c>
      <c r="AE7" s="10">
        <v>0.91150626222992803</v>
      </c>
      <c r="AF7" s="10">
        <v>1.48655434873937</v>
      </c>
      <c r="AG7" s="10">
        <v>1.0624328161872401</v>
      </c>
      <c r="AH7" s="10">
        <v>1.47282725027487</v>
      </c>
      <c r="AI7" s="10">
        <v>1.71478394055148</v>
      </c>
      <c r="AJ7" s="10">
        <v>0.88843812818492895</v>
      </c>
      <c r="AK7" s="10">
        <v>0.61029382422600298</v>
      </c>
      <c r="AL7" s="10">
        <v>0.89507061372989105</v>
      </c>
      <c r="AM7" s="10">
        <v>0.47996352731687503</v>
      </c>
      <c r="AN7" s="10">
        <v>1.7788289017721901</v>
      </c>
      <c r="AO7" s="10">
        <v>0.98323406259180601</v>
      </c>
      <c r="AP7" s="10">
        <v>0.83877916481067405</v>
      </c>
      <c r="AQ7" s="10">
        <v>0.80208476954844798</v>
      </c>
    </row>
    <row r="8" spans="1:43" x14ac:dyDescent="0.2">
      <c r="A8" s="10" t="s">
        <v>130</v>
      </c>
      <c r="B8" s="10" t="s">
        <v>28</v>
      </c>
      <c r="C8" s="10">
        <v>1.1428894956728499</v>
      </c>
      <c r="D8" s="10">
        <v>1.0087540389106799</v>
      </c>
      <c r="E8" s="10">
        <v>1.1640633517066801</v>
      </c>
      <c r="F8" s="10">
        <v>1.0357134972192099</v>
      </c>
      <c r="G8" s="10">
        <v>1.4822948697184499</v>
      </c>
      <c r="H8" s="10">
        <v>1.2861562753784199</v>
      </c>
      <c r="I8" s="10">
        <v>1.3806926815765801</v>
      </c>
      <c r="J8" s="10">
        <v>1.4877161498756599</v>
      </c>
      <c r="K8" s="10">
        <v>0.78523076589104601</v>
      </c>
      <c r="L8" s="10">
        <v>1.4264400751261599</v>
      </c>
      <c r="M8" s="10">
        <v>1.4515199636121701</v>
      </c>
      <c r="N8" s="10">
        <v>0.96756585320905797</v>
      </c>
      <c r="O8" s="10">
        <v>1.20969113055972</v>
      </c>
      <c r="P8" s="10">
        <v>1.3352318988880201</v>
      </c>
      <c r="Q8" s="10">
        <v>1.0823358608270901</v>
      </c>
      <c r="R8" s="10">
        <v>1.48061812526706</v>
      </c>
      <c r="S8" s="10">
        <v>1.2595805858307301</v>
      </c>
      <c r="T8" s="10">
        <v>1.4549995041822701</v>
      </c>
      <c r="U8" s="10">
        <v>2.02342692872389</v>
      </c>
      <c r="V8" s="10">
        <v>1.0679591551432599</v>
      </c>
      <c r="W8" s="10">
        <v>1.28509350058831</v>
      </c>
      <c r="X8" s="10">
        <v>0.58335907557816102</v>
      </c>
      <c r="Y8" s="10">
        <v>2.2871780641036201</v>
      </c>
      <c r="Z8" s="10">
        <v>1.88857959678405</v>
      </c>
      <c r="AA8" s="10">
        <v>1.08520469353659</v>
      </c>
      <c r="AB8" s="10">
        <v>1.8572919775815899</v>
      </c>
      <c r="AC8" s="10">
        <v>1.0647605314389099</v>
      </c>
      <c r="AD8" s="10">
        <v>1.1644032222465599</v>
      </c>
      <c r="AE8" s="10">
        <v>1.3530866597210001</v>
      </c>
      <c r="AF8" s="10">
        <v>0.52159349271926103</v>
      </c>
      <c r="AG8" s="10">
        <v>0.82630856940161601</v>
      </c>
      <c r="AH8" s="10">
        <v>1.4232678002089201</v>
      </c>
      <c r="AI8" s="10">
        <v>1.5699981215654799</v>
      </c>
      <c r="AJ8" s="10">
        <v>0.84959593332297101</v>
      </c>
      <c r="AK8" s="10">
        <v>1.5012273113144501</v>
      </c>
      <c r="AL8" s="10">
        <v>1.25067861890312</v>
      </c>
      <c r="AM8" s="10">
        <v>0.848180753589583</v>
      </c>
      <c r="AN8" s="10">
        <v>1.4158000768163499</v>
      </c>
      <c r="AO8" s="10">
        <v>1.0746682344496401</v>
      </c>
      <c r="AP8" s="10">
        <v>1.1760788540856699</v>
      </c>
      <c r="AQ8" s="10">
        <v>1.59067399736212</v>
      </c>
    </row>
    <row r="9" spans="1:43" x14ac:dyDescent="0.2">
      <c r="A9" s="10" t="s">
        <v>125</v>
      </c>
      <c r="B9" s="10" t="s">
        <v>33</v>
      </c>
      <c r="C9" s="10">
        <v>0.91271407796967496</v>
      </c>
      <c r="D9" s="10">
        <v>1.2108212631494899</v>
      </c>
      <c r="E9" s="10">
        <v>0.89900261994874897</v>
      </c>
      <c r="F9" s="10">
        <v>1.0966615739358501</v>
      </c>
      <c r="G9" s="10">
        <v>0.45242035339043501</v>
      </c>
      <c r="H9" s="10">
        <v>0.99233693642535703</v>
      </c>
      <c r="I9" s="10">
        <v>0.91471783007375496</v>
      </c>
      <c r="J9" s="10">
        <v>1.7396814786316901</v>
      </c>
      <c r="K9" s="10">
        <v>2.1026515648958601</v>
      </c>
      <c r="L9" s="10">
        <v>0.64058892113275401</v>
      </c>
      <c r="M9" s="10">
        <v>1.3186904619603601</v>
      </c>
      <c r="N9" s="10">
        <v>1.5829953554704399</v>
      </c>
      <c r="O9" s="10">
        <v>1.17709072869097</v>
      </c>
      <c r="P9" s="10">
        <v>0.76264443661232295</v>
      </c>
      <c r="Q9" s="10">
        <v>1.4810019788895601</v>
      </c>
      <c r="R9" s="10">
        <v>0.18930159491045701</v>
      </c>
      <c r="S9" s="10">
        <v>0.92235944201136399</v>
      </c>
      <c r="T9" s="10">
        <v>1.0226714420638101</v>
      </c>
      <c r="U9" s="10">
        <v>0.85643273133072695</v>
      </c>
      <c r="V9" s="10">
        <v>1.06010865554678</v>
      </c>
      <c r="W9" s="10">
        <v>1.18493195656841</v>
      </c>
      <c r="X9" s="10">
        <v>1.40612244828398</v>
      </c>
      <c r="Y9" s="10">
        <v>0.41908760861668998</v>
      </c>
      <c r="Z9" s="10">
        <v>0.24947771112382799</v>
      </c>
      <c r="AA9" s="10">
        <v>0.20332947710155599</v>
      </c>
      <c r="AB9" s="10">
        <v>2.9181277664213402E-2</v>
      </c>
      <c r="AC9" s="10">
        <v>1.1285541889522099</v>
      </c>
      <c r="AD9" s="10">
        <v>0.99038723632932102</v>
      </c>
      <c r="AE9" s="10">
        <v>0.91959266340024903</v>
      </c>
      <c r="AF9" s="10">
        <v>2.0468845585357802</v>
      </c>
      <c r="AG9" s="10">
        <v>1.2637223906247701</v>
      </c>
      <c r="AH9" s="10">
        <v>1.39816039325742</v>
      </c>
      <c r="AI9" s="10">
        <v>0.97379691287873105</v>
      </c>
      <c r="AJ9" s="10">
        <v>1.52650688817542</v>
      </c>
      <c r="AK9" s="10">
        <v>0.78467284309976704</v>
      </c>
      <c r="AL9" s="10">
        <v>0.62661501709829104</v>
      </c>
      <c r="AM9" s="10">
        <v>1.17801926204119</v>
      </c>
      <c r="AN9" s="10">
        <v>1.8513727194627301</v>
      </c>
      <c r="AO9" s="10">
        <v>0.96057938442706203</v>
      </c>
      <c r="AP9" s="10">
        <v>0.294689441311481</v>
      </c>
      <c r="AQ9" s="10">
        <v>0.123831607927544</v>
      </c>
    </row>
    <row r="10" spans="1:43" x14ac:dyDescent="0.2">
      <c r="A10" s="10" t="s">
        <v>140</v>
      </c>
      <c r="B10" s="10" t="s">
        <v>33</v>
      </c>
      <c r="C10" s="10">
        <v>0.74319773310870996</v>
      </c>
      <c r="D10" s="10">
        <v>1.447946459283</v>
      </c>
      <c r="E10" s="10">
        <v>1.0449906481272</v>
      </c>
      <c r="F10" s="10">
        <v>1.1581547558115901</v>
      </c>
      <c r="G10" s="10">
        <v>0.67893880498579795</v>
      </c>
      <c r="H10" s="10">
        <v>0.45638967804342601</v>
      </c>
      <c r="I10" s="10">
        <v>0.54422087166805699</v>
      </c>
      <c r="J10" s="10">
        <v>0.34709675387021599</v>
      </c>
      <c r="K10" s="10">
        <v>1.1513323254421901</v>
      </c>
      <c r="L10" s="10">
        <v>0.86866996212858705</v>
      </c>
      <c r="M10" s="10">
        <v>0.61095934639426697</v>
      </c>
      <c r="N10" s="10">
        <v>0.23181275124932399</v>
      </c>
      <c r="O10" s="10">
        <v>0.52940955367091502</v>
      </c>
      <c r="P10" s="10">
        <v>0.55925965749401396</v>
      </c>
      <c r="Q10" s="10">
        <v>0.21333776520206699</v>
      </c>
      <c r="R10" s="10">
        <v>0.45544699926196602</v>
      </c>
      <c r="S10" s="10">
        <v>0.73150490674450797</v>
      </c>
      <c r="T10" s="10">
        <v>0.41651287620490202</v>
      </c>
      <c r="U10" s="10">
        <v>0.41635706414072299</v>
      </c>
      <c r="V10" s="10">
        <v>0.78702291721014805</v>
      </c>
      <c r="W10" s="10">
        <v>0.53881540476001499</v>
      </c>
      <c r="X10" s="10">
        <v>1.54440372449443</v>
      </c>
      <c r="Y10" s="10">
        <v>6.57044242546031E-2</v>
      </c>
      <c r="Z10" s="10">
        <v>0.52962997316321903</v>
      </c>
      <c r="AA10" s="10">
        <v>0.436681292467828</v>
      </c>
      <c r="AB10" s="10">
        <v>0.42104366757689199</v>
      </c>
      <c r="AC10" s="10">
        <v>0.40282447155990803</v>
      </c>
      <c r="AD10" s="10">
        <v>0.54826807293128499</v>
      </c>
      <c r="AE10" s="10">
        <v>0.79877055585555201</v>
      </c>
      <c r="AF10" s="10">
        <v>0.42488114342910699</v>
      </c>
      <c r="AG10" s="10">
        <v>0.49610728553268102</v>
      </c>
      <c r="AH10" s="10">
        <v>0.29411724921408</v>
      </c>
      <c r="AI10" s="10">
        <v>0.210146994382438</v>
      </c>
      <c r="AJ10" s="10">
        <v>0.379097445439326</v>
      </c>
      <c r="AK10" s="10">
        <v>0.14139430387815499</v>
      </c>
      <c r="AL10" s="10">
        <v>0.45989850858251702</v>
      </c>
      <c r="AM10" s="10">
        <v>1.27992351022972</v>
      </c>
      <c r="AN10" s="10">
        <v>0.25883443997905697</v>
      </c>
      <c r="AO10" s="10">
        <v>0.68252658431005198</v>
      </c>
      <c r="AP10" s="10">
        <v>0.50353479648407995</v>
      </c>
      <c r="AQ10" s="10">
        <v>0.70750992332871199</v>
      </c>
    </row>
    <row r="11" spans="1:43" x14ac:dyDescent="0.2">
      <c r="A11" s="10" t="s">
        <v>128</v>
      </c>
      <c r="B11" s="10" t="s">
        <v>33</v>
      </c>
      <c r="C11" s="10">
        <v>1.16968525321303</v>
      </c>
      <c r="D11" s="10">
        <v>0.81359417152281799</v>
      </c>
      <c r="E11" s="10">
        <v>1.1430826580404601</v>
      </c>
      <c r="F11" s="10">
        <v>0.95052660404860201</v>
      </c>
      <c r="G11" s="10">
        <v>0.87236665648182499</v>
      </c>
      <c r="H11" s="10">
        <v>0.70986270835700804</v>
      </c>
      <c r="I11" s="10">
        <v>0.75054901783509198</v>
      </c>
      <c r="J11" s="10">
        <v>0.75354964071139696</v>
      </c>
      <c r="K11" s="10">
        <v>0.64077349645540205</v>
      </c>
      <c r="L11" s="10">
        <v>0.79024524414465702</v>
      </c>
      <c r="M11" s="10">
        <v>1.4300349957684999</v>
      </c>
      <c r="N11" s="10">
        <v>0.21433445015420499</v>
      </c>
      <c r="O11" s="10">
        <v>1.55904719035512</v>
      </c>
      <c r="P11" s="10">
        <v>1.11175307349173</v>
      </c>
      <c r="Q11" s="10">
        <v>0.30384083631858899</v>
      </c>
      <c r="R11" s="10">
        <v>2.4390342398841498</v>
      </c>
      <c r="S11" s="10">
        <v>1.14381580547928</v>
      </c>
      <c r="T11" s="10">
        <v>1.1796145844794399</v>
      </c>
      <c r="U11" s="10">
        <v>1.3116786134079801</v>
      </c>
      <c r="V11" s="10">
        <v>0.89719163164548099</v>
      </c>
      <c r="W11" s="10">
        <v>1.7268577881613201</v>
      </c>
      <c r="X11" s="10">
        <v>1.74184298514294</v>
      </c>
      <c r="Y11" s="10">
        <v>1.3830948726315899</v>
      </c>
      <c r="Z11" s="10">
        <v>1.6022546922149501</v>
      </c>
      <c r="AA11" s="10">
        <v>1.5825447256737599</v>
      </c>
      <c r="AB11" s="10">
        <v>2.3988393673617101</v>
      </c>
      <c r="AC11" s="10">
        <v>1.6922350687652901</v>
      </c>
      <c r="AD11" s="10">
        <v>1.2882061805570699</v>
      </c>
      <c r="AE11" s="10">
        <v>1.53666758334981</v>
      </c>
      <c r="AF11" s="10">
        <v>0.28679948212315598</v>
      </c>
      <c r="AG11" s="10">
        <v>0.65176278040632896</v>
      </c>
      <c r="AH11" s="10">
        <v>0.91759330546226703</v>
      </c>
      <c r="AI11" s="10">
        <v>0.74240388431795201</v>
      </c>
      <c r="AJ11" s="10">
        <v>0.92866277091708305</v>
      </c>
      <c r="AK11" s="10">
        <v>0.68623267711940095</v>
      </c>
      <c r="AL11" s="10">
        <v>1.7012742816434501</v>
      </c>
      <c r="AM11" s="10">
        <v>0.835817734312715</v>
      </c>
      <c r="AN11" s="10">
        <v>0.61695716664512001</v>
      </c>
      <c r="AO11" s="10">
        <v>0.76795368966125699</v>
      </c>
      <c r="AP11" s="10">
        <v>1.4339168554619199</v>
      </c>
      <c r="AQ11" s="10">
        <v>2.25297193811635</v>
      </c>
    </row>
    <row r="12" spans="1:43" x14ac:dyDescent="0.2">
      <c r="A12" s="10" t="s">
        <v>135</v>
      </c>
      <c r="B12" s="10" t="s">
        <v>33</v>
      </c>
      <c r="C12" s="10">
        <v>1.0111617680976701</v>
      </c>
      <c r="D12" s="10">
        <v>0.95137961957860595</v>
      </c>
      <c r="E12" s="10">
        <v>0.91942671171054002</v>
      </c>
      <c r="F12" s="10">
        <v>1.0471758514824401</v>
      </c>
      <c r="G12" s="10">
        <v>0.49174867040332998</v>
      </c>
      <c r="H12" s="10">
        <v>1.1022459460213401</v>
      </c>
      <c r="I12" s="10">
        <v>0.65978984943025598</v>
      </c>
      <c r="J12" s="10">
        <v>1.4509473107061699</v>
      </c>
      <c r="K12" s="10">
        <v>0.83263449638578202</v>
      </c>
      <c r="L12" s="10">
        <v>1.5469832737304401</v>
      </c>
      <c r="M12" s="10">
        <v>1.2480562492877101</v>
      </c>
      <c r="N12" s="10">
        <v>1.3829175975555299</v>
      </c>
      <c r="O12" s="10">
        <v>1.0462960588569701</v>
      </c>
      <c r="P12" s="10">
        <v>1.9062205407061801</v>
      </c>
      <c r="Q12" s="10">
        <v>1.4479455183677601</v>
      </c>
      <c r="R12" s="10">
        <v>0.47477931673405199</v>
      </c>
      <c r="S12" s="10">
        <v>1.01997216105176</v>
      </c>
      <c r="T12" s="10">
        <v>1.08085742260982</v>
      </c>
      <c r="U12" s="10">
        <v>1.1865678900394401</v>
      </c>
      <c r="V12" s="10">
        <v>0.82917897877714997</v>
      </c>
      <c r="W12" s="10">
        <v>1.05650430232555</v>
      </c>
      <c r="X12" s="10">
        <v>1.2226992656184601</v>
      </c>
      <c r="Y12" s="10">
        <v>0.20995978856684699</v>
      </c>
      <c r="Z12" s="10">
        <v>1.3368889140236599</v>
      </c>
      <c r="AA12" s="10">
        <v>0.88434598554629296</v>
      </c>
      <c r="AB12" s="10">
        <v>0.53538913517048303</v>
      </c>
      <c r="AC12" s="10">
        <v>1.085605638556</v>
      </c>
      <c r="AD12" s="10">
        <v>0.83683318400575102</v>
      </c>
      <c r="AE12" s="10">
        <v>1.0848382994980701</v>
      </c>
      <c r="AF12" s="10">
        <v>1.0777007200943101</v>
      </c>
      <c r="AG12" s="10">
        <v>1.6248030045150701</v>
      </c>
      <c r="AH12" s="10">
        <v>1.53058678882328</v>
      </c>
      <c r="AI12" s="10">
        <v>2.1717360717303098</v>
      </c>
      <c r="AJ12" s="10">
        <v>1.40036860076193</v>
      </c>
      <c r="AK12" s="10">
        <v>0.66082921101344805</v>
      </c>
      <c r="AL12" s="10">
        <v>1.2006563289655301</v>
      </c>
      <c r="AM12" s="10">
        <v>0.75840884527638697</v>
      </c>
      <c r="AN12" s="10">
        <v>1.58421354941387</v>
      </c>
      <c r="AO12" s="10">
        <v>1.8145355972227799</v>
      </c>
      <c r="AP12" s="10">
        <v>0.531542039875044</v>
      </c>
      <c r="AQ12" s="10">
        <v>0.66319157695402198</v>
      </c>
    </row>
    <row r="13" spans="1:43" x14ac:dyDescent="0.2">
      <c r="A13" s="10" t="s">
        <v>136</v>
      </c>
      <c r="B13" s="10" t="s">
        <v>38</v>
      </c>
      <c r="C13" s="10">
        <v>0.90093315109678695</v>
      </c>
      <c r="D13" s="10">
        <v>1.2465248802735001</v>
      </c>
      <c r="E13" s="10">
        <v>0.93498973365027105</v>
      </c>
      <c r="F13" s="10">
        <v>1.1339379392017599</v>
      </c>
      <c r="G13" s="10">
        <v>0.63171239585334704</v>
      </c>
      <c r="H13" s="10">
        <v>0.65472293757324396</v>
      </c>
      <c r="I13" s="10">
        <v>0.55533800691615598</v>
      </c>
      <c r="J13" s="10">
        <v>1.6405892602935299</v>
      </c>
      <c r="K13" s="10">
        <v>2.1068168401020499</v>
      </c>
      <c r="L13" s="10">
        <v>0.73951833327338401</v>
      </c>
      <c r="M13" s="10">
        <v>1.2651207757357801</v>
      </c>
      <c r="N13" s="10">
        <v>2.2600766617864898</v>
      </c>
      <c r="O13" s="10">
        <v>1.0526141187807601</v>
      </c>
      <c r="P13" s="10">
        <v>0.70158207465102396</v>
      </c>
      <c r="Q13" s="10">
        <v>1.9443429982935301</v>
      </c>
      <c r="R13" s="10">
        <v>0.18507866367346401</v>
      </c>
      <c r="S13" s="10">
        <v>0.83334614244548599</v>
      </c>
      <c r="T13" s="10">
        <v>1.07220612519214</v>
      </c>
      <c r="U13" s="10">
        <v>1.0068876424748701</v>
      </c>
      <c r="V13" s="10">
        <v>0.97260278691410296</v>
      </c>
      <c r="W13" s="10">
        <v>1.1368296839696801</v>
      </c>
      <c r="X13" s="10">
        <v>1.3250659443063</v>
      </c>
      <c r="Y13" s="10">
        <v>0.35311018230882601</v>
      </c>
      <c r="Z13" s="10">
        <v>0.27487335533676199</v>
      </c>
      <c r="AA13" s="10">
        <v>9.5696193797239607E-2</v>
      </c>
      <c r="AB13" s="10">
        <v>2.0792557432666801E-2</v>
      </c>
      <c r="AC13" s="10">
        <v>1.0824223869048799</v>
      </c>
      <c r="AD13" s="10">
        <v>0.75313972379132699</v>
      </c>
      <c r="AE13" s="10">
        <v>0.90980189911096898</v>
      </c>
      <c r="AF13" s="10">
        <v>1.9084105026123801</v>
      </c>
      <c r="AG13" s="10">
        <v>1.2163275951475001</v>
      </c>
      <c r="AH13" s="10">
        <v>1.7186232170618101</v>
      </c>
      <c r="AI13" s="10">
        <v>1.5648802328447999</v>
      </c>
      <c r="AJ13" s="10">
        <v>1.178377585789</v>
      </c>
      <c r="AK13" s="10">
        <v>0.36072044284192001</v>
      </c>
      <c r="AL13" s="10">
        <v>0.67416221318096403</v>
      </c>
      <c r="AM13" s="10">
        <v>0.99243633744325399</v>
      </c>
      <c r="AN13" s="10">
        <v>2.2971020588140401</v>
      </c>
      <c r="AO13" s="10">
        <v>0.76602683673883298</v>
      </c>
      <c r="AP13" s="10">
        <v>0.20825149767794399</v>
      </c>
      <c r="AQ13" s="10">
        <v>9.4630976511382206E-2</v>
      </c>
    </row>
    <row r="14" spans="1:43" x14ac:dyDescent="0.2">
      <c r="A14" s="10" t="s">
        <v>129</v>
      </c>
      <c r="B14" s="10" t="s">
        <v>38</v>
      </c>
      <c r="C14" s="10">
        <v>1.37655692940667</v>
      </c>
      <c r="D14" s="10">
        <v>0.99118144031784305</v>
      </c>
      <c r="E14" s="10">
        <v>1.43820421762363</v>
      </c>
      <c r="F14" s="10">
        <v>1.0248220653889899</v>
      </c>
      <c r="G14" s="10">
        <v>0.40880710134861098</v>
      </c>
      <c r="H14" s="10">
        <v>0.86045429372183702</v>
      </c>
      <c r="I14" s="10">
        <v>0.54345744485540204</v>
      </c>
      <c r="J14" s="10">
        <v>0.25796142242796999</v>
      </c>
      <c r="K14" s="10">
        <v>0.49232037132380602</v>
      </c>
      <c r="L14" s="10">
        <v>0.54317123747645502</v>
      </c>
      <c r="M14" s="10">
        <v>1.5878737468102799</v>
      </c>
      <c r="N14" s="10">
        <v>9.1700759359248998E-2</v>
      </c>
      <c r="O14" s="10">
        <v>0.73516371964345695</v>
      </c>
      <c r="P14" s="10">
        <v>0.60889456969101297</v>
      </c>
      <c r="Q14" s="10">
        <v>9.6423957491347398E-2</v>
      </c>
      <c r="R14" s="10">
        <v>2.5111380145685902</v>
      </c>
      <c r="S14" s="10">
        <v>0.96847864170458298</v>
      </c>
      <c r="T14" s="10">
        <v>1.9367231747631899</v>
      </c>
      <c r="U14" s="10">
        <v>0.64158171067035996</v>
      </c>
      <c r="V14" s="10">
        <v>0.85857714763905502</v>
      </c>
      <c r="W14" s="10">
        <v>2.16291911211614</v>
      </c>
      <c r="X14" s="10">
        <v>0.66702953760988803</v>
      </c>
      <c r="Y14" s="10">
        <v>0.98112408813506102</v>
      </c>
      <c r="Z14" s="10">
        <v>1.1073179765380901</v>
      </c>
      <c r="AA14" s="10">
        <v>1.46192607249478</v>
      </c>
      <c r="AB14" s="10">
        <v>3.3077940317504599</v>
      </c>
      <c r="AC14" s="10">
        <v>0.79961176952126101</v>
      </c>
      <c r="AD14" s="10">
        <v>1.2145097193151699</v>
      </c>
      <c r="AE14" s="10">
        <v>1.0154975483456401</v>
      </c>
      <c r="AF14" s="10">
        <v>0.130110750517376</v>
      </c>
      <c r="AG14" s="10">
        <v>0.45736866066384801</v>
      </c>
      <c r="AH14" s="10">
        <v>0.37709871675297002</v>
      </c>
      <c r="AI14" s="10">
        <v>0.196846842240602</v>
      </c>
      <c r="AJ14" s="10">
        <v>0.47291641194400302</v>
      </c>
      <c r="AK14" s="10">
        <v>0.743280908437285</v>
      </c>
      <c r="AL14" s="10">
        <v>2.0180376058990501</v>
      </c>
      <c r="AM14" s="10">
        <v>0.38059620291460999</v>
      </c>
      <c r="AN14" s="10">
        <v>0.18833679513394</v>
      </c>
      <c r="AO14" s="10">
        <v>0.51138994273462801</v>
      </c>
      <c r="AP14" s="10">
        <v>1.7902243782987</v>
      </c>
      <c r="AQ14" s="10">
        <v>2.5703207885941399</v>
      </c>
    </row>
    <row r="15" spans="1:43" x14ac:dyDescent="0.2">
      <c r="A15" s="10" t="s">
        <v>139</v>
      </c>
      <c r="B15" s="10" t="s">
        <v>38</v>
      </c>
      <c r="C15" s="10">
        <v>1.04799230230884</v>
      </c>
      <c r="D15" s="10">
        <v>0.89969714796704703</v>
      </c>
      <c r="E15" s="10">
        <v>1.1092494109861799</v>
      </c>
      <c r="F15" s="10">
        <v>0.97026704814964104</v>
      </c>
      <c r="G15" s="10">
        <v>0.52587943345299404</v>
      </c>
      <c r="H15" s="10">
        <v>1.0640869362482701</v>
      </c>
      <c r="I15" s="10">
        <v>0.91046286140125099</v>
      </c>
      <c r="J15" s="10">
        <v>0.75200808681220999</v>
      </c>
      <c r="K15" s="10">
        <v>0.59748625343302297</v>
      </c>
      <c r="L15" s="10">
        <v>0.95097037338375101</v>
      </c>
      <c r="M15" s="10">
        <v>0.76446721132013196</v>
      </c>
      <c r="N15" s="10">
        <v>0.36152639628981598</v>
      </c>
      <c r="O15" s="10">
        <v>1.3370115390630399</v>
      </c>
      <c r="P15" s="10">
        <v>1.56035942537378</v>
      </c>
      <c r="Q15" s="10">
        <v>0.40004735321962098</v>
      </c>
      <c r="R15" s="10">
        <v>1.5846063812325699</v>
      </c>
      <c r="S15" s="10">
        <v>1.09040527757493</v>
      </c>
      <c r="T15" s="10">
        <v>1.1502588235386</v>
      </c>
      <c r="U15" s="10">
        <v>0.95166722772925305</v>
      </c>
      <c r="V15" s="10">
        <v>0.94248237843888005</v>
      </c>
      <c r="W15" s="10">
        <v>1.0454223925075301</v>
      </c>
      <c r="X15" s="10">
        <v>1.1004444234102</v>
      </c>
      <c r="Y15" s="10">
        <v>1.8330097315678799</v>
      </c>
      <c r="Z15" s="10">
        <v>1.6151154781057699</v>
      </c>
      <c r="AA15" s="10">
        <v>2.77434770331321</v>
      </c>
      <c r="AB15" s="10">
        <v>1.63835442477766</v>
      </c>
      <c r="AC15" s="10">
        <v>1.4059353026458301</v>
      </c>
      <c r="AD15" s="10">
        <v>1.01829314461287</v>
      </c>
      <c r="AE15" s="10">
        <v>1.21648664892383</v>
      </c>
      <c r="AF15" s="10">
        <v>0.47405503704736202</v>
      </c>
      <c r="AG15" s="10">
        <v>0.88604679836160105</v>
      </c>
      <c r="AH15" s="10">
        <v>0.98264704190178498</v>
      </c>
      <c r="AI15" s="10">
        <v>0.96317113524740205</v>
      </c>
      <c r="AJ15" s="10">
        <v>1.36349240628115</v>
      </c>
      <c r="AK15" s="10">
        <v>0.96758386495341697</v>
      </c>
      <c r="AL15" s="10">
        <v>1.4931372576008399</v>
      </c>
      <c r="AM15" s="10">
        <v>0.45964478994041602</v>
      </c>
      <c r="AN15" s="10">
        <v>0.66345596958624398</v>
      </c>
      <c r="AO15" s="10">
        <v>1.2714630443463999</v>
      </c>
      <c r="AP15" s="10">
        <v>2.6343760007889601</v>
      </c>
      <c r="AQ15" s="10">
        <v>1.0725244093441899</v>
      </c>
    </row>
    <row r="16" spans="1:43" x14ac:dyDescent="0.2">
      <c r="A16" s="10" t="s">
        <v>127</v>
      </c>
      <c r="B16" s="10" t="s">
        <v>38</v>
      </c>
      <c r="C16" s="10">
        <v>0.966041433801338</v>
      </c>
      <c r="D16" s="10">
        <v>1.11609704180278</v>
      </c>
      <c r="E16" s="10">
        <v>0.99633313320772199</v>
      </c>
      <c r="F16" s="10">
        <v>1.0463205508375899</v>
      </c>
      <c r="G16" s="10">
        <v>0.99798391652082996</v>
      </c>
      <c r="H16" s="10">
        <v>1.21356383176575</v>
      </c>
      <c r="I16" s="10">
        <v>1.4291544098970601</v>
      </c>
      <c r="J16" s="10">
        <v>1.2639509465111001</v>
      </c>
      <c r="K16" s="10">
        <v>1.2318918985215399</v>
      </c>
      <c r="L16" s="10">
        <v>1.12033330032587</v>
      </c>
      <c r="M16" s="10">
        <v>1.1973505619664699</v>
      </c>
      <c r="N16" s="10">
        <v>2.1191978863902401</v>
      </c>
      <c r="O16" s="10">
        <v>0.779223707639497</v>
      </c>
      <c r="P16" s="10">
        <v>1.0427791994723601</v>
      </c>
      <c r="Q16" s="10">
        <v>2.3393145657468501</v>
      </c>
      <c r="R16" s="10">
        <v>0.57474767730972698</v>
      </c>
      <c r="S16" s="10">
        <v>0.99041635144158202</v>
      </c>
      <c r="T16" s="10">
        <v>1.1705444259948901</v>
      </c>
      <c r="U16" s="10">
        <v>1.3982106399518801</v>
      </c>
      <c r="V16" s="10">
        <v>0.56387818079740004</v>
      </c>
      <c r="W16" s="10">
        <v>1.1862705361022801</v>
      </c>
      <c r="X16" s="10">
        <v>0.72563905083315206</v>
      </c>
      <c r="Y16" s="10">
        <v>1.23273351584573</v>
      </c>
      <c r="Z16" s="10">
        <v>0.88781508314362301</v>
      </c>
      <c r="AA16" s="10">
        <v>0.64307132862628502</v>
      </c>
      <c r="AB16" s="10">
        <v>0.50072169753951501</v>
      </c>
      <c r="AC16" s="10">
        <v>0.70303943321590401</v>
      </c>
      <c r="AD16" s="10">
        <v>1.1703543171637401</v>
      </c>
      <c r="AE16" s="10">
        <v>1.0653575065486101</v>
      </c>
      <c r="AF16" s="10">
        <v>1.30127257333046</v>
      </c>
      <c r="AG16" s="10">
        <v>1.591787251208</v>
      </c>
      <c r="AH16" s="10">
        <v>1.2978075622185099</v>
      </c>
      <c r="AI16" s="10">
        <v>1.69644349191746</v>
      </c>
      <c r="AJ16" s="10">
        <v>1.3139687423387401</v>
      </c>
      <c r="AK16" s="10">
        <v>0.94828807768025503</v>
      </c>
      <c r="AL16" s="10">
        <v>0.82580173524855804</v>
      </c>
      <c r="AM16" s="10">
        <v>0.93295357810855595</v>
      </c>
      <c r="AN16" s="10">
        <v>1.2463346662149399</v>
      </c>
      <c r="AO16" s="10">
        <v>1.2499638589234201</v>
      </c>
      <c r="AP16" s="10">
        <v>0.78679874143355699</v>
      </c>
      <c r="AQ16" s="10">
        <v>0.63972120052885995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19425-AA0C-A442-A771-78A3F0A9B11A}">
  <sheetPr>
    <tabColor rgb="FFFF0000"/>
  </sheetPr>
  <dimension ref="A1:AM19"/>
  <sheetViews>
    <sheetView topLeftCell="E1" zoomScale="163" zoomScaleNormal="163" workbookViewId="0">
      <selection activeCell="Y2" sqref="Y2"/>
    </sheetView>
  </sheetViews>
  <sheetFormatPr baseColWidth="10" defaultRowHeight="16" x14ac:dyDescent="0.2"/>
  <cols>
    <col min="1" max="1" width="9.33203125" style="9" customWidth="1"/>
    <col min="2" max="2" width="9.33203125" style="10" bestFit="1" customWidth="1"/>
    <col min="3" max="16384" width="10.83203125" style="10"/>
  </cols>
  <sheetData>
    <row r="1" spans="1:39" s="11" customFormat="1" x14ac:dyDescent="0.2">
      <c r="A1" s="11" t="s">
        <v>144</v>
      </c>
      <c r="B1" s="11" t="s">
        <v>145</v>
      </c>
      <c r="C1" s="11" t="s">
        <v>86</v>
      </c>
      <c r="D1" s="11" t="s">
        <v>87</v>
      </c>
      <c r="E1" s="11" t="s">
        <v>88</v>
      </c>
      <c r="F1" s="11" t="s">
        <v>89</v>
      </c>
      <c r="G1" s="11" t="s">
        <v>90</v>
      </c>
      <c r="H1" s="11" t="s">
        <v>91</v>
      </c>
      <c r="I1" s="11" t="s">
        <v>92</v>
      </c>
      <c r="J1" s="11" t="s">
        <v>93</v>
      </c>
      <c r="K1" s="11" t="s">
        <v>94</v>
      </c>
      <c r="L1" s="11" t="s">
        <v>95</v>
      </c>
      <c r="M1" s="11" t="s">
        <v>96</v>
      </c>
      <c r="N1" s="11" t="s">
        <v>97</v>
      </c>
      <c r="O1" s="11" t="s">
        <v>98</v>
      </c>
      <c r="P1" s="11" t="s">
        <v>99</v>
      </c>
      <c r="Q1" s="11" t="s">
        <v>100</v>
      </c>
      <c r="R1" s="11" t="s">
        <v>101</v>
      </c>
      <c r="S1" s="11" t="s">
        <v>102</v>
      </c>
      <c r="T1" s="11" t="s">
        <v>103</v>
      </c>
      <c r="U1" s="11" t="s">
        <v>104</v>
      </c>
      <c r="V1" s="11" t="s">
        <v>105</v>
      </c>
      <c r="W1" s="11" t="s">
        <v>106</v>
      </c>
      <c r="X1" s="11" t="s">
        <v>107</v>
      </c>
      <c r="Y1" s="11" t="s">
        <v>108</v>
      </c>
      <c r="Z1" s="11" t="s">
        <v>109</v>
      </c>
      <c r="AA1" s="11" t="s">
        <v>110</v>
      </c>
      <c r="AB1" s="11" t="s">
        <v>111</v>
      </c>
      <c r="AC1" s="11" t="s">
        <v>112</v>
      </c>
      <c r="AD1" s="11" t="s">
        <v>113</v>
      </c>
      <c r="AE1" s="11" t="s">
        <v>114</v>
      </c>
      <c r="AF1" s="11" t="s">
        <v>115</v>
      </c>
      <c r="AG1" s="11" t="s">
        <v>116</v>
      </c>
      <c r="AH1" s="11" t="s">
        <v>117</v>
      </c>
      <c r="AI1" s="11" t="s">
        <v>118</v>
      </c>
      <c r="AJ1" s="11" t="s">
        <v>119</v>
      </c>
      <c r="AK1" s="11" t="s">
        <v>120</v>
      </c>
      <c r="AL1" s="11" t="s">
        <v>121</v>
      </c>
      <c r="AM1" s="11" t="s">
        <v>122</v>
      </c>
    </row>
    <row r="2" spans="1:39" x14ac:dyDescent="0.2">
      <c r="A2" s="9" t="s">
        <v>133</v>
      </c>
      <c r="B2" s="10" t="s">
        <v>23</v>
      </c>
      <c r="C2" s="10">
        <f>QCCorrected!G2/SUM(QCCorrected!$G2:$AQ2)*100000</f>
        <v>3196.5612010515433</v>
      </c>
      <c r="D2" s="10">
        <f>QCCorrected!H2/SUM(QCCorrected!$G2:$AQ2)*100000</f>
        <v>5656.2118719341297</v>
      </c>
      <c r="E2" s="10">
        <f>QCCorrected!I2/SUM(QCCorrected!$G2:$AQ2)*100000</f>
        <v>7522.1982557155234</v>
      </c>
      <c r="F2" s="10">
        <f>QCCorrected!J2/SUM(QCCorrected!$G2:$AQ2)*100000</f>
        <v>2308.6301136891725</v>
      </c>
      <c r="G2" s="10">
        <f>QCCorrected!K2/SUM(QCCorrected!$G2:$AQ2)*100000</f>
        <v>4360.3018617405996</v>
      </c>
      <c r="H2" s="10">
        <f>QCCorrected!L2/SUM(QCCorrected!$G2:$AQ2)*100000</f>
        <v>3899.6262392047938</v>
      </c>
      <c r="I2" s="10">
        <f>QCCorrected!M2/SUM(QCCorrected!$G2:$AQ2)*100000</f>
        <v>1971.9379386130668</v>
      </c>
      <c r="J2" s="10">
        <f>QCCorrected!N2/SUM(QCCorrected!$G2:$AQ2)*100000</f>
        <v>3639.200208666492</v>
      </c>
      <c r="K2" s="10">
        <f>QCCorrected!O2/SUM(QCCorrected!$G2:$AQ2)*100000</f>
        <v>2917.4579664482817</v>
      </c>
      <c r="L2" s="10">
        <f>QCCorrected!P2/SUM(QCCorrected!$G2:$AQ2)*100000</f>
        <v>2674.8678963248867</v>
      </c>
      <c r="M2" s="10">
        <f>QCCorrected!Q2/SUM(QCCorrected!$G2:$AQ2)*100000</f>
        <v>3223.364731741161</v>
      </c>
      <c r="N2" s="10">
        <f>QCCorrected!R2/SUM(QCCorrected!$G2:$AQ2)*100000</f>
        <v>1481.3399092474933</v>
      </c>
      <c r="O2" s="10">
        <f>QCCorrected!S2/SUM(QCCorrected!$G2:$AQ2)*100000</f>
        <v>3014.7392872015871</v>
      </c>
      <c r="P2" s="10">
        <f>QCCorrected!T2/SUM(QCCorrected!$G2:$AQ2)*100000</f>
        <v>2212.4518167547685</v>
      </c>
      <c r="Q2" s="10">
        <f>QCCorrected!U2/SUM(QCCorrected!$G2:$AQ2)*100000</f>
        <v>2648.5601086131005</v>
      </c>
      <c r="R2" s="10">
        <f>QCCorrected!V2/SUM(QCCorrected!$G2:$AQ2)*100000</f>
        <v>3091.6653549359803</v>
      </c>
      <c r="S2" s="10">
        <f>QCCorrected!W2/SUM(QCCorrected!$G2:$AQ2)*100000</f>
        <v>1981.0684798675647</v>
      </c>
      <c r="T2" s="10">
        <f>QCCorrected!X2/SUM(QCCorrected!$G2:$AQ2)*100000</f>
        <v>2085.5683355720239</v>
      </c>
      <c r="U2" s="10">
        <f>QCCorrected!Y2/SUM(QCCorrected!$G2:$AQ2)*100000</f>
        <v>952.39648677289006</v>
      </c>
      <c r="V2" s="10">
        <f>QCCorrected!Z2/SUM(QCCorrected!$G2:$AQ2)*100000</f>
        <v>2621.3315008613981</v>
      </c>
      <c r="W2" s="10">
        <f>QCCorrected!AA2/SUM(QCCorrected!$G2:$AQ2)*100000</f>
        <v>1603.6479130969356</v>
      </c>
      <c r="X2" s="10">
        <f>QCCorrected!AB2/SUM(QCCorrected!$G2:$AQ2)*100000</f>
        <v>1272.2619453946024</v>
      </c>
      <c r="Y2" s="10">
        <f>QCCorrected!AC2/SUM(QCCorrected!$G2:$AQ2)*100000</f>
        <v>2193.1930751656632</v>
      </c>
      <c r="Z2" s="10">
        <f>QCCorrected!AD2/SUM(QCCorrected!$G2:$AQ2)*100000</f>
        <v>2520.3002547595202</v>
      </c>
      <c r="AA2" s="10">
        <f>QCCorrected!AE2/SUM(QCCorrected!$G2:$AQ2)*100000</f>
        <v>2901.7264271280255</v>
      </c>
      <c r="AB2" s="10">
        <f>QCCorrected!AF2/SUM(QCCorrected!$G2:$AQ2)*100000</f>
        <v>2936.2715690076793</v>
      </c>
      <c r="AC2" s="10">
        <f>QCCorrected!AG2/SUM(QCCorrected!$G2:$AQ2)*100000</f>
        <v>2467.6250216546669</v>
      </c>
      <c r="AD2" s="10">
        <f>QCCorrected!AH2/SUM(QCCorrected!$G2:$AQ2)*100000</f>
        <v>2974.051330499587</v>
      </c>
      <c r="AE2" s="10">
        <f>QCCorrected!AI2/SUM(QCCorrected!$G2:$AQ2)*100000</f>
        <v>1965.5908194730166</v>
      </c>
      <c r="AF2" s="10">
        <f>QCCorrected!AJ2/SUM(QCCorrected!$G2:$AQ2)*100000</f>
        <v>2408.4892706989667</v>
      </c>
      <c r="AG2" s="10">
        <f>QCCorrected!AK2/SUM(QCCorrected!$G2:$AQ2)*100000</f>
        <v>1556.8242222734809</v>
      </c>
      <c r="AH2" s="10">
        <f>QCCorrected!AL2/SUM(QCCorrected!$G2:$AQ2)*100000</f>
        <v>2163.5260132857061</v>
      </c>
      <c r="AI2" s="10">
        <f>QCCorrected!AM2/SUM(QCCorrected!$G2:$AQ2)*100000</f>
        <v>1909.933648069321</v>
      </c>
      <c r="AJ2" s="10">
        <f>QCCorrected!AN2/SUM(QCCorrected!$G2:$AQ2)*100000</f>
        <v>2032.6161480221376</v>
      </c>
      <c r="AK2" s="10">
        <f>QCCorrected!AO2/SUM(QCCorrected!$G2:$AQ2)*100000</f>
        <v>3002.1648350644714</v>
      </c>
      <c r="AL2" s="10">
        <f>QCCorrected!AP2/SUM(QCCorrected!$G2:$AQ2)*100000</f>
        <v>2528.6759103978115</v>
      </c>
      <c r="AM2" s="10">
        <f>QCCorrected!AQ2/SUM(QCCorrected!$G2:$AQ2)*100000</f>
        <v>2103.6220310519616</v>
      </c>
    </row>
    <row r="3" spans="1:39" x14ac:dyDescent="0.2">
      <c r="A3" s="9" t="s">
        <v>134</v>
      </c>
      <c r="B3" s="10" t="s">
        <v>23</v>
      </c>
      <c r="C3" s="10">
        <f>QCCorrected!G3/SUM(QCCorrected!$G3:$AQ3)*100000</f>
        <v>1819.5186047199527</v>
      </c>
      <c r="D3" s="10">
        <f>QCCorrected!H3/SUM(QCCorrected!$G3:$AQ3)*100000</f>
        <v>2531.383971273819</v>
      </c>
      <c r="E3" s="10">
        <f>QCCorrected!I3/SUM(QCCorrected!$G3:$AQ3)*100000</f>
        <v>2650.4490341603246</v>
      </c>
      <c r="F3" s="10">
        <f>QCCorrected!J3/SUM(QCCorrected!$G3:$AQ3)*100000</f>
        <v>1053.7062774259748</v>
      </c>
      <c r="G3" s="10">
        <f>QCCorrected!K3/SUM(QCCorrected!$G3:$AQ3)*100000</f>
        <v>3985.1525140571753</v>
      </c>
      <c r="H3" s="10">
        <f>QCCorrected!L3/SUM(QCCorrected!$G3:$AQ3)*100000</f>
        <v>5042.1597865281092</v>
      </c>
      <c r="I3" s="10">
        <f>QCCorrected!M3/SUM(QCCorrected!$G3:$AQ3)*100000</f>
        <v>2343.1871557460031</v>
      </c>
      <c r="J3" s="10">
        <f>QCCorrected!N3/SUM(QCCorrected!$G3:$AQ3)*100000</f>
        <v>437.34169772618026</v>
      </c>
      <c r="K3" s="10">
        <f>QCCorrected!O3/SUM(QCCorrected!$G3:$AQ3)*100000</f>
        <v>3155.6447544340676</v>
      </c>
      <c r="L3" s="10">
        <f>QCCorrected!P3/SUM(QCCorrected!$G3:$AQ3)*100000</f>
        <v>3707.5207388656841</v>
      </c>
      <c r="M3" s="10">
        <f>QCCorrected!Q3/SUM(QCCorrected!$G3:$AQ3)*100000</f>
        <v>490.96460676849426</v>
      </c>
      <c r="N3" s="10">
        <f>QCCorrected!R3/SUM(QCCorrected!$G3:$AQ3)*100000</f>
        <v>2602.7477723164129</v>
      </c>
      <c r="O3" s="10">
        <f>QCCorrected!S3/SUM(QCCorrected!$G3:$AQ3)*100000</f>
        <v>4247.9648444300665</v>
      </c>
      <c r="P3" s="10">
        <f>QCCorrected!T3/SUM(QCCorrected!$G3:$AQ3)*100000</f>
        <v>1951.9175899029688</v>
      </c>
      <c r="Q3" s="10">
        <f>QCCorrected!U3/SUM(QCCorrected!$G3:$AQ3)*100000</f>
        <v>1494.3169661048396</v>
      </c>
      <c r="R3" s="10">
        <f>QCCorrected!V3/SUM(QCCorrected!$G3:$AQ3)*100000</f>
        <v>5495.5714517932793</v>
      </c>
      <c r="S3" s="10">
        <f>QCCorrected!W3/SUM(QCCorrected!$G3:$AQ3)*100000</f>
        <v>1927.8435659744548</v>
      </c>
      <c r="T3" s="10">
        <f>QCCorrected!X3/SUM(QCCorrected!$G3:$AQ3)*100000</f>
        <v>1893.8464767239429</v>
      </c>
      <c r="U3" s="10">
        <f>QCCorrected!Y3/SUM(QCCorrected!$G3:$AQ3)*100000</f>
        <v>869.14581602765793</v>
      </c>
      <c r="V3" s="10">
        <f>QCCorrected!Z3/SUM(QCCorrected!$G3:$AQ3)*100000</f>
        <v>3980.987344410019</v>
      </c>
      <c r="W3" s="10">
        <f>QCCorrected!AA3/SUM(QCCorrected!$G3:$AQ3)*100000</f>
        <v>2430.6675057021898</v>
      </c>
      <c r="X3" s="10">
        <f>QCCorrected!AB3/SUM(QCCorrected!$G3:$AQ3)*100000</f>
        <v>1238.5703919513412</v>
      </c>
      <c r="Y3" s="10">
        <f>QCCorrected!AC3/SUM(QCCorrected!$G3:$AQ3)*100000</f>
        <v>2797.2264814141499</v>
      </c>
      <c r="Z3" s="10">
        <f>QCCorrected!AD3/SUM(QCCorrected!$G3:$AQ3)*100000</f>
        <v>4811.3387601540808</v>
      </c>
      <c r="AA3" s="10">
        <f>QCCorrected!AE3/SUM(QCCorrected!$G3:$AQ3)*100000</f>
        <v>4349.4283005439238</v>
      </c>
      <c r="AB3" s="10">
        <f>QCCorrected!AF3/SUM(QCCorrected!$G3:$AQ3)*100000</f>
        <v>1022.2248088489148</v>
      </c>
      <c r="AC3" s="10">
        <f>QCCorrected!AG3/SUM(QCCorrected!$G3:$AQ3)*100000</f>
        <v>2112.1867283927063</v>
      </c>
      <c r="AD3" s="10">
        <f>QCCorrected!AH3/SUM(QCCorrected!$G3:$AQ3)*100000</f>
        <v>774.321039345043</v>
      </c>
      <c r="AE3" s="10">
        <f>QCCorrected!AI3/SUM(QCCorrected!$G3:$AQ3)*100000</f>
        <v>431.40658624470075</v>
      </c>
      <c r="AF3" s="10">
        <f>QCCorrected!AJ3/SUM(QCCorrected!$G3:$AQ3)*100000</f>
        <v>2021.5039823511552</v>
      </c>
      <c r="AG3" s="10">
        <f>QCCorrected!AK3/SUM(QCCorrected!$G3:$AQ3)*100000</f>
        <v>3618.3411131131561</v>
      </c>
      <c r="AH3" s="10">
        <f>QCCorrected!AL3/SUM(QCCorrected!$G3:$AQ3)*100000</f>
        <v>3412.0987701794038</v>
      </c>
      <c r="AI3" s="10">
        <f>QCCorrected!AM3/SUM(QCCorrected!$G3:$AQ3)*100000</f>
        <v>8345.1495936888732</v>
      </c>
      <c r="AJ3" s="10">
        <f>QCCorrected!AN3/SUM(QCCorrected!$G3:$AQ3)*100000</f>
        <v>769.59225133426492</v>
      </c>
      <c r="AK3" s="10">
        <f>QCCorrected!AO3/SUM(QCCorrected!$G3:$AQ3)*100000</f>
        <v>4142.9252646452842</v>
      </c>
      <c r="AL3" s="10">
        <f>QCCorrected!AP3/SUM(QCCorrected!$G3:$AQ3)*100000</f>
        <v>2311.6225438732572</v>
      </c>
      <c r="AM3" s="10">
        <f>QCCorrected!AQ3/SUM(QCCorrected!$G3:$AQ3)*100000</f>
        <v>3730.0249088281439</v>
      </c>
    </row>
    <row r="4" spans="1:39" x14ac:dyDescent="0.2">
      <c r="A4" s="9" t="s">
        <v>142</v>
      </c>
      <c r="B4" s="10" t="s">
        <v>23</v>
      </c>
      <c r="C4" s="10">
        <f>QCCorrected!G4/SUM(QCCorrected!$G4:$AQ4)*100000</f>
        <v>1171.9196109962838</v>
      </c>
      <c r="D4" s="10">
        <f>QCCorrected!H4/SUM(QCCorrected!$G4:$AQ4)*100000</f>
        <v>3245.2010470058385</v>
      </c>
      <c r="E4" s="10">
        <f>QCCorrected!I4/SUM(QCCorrected!$G4:$AQ4)*100000</f>
        <v>2407.2434036680747</v>
      </c>
      <c r="F4" s="10">
        <f>QCCorrected!J4/SUM(QCCorrected!$G4:$AQ4)*100000</f>
        <v>1280.9650528752695</v>
      </c>
      <c r="G4" s="10">
        <f>QCCorrected!K4/SUM(QCCorrected!$G4:$AQ4)*100000</f>
        <v>1776.926361000895</v>
      </c>
      <c r="H4" s="10">
        <f>QCCorrected!L4/SUM(QCCorrected!$G4:$AQ4)*100000</f>
        <v>2341.2465218033899</v>
      </c>
      <c r="I4" s="10">
        <f>QCCorrected!M4/SUM(QCCorrected!$G4:$AQ4)*100000</f>
        <v>2063.3103544940573</v>
      </c>
      <c r="J4" s="10">
        <f>QCCorrected!N4/SUM(QCCorrected!$G4:$AQ4)*100000</f>
        <v>311.9034293862527</v>
      </c>
      <c r="K4" s="10">
        <f>QCCorrected!O4/SUM(QCCorrected!$G4:$AQ4)*100000</f>
        <v>2229.4424162094324</v>
      </c>
      <c r="L4" s="10">
        <f>QCCorrected!P4/SUM(QCCorrected!$G4:$AQ4)*100000</f>
        <v>2421.2114539439658</v>
      </c>
      <c r="M4" s="10">
        <f>QCCorrected!Q4/SUM(QCCorrected!$G4:$AQ4)*100000</f>
        <v>402.71548286836173</v>
      </c>
      <c r="N4" s="10">
        <f>QCCorrected!R4/SUM(QCCorrected!$G4:$AQ4)*100000</f>
        <v>3975.0074375172544</v>
      </c>
      <c r="O4" s="10">
        <f>QCCorrected!S4/SUM(QCCorrected!$G4:$AQ4)*100000</f>
        <v>3234.8428070081368</v>
      </c>
      <c r="P4" s="10">
        <f>QCCorrected!T4/SUM(QCCorrected!$G4:$AQ4)*100000</f>
        <v>3177.9020615248019</v>
      </c>
      <c r="Q4" s="10">
        <f>QCCorrected!U4/SUM(QCCorrected!$G4:$AQ4)*100000</f>
        <v>1701.6974303042232</v>
      </c>
      <c r="R4" s="10">
        <f>QCCorrected!V4/SUM(QCCorrected!$G4:$AQ4)*100000</f>
        <v>2261.5582158576753</v>
      </c>
      <c r="S4" s="10">
        <f>QCCorrected!W4/SUM(QCCorrected!$G4:$AQ4)*100000</f>
        <v>3517.2348156750986</v>
      </c>
      <c r="T4" s="10">
        <f>QCCorrected!X4/SUM(QCCorrected!$G4:$AQ4)*100000</f>
        <v>2304.7728303199674</v>
      </c>
      <c r="U4" s="10">
        <f>QCCorrected!Y4/SUM(QCCorrected!$G4:$AQ4)*100000</f>
        <v>8392.4781663249942</v>
      </c>
      <c r="V4" s="10">
        <f>QCCorrected!Z4/SUM(QCCorrected!$G4:$AQ4)*100000</f>
        <v>3322.4299696068147</v>
      </c>
      <c r="W4" s="10">
        <f>QCCorrected!AA4/SUM(QCCorrected!$G4:$AQ4)*100000</f>
        <v>4858.7368492735004</v>
      </c>
      <c r="X4" s="10">
        <f>QCCorrected!AB4/SUM(QCCorrected!$G4:$AQ4)*100000</f>
        <v>5275.6843343358487</v>
      </c>
      <c r="Y4" s="10">
        <f>QCCorrected!AC4/SUM(QCCorrected!$G4:$AQ4)*100000</f>
        <v>2507.9533084018531</v>
      </c>
      <c r="Z4" s="10">
        <f>QCCorrected!AD4/SUM(QCCorrected!$G4:$AQ4)*100000</f>
        <v>3168.366169166758</v>
      </c>
      <c r="AA4" s="10">
        <f>QCCorrected!AE4/SUM(QCCorrected!$G4:$AQ4)*100000</f>
        <v>2775.3913246560592</v>
      </c>
      <c r="AB4" s="10">
        <f>QCCorrected!AF4/SUM(QCCorrected!$G4:$AQ4)*100000</f>
        <v>782.40391202504304</v>
      </c>
      <c r="AC4" s="10">
        <f>QCCorrected!AG4/SUM(QCCorrected!$G4:$AQ4)*100000</f>
        <v>1772.2043449014873</v>
      </c>
      <c r="AD4" s="10">
        <f>QCCorrected!AH4/SUM(QCCorrected!$G4:$AQ4)*100000</f>
        <v>1392.5794539893916</v>
      </c>
      <c r="AE4" s="10">
        <f>QCCorrected!AI4/SUM(QCCorrected!$G4:$AQ4)*100000</f>
        <v>1083.24574061507</v>
      </c>
      <c r="AF4" s="10">
        <f>QCCorrected!AJ4/SUM(QCCorrected!$G4:$AQ4)*100000</f>
        <v>2591.4629600235944</v>
      </c>
      <c r="AG4" s="10">
        <f>QCCorrected!AK4/SUM(QCCorrected!$G4:$AQ4)*100000</f>
        <v>5334.1540978318262</v>
      </c>
      <c r="AH4" s="10">
        <f>QCCorrected!AL4/SUM(QCCorrected!$G4:$AQ4)*100000</f>
        <v>3328.4489401070623</v>
      </c>
      <c r="AI4" s="10">
        <f>QCCorrected!AM4/SUM(QCCorrected!$G4:$AQ4)*100000</f>
        <v>995.5400486253842</v>
      </c>
      <c r="AJ4" s="10">
        <f>QCCorrected!AN4/SUM(QCCorrected!$G4:$AQ4)*100000</f>
        <v>967.20443064866674</v>
      </c>
      <c r="AK4" s="10">
        <f>QCCorrected!AO4/SUM(QCCorrected!$G4:$AQ4)*100000</f>
        <v>2501.5647787621097</v>
      </c>
      <c r="AL4" s="10">
        <f>QCCorrected!AP4/SUM(QCCorrected!$G4:$AQ4)*100000</f>
        <v>5644.8662544860181</v>
      </c>
      <c r="AM4" s="10">
        <f>QCCorrected!AQ4/SUM(QCCorrected!$G4:$AQ4)*100000</f>
        <v>3480.1841837595034</v>
      </c>
    </row>
    <row r="6" spans="1:39" x14ac:dyDescent="0.2">
      <c r="A6" s="9" t="s">
        <v>141</v>
      </c>
      <c r="B6" s="10" t="s">
        <v>28</v>
      </c>
      <c r="C6" s="10">
        <f>QCCorrected!G5/SUM(QCCorrected!$G5:$AQ5)*100000</f>
        <v>480.44775481588312</v>
      </c>
      <c r="D6" s="10">
        <f>QCCorrected!H5/SUM(QCCorrected!$G5:$AQ5)*100000</f>
        <v>3895.7540236160721</v>
      </c>
      <c r="E6" s="10">
        <f>QCCorrected!I5/SUM(QCCorrected!$G5:$AQ5)*100000</f>
        <v>5416.9317217682847</v>
      </c>
      <c r="F6" s="10">
        <f>QCCorrected!J5/SUM(QCCorrected!$G5:$AQ5)*100000</f>
        <v>3748.8282957618121</v>
      </c>
      <c r="G6" s="10">
        <f>QCCorrected!K5/SUM(QCCorrected!$G5:$AQ5)*100000</f>
        <v>2951.7116098455831</v>
      </c>
      <c r="H6" s="10">
        <f>QCCorrected!L5/SUM(QCCorrected!$G5:$AQ5)*100000</f>
        <v>2553.7290236193085</v>
      </c>
      <c r="I6" s="10">
        <f>QCCorrected!M5/SUM(QCCorrected!$G5:$AQ5)*100000</f>
        <v>2362.727513964142</v>
      </c>
      <c r="J6" s="10">
        <f>QCCorrected!N5/SUM(QCCorrected!$G5:$AQ5)*100000</f>
        <v>3739.0992884849929</v>
      </c>
      <c r="K6" s="10">
        <f>QCCorrected!O5/SUM(QCCorrected!$G5:$AQ5)*100000</f>
        <v>2409.5191533754428</v>
      </c>
      <c r="L6" s="10">
        <f>QCCorrected!P5/SUM(QCCorrected!$G5:$AQ5)*100000</f>
        <v>2647.9021611868789</v>
      </c>
      <c r="M6" s="10">
        <f>QCCorrected!Q5/SUM(QCCorrected!$G5:$AQ5)*100000</f>
        <v>3747.6743816074886</v>
      </c>
      <c r="N6" s="10">
        <f>QCCorrected!R5/SUM(QCCorrected!$G5:$AQ5)*100000</f>
        <v>631.50614681101138</v>
      </c>
      <c r="O6" s="10">
        <f>QCCorrected!S5/SUM(QCCorrected!$G5:$AQ5)*100000</f>
        <v>2231.2700838321412</v>
      </c>
      <c r="P6" s="10">
        <f>QCCorrected!T5/SUM(QCCorrected!$G5:$AQ5)*100000</f>
        <v>2732.4145515317746</v>
      </c>
      <c r="Q6" s="10">
        <f>QCCorrected!U5/SUM(QCCorrected!$G5:$AQ5)*100000</f>
        <v>2690.477753791562</v>
      </c>
      <c r="R6" s="10">
        <f>QCCorrected!V5/SUM(QCCorrected!$G5:$AQ5)*100000</f>
        <v>2742.289307025173</v>
      </c>
      <c r="S6" s="10">
        <f>QCCorrected!W5/SUM(QCCorrected!$G5:$AQ5)*100000</f>
        <v>2740.2319953591837</v>
      </c>
      <c r="T6" s="10">
        <f>QCCorrected!X5/SUM(QCCorrected!$G5:$AQ5)*100000</f>
        <v>2363.4526547882283</v>
      </c>
      <c r="U6" s="10">
        <f>QCCorrected!Y5/SUM(QCCorrected!$G5:$AQ5)*100000</f>
        <v>4776.817576784556</v>
      </c>
      <c r="V6" s="10">
        <f>QCCorrected!Z5/SUM(QCCorrected!$G5:$AQ5)*100000</f>
        <v>1468.657066538485</v>
      </c>
      <c r="W6" s="10">
        <f>QCCorrected!AA5/SUM(QCCorrected!$G5:$AQ5)*100000</f>
        <v>765.14192826478666</v>
      </c>
      <c r="X6" s="10">
        <f>QCCorrected!AB5/SUM(QCCorrected!$G5:$AQ5)*100000</f>
        <v>240.30991268299815</v>
      </c>
      <c r="Y6" s="10">
        <f>QCCorrected!AC5/SUM(QCCorrected!$G5:$AQ5)*100000</f>
        <v>2260.5212529874875</v>
      </c>
      <c r="Z6" s="10">
        <f>QCCorrected!AD5/SUM(QCCorrected!$G5:$AQ5)*100000</f>
        <v>2011.2435176750841</v>
      </c>
      <c r="AA6" s="10">
        <f>QCCorrected!AE5/SUM(QCCorrected!$G5:$AQ5)*100000</f>
        <v>2187.4301386106554</v>
      </c>
      <c r="AB6" s="10">
        <f>QCCorrected!AF5/SUM(QCCorrected!$G5:$AQ5)*100000</f>
        <v>4487.0078969923816</v>
      </c>
      <c r="AC6" s="10">
        <f>QCCorrected!AG5/SUM(QCCorrected!$G5:$AQ5)*100000</f>
        <v>4923.5389503209035</v>
      </c>
      <c r="AD6" s="10">
        <f>QCCorrected!AH5/SUM(QCCorrected!$G5:$AQ5)*100000</f>
        <v>4313.6512069390728</v>
      </c>
      <c r="AE6" s="10">
        <f>QCCorrected!AI5/SUM(QCCorrected!$G5:$AQ5)*100000</f>
        <v>4596.8614028900383</v>
      </c>
      <c r="AF6" s="10">
        <f>QCCorrected!AJ5/SUM(QCCorrected!$G5:$AQ5)*100000</f>
        <v>3491.998419913059</v>
      </c>
      <c r="AG6" s="10">
        <f>QCCorrected!AK5/SUM(QCCorrected!$G5:$AQ5)*100000</f>
        <v>1044.9382689126999</v>
      </c>
      <c r="AH6" s="10">
        <f>QCCorrected!AL5/SUM(QCCorrected!$G5:$AQ5)*100000</f>
        <v>1789.8471214287413</v>
      </c>
      <c r="AI6" s="10">
        <f>QCCorrected!AM5/SUM(QCCorrected!$G5:$AQ5)*100000</f>
        <v>786.34804698539244</v>
      </c>
      <c r="AJ6" s="10">
        <f>QCCorrected!AN5/SUM(QCCorrected!$G5:$AQ5)*100000</f>
        <v>6102.8894287757057</v>
      </c>
      <c r="AK6" s="10">
        <f>QCCorrected!AO5/SUM(QCCorrected!$G5:$AQ5)*100000</f>
        <v>2783.5729111128258</v>
      </c>
      <c r="AL6" s="10">
        <f>QCCorrected!AP5/SUM(QCCorrected!$G5:$AQ5)*100000</f>
        <v>1136.8304524728865</v>
      </c>
      <c r="AM6" s="10">
        <f>QCCorrected!AQ5/SUM(QCCorrected!$G5:$AQ5)*100000</f>
        <v>746.42707852726505</v>
      </c>
    </row>
    <row r="7" spans="1:39" x14ac:dyDescent="0.2">
      <c r="A7" s="9" t="s">
        <v>137</v>
      </c>
      <c r="B7" s="10" t="s">
        <v>28</v>
      </c>
      <c r="C7" s="10">
        <f>QCCorrected!G6/SUM(QCCorrected!$G6:$AQ6)*100000</f>
        <v>5436.5136930152403</v>
      </c>
      <c r="D7" s="10">
        <f>QCCorrected!H6/SUM(QCCorrected!$G6:$AQ6)*100000</f>
        <v>2073.9994481827534</v>
      </c>
      <c r="E7" s="10">
        <f>QCCorrected!I6/SUM(QCCorrected!$G6:$AQ6)*100000</f>
        <v>1786.3791417912437</v>
      </c>
      <c r="F7" s="10">
        <f>QCCorrected!J6/SUM(QCCorrected!$G6:$AQ6)*100000</f>
        <v>1623.052282249457</v>
      </c>
      <c r="G7" s="10">
        <f>QCCorrected!K6/SUM(QCCorrected!$G6:$AQ6)*100000</f>
        <v>4831.6374375782798</v>
      </c>
      <c r="H7" s="10">
        <f>QCCorrected!L6/SUM(QCCorrected!$G6:$AQ6)*100000</f>
        <v>4935.1318349612047</v>
      </c>
      <c r="I7" s="10">
        <f>QCCorrected!M6/SUM(QCCorrected!$G6:$AQ6)*100000</f>
        <v>2034.5523603194335</v>
      </c>
      <c r="J7" s="10">
        <f>QCCorrected!N6/SUM(QCCorrected!$G6:$AQ6)*100000</f>
        <v>1219.4973492534955</v>
      </c>
      <c r="K7" s="10">
        <f>QCCorrected!O6/SUM(QCCorrected!$G6:$AQ6)*100000</f>
        <v>4285.18883787717</v>
      </c>
      <c r="L7" s="10">
        <f>QCCorrected!P6/SUM(QCCorrected!$G6:$AQ6)*100000</f>
        <v>3495.3454480148534</v>
      </c>
      <c r="M7" s="10">
        <f>QCCorrected!Q6/SUM(QCCorrected!$G6:$AQ6)*100000</f>
        <v>1086.9032506612214</v>
      </c>
      <c r="N7" s="10">
        <f>QCCorrected!R6/SUM(QCCorrected!$G6:$AQ6)*100000</f>
        <v>1885.3811020688165</v>
      </c>
      <c r="O7" s="10">
        <f>QCCorrected!S6/SUM(QCCorrected!$G6:$AQ6)*100000</f>
        <v>4083.3760681981239</v>
      </c>
      <c r="P7" s="10">
        <f>QCCorrected!T6/SUM(QCCorrected!$G6:$AQ6)*100000</f>
        <v>1944.1374793002637</v>
      </c>
      <c r="Q7" s="10">
        <f>QCCorrected!U6/SUM(QCCorrected!$G6:$AQ6)*100000</f>
        <v>1813.6224530105144</v>
      </c>
      <c r="R7" s="10">
        <f>QCCorrected!V6/SUM(QCCorrected!$G6:$AQ6)*100000</f>
        <v>5252.6271812649129</v>
      </c>
      <c r="S7" s="10">
        <f>QCCorrected!W6/SUM(QCCorrected!$G6:$AQ6)*100000</f>
        <v>1881.7935524403022</v>
      </c>
      <c r="T7" s="10">
        <f>QCCorrected!X6/SUM(QCCorrected!$G6:$AQ6)*100000</f>
        <v>2238.3373052351258</v>
      </c>
      <c r="U7" s="10">
        <f>QCCorrected!Y6/SUM(QCCorrected!$G6:$AQ6)*100000</f>
        <v>2.9467039709056905E-5</v>
      </c>
      <c r="V7" s="10">
        <f>QCCorrected!Z6/SUM(QCCorrected!$G6:$AQ6)*100000</f>
        <v>3192.6768820974225</v>
      </c>
      <c r="W7" s="10">
        <f>QCCorrected!AA6/SUM(QCCorrected!$G6:$AQ6)*100000</f>
        <v>3205.7101746360213</v>
      </c>
      <c r="X7" s="10">
        <f>QCCorrected!AB6/SUM(QCCorrected!$G6:$AQ6)*100000</f>
        <v>1015.0008236546967</v>
      </c>
      <c r="Y7" s="10">
        <f>QCCorrected!AC6/SUM(QCCorrected!$G6:$AQ6)*100000</f>
        <v>3825.9072511775107</v>
      </c>
      <c r="Z7" s="10">
        <f>QCCorrected!AD6/SUM(QCCorrected!$G6:$AQ6)*100000</f>
        <v>4111.6223778534895</v>
      </c>
      <c r="AA7" s="10">
        <f>QCCorrected!AE6/SUM(QCCorrected!$G6:$AQ6)*100000</f>
        <v>4258.3079670630732</v>
      </c>
      <c r="AB7" s="10">
        <f>QCCorrected!AF6/SUM(QCCorrected!$G6:$AQ6)*100000</f>
        <v>2046.1003367254427</v>
      </c>
      <c r="AC7" s="10">
        <f>QCCorrected!AG6/SUM(QCCorrected!$G6:$AQ6)*100000</f>
        <v>2293.0475375500287</v>
      </c>
      <c r="AD7" s="10">
        <f>QCCorrected!AH6/SUM(QCCorrected!$G6:$AQ6)*100000</f>
        <v>1805.1024311232477</v>
      </c>
      <c r="AE7" s="10">
        <f>QCCorrected!AI6/SUM(QCCorrected!$G6:$AQ6)*100000</f>
        <v>976.02845111632632</v>
      </c>
      <c r="AF7" s="10">
        <f>QCCorrected!AJ6/SUM(QCCorrected!$G6:$AQ6)*100000</f>
        <v>2209.9050786994021</v>
      </c>
      <c r="AG7" s="10">
        <f>QCCorrected!AK6/SUM(QCCorrected!$G6:$AQ6)*100000</f>
        <v>1015.8270613443503</v>
      </c>
      <c r="AH7" s="10">
        <f>QCCorrected!AL6/SUM(QCCorrected!$G6:$AQ6)*100000</f>
        <v>3534.4994530964241</v>
      </c>
      <c r="AI7" s="10">
        <f>QCCorrected!AM6/SUM(QCCorrected!$G6:$AQ6)*100000</f>
        <v>3988.7848936649957</v>
      </c>
      <c r="AJ7" s="10">
        <f>QCCorrected!AN6/SUM(QCCorrected!$G6:$AQ6)*100000</f>
        <v>1504.767365381309</v>
      </c>
      <c r="AK7" s="10">
        <f>QCCorrected!AO6/SUM(QCCorrected!$G6:$AQ6)*100000</f>
        <v>3573.9050814346715</v>
      </c>
      <c r="AL7" s="10">
        <f>QCCorrected!AP6/SUM(QCCorrected!$G6:$AQ6)*100000</f>
        <v>2875.678653810397</v>
      </c>
      <c r="AM7" s="10">
        <f>QCCorrected!AQ6/SUM(QCCorrected!$G6:$AQ6)*100000</f>
        <v>2659.6519246817275</v>
      </c>
    </row>
    <row r="8" spans="1:39" x14ac:dyDescent="0.2">
      <c r="A8" s="9" t="s">
        <v>132</v>
      </c>
      <c r="B8" s="10" t="s">
        <v>28</v>
      </c>
      <c r="C8" s="10">
        <f>QCCorrected!G7/SUM(QCCorrected!$G7:$AQ7)*100000</f>
        <v>2915.1419953925083</v>
      </c>
      <c r="D8" s="10">
        <f>QCCorrected!H7/SUM(QCCorrected!$G7:$AQ7)*100000</f>
        <v>2175.3442624435452</v>
      </c>
      <c r="E8" s="10">
        <f>QCCorrected!I7/SUM(QCCorrected!$G7:$AQ7)*100000</f>
        <v>2619.8263326154783</v>
      </c>
      <c r="F8" s="10">
        <f>QCCorrected!J7/SUM(QCCorrected!$G7:$AQ7)*100000</f>
        <v>3608.5377736766732</v>
      </c>
      <c r="G8" s="10">
        <f>QCCorrected!K7/SUM(QCCorrected!$G7:$AQ7)*100000</f>
        <v>2356.5881469761134</v>
      </c>
      <c r="H8" s="10">
        <f>QCCorrected!L7/SUM(QCCorrected!$G7:$AQ7)*100000</f>
        <v>2424.3788590232366</v>
      </c>
      <c r="I8" s="10">
        <f>QCCorrected!M7/SUM(QCCorrected!$G7:$AQ7)*100000</f>
        <v>1922.2508178445587</v>
      </c>
      <c r="J8" s="10">
        <f>QCCorrected!N7/SUM(QCCorrected!$G7:$AQ7)*100000</f>
        <v>5792.7484952364021</v>
      </c>
      <c r="K8" s="10">
        <f>QCCorrected!O7/SUM(QCCorrected!$G7:$AQ7)*100000</f>
        <v>2534.2395174652816</v>
      </c>
      <c r="L8" s="10">
        <f>QCCorrected!P7/SUM(QCCorrected!$G7:$AQ7)*100000</f>
        <v>2179.196147937027</v>
      </c>
      <c r="M8" s="10">
        <f>QCCorrected!Q7/SUM(QCCorrected!$G7:$AQ7)*100000</f>
        <v>5806.3380837385903</v>
      </c>
      <c r="N8" s="10">
        <f>QCCorrected!R7/SUM(QCCorrected!$G7:$AQ7)*100000</f>
        <v>2099.9934553689968</v>
      </c>
      <c r="O8" s="10">
        <f>QCCorrected!S7/SUM(QCCorrected!$G7:$AQ7)*100000</f>
        <v>2235.0402767771307</v>
      </c>
      <c r="P8" s="10">
        <f>QCCorrected!T7/SUM(QCCorrected!$G7:$AQ7)*100000</f>
        <v>2604.3061973359008</v>
      </c>
      <c r="Q8" s="10">
        <f>QCCorrected!U7/SUM(QCCorrected!$G7:$AQ7)*100000</f>
        <v>3864.3198301968932</v>
      </c>
      <c r="R8" s="10">
        <f>QCCorrected!V7/SUM(QCCorrected!$G7:$AQ7)*100000</f>
        <v>1997.8607985300541</v>
      </c>
      <c r="S8" s="10">
        <f>QCCorrected!W7/SUM(QCCorrected!$G7:$AQ7)*100000</f>
        <v>2438.337774081207</v>
      </c>
      <c r="T8" s="10">
        <f>QCCorrected!X7/SUM(QCCorrected!$G7:$AQ7)*100000</f>
        <v>1817.8884735588665</v>
      </c>
      <c r="U8" s="10">
        <f>QCCorrected!Y7/SUM(QCCorrected!$G7:$AQ7)*100000</f>
        <v>4194.8044585486805</v>
      </c>
      <c r="V8" s="10">
        <f>QCCorrected!Z7/SUM(QCCorrected!$G7:$AQ7)*100000</f>
        <v>2414.3671974720769</v>
      </c>
      <c r="W8" s="10">
        <f>QCCorrected!AA7/SUM(QCCorrected!$G7:$AQ7)*100000</f>
        <v>2030.2883170778166</v>
      </c>
      <c r="X8" s="10">
        <f>QCCorrected!AB7/SUM(QCCorrected!$G7:$AQ7)*100000</f>
        <v>1936.0168342121267</v>
      </c>
      <c r="Y8" s="10">
        <f>QCCorrected!AC7/SUM(QCCorrected!$G7:$AQ7)*100000</f>
        <v>2411.3673975757897</v>
      </c>
      <c r="Z8" s="10">
        <f>QCCorrected!AD7/SUM(QCCorrected!$G7:$AQ7)*100000</f>
        <v>1861.2281837461935</v>
      </c>
      <c r="AA8" s="10">
        <f>QCCorrected!AE7/SUM(QCCorrected!$G7:$AQ7)*100000</f>
        <v>2209.8761430471382</v>
      </c>
      <c r="AB8" s="10">
        <f>QCCorrected!AF7/SUM(QCCorrected!$G7:$AQ7)*100000</f>
        <v>3604.0355691966056</v>
      </c>
      <c r="AC8" s="10">
        <f>QCCorrected!AG7/SUM(QCCorrected!$G7:$AQ7)*100000</f>
        <v>2575.7858518039689</v>
      </c>
      <c r="AD8" s="10">
        <f>QCCorrected!AH7/SUM(QCCorrected!$G7:$AQ7)*100000</f>
        <v>3570.7552850483162</v>
      </c>
      <c r="AE8" s="10">
        <f>QCCorrected!AI7/SUM(QCCorrected!$G7:$AQ7)*100000</f>
        <v>4157.3604896958823</v>
      </c>
      <c r="AF8" s="10">
        <f>QCCorrected!AJ7/SUM(QCCorrected!$G7:$AQ7)*100000</f>
        <v>2153.9492435808152</v>
      </c>
      <c r="AG8" s="10">
        <f>QCCorrected!AK7/SUM(QCCorrected!$G7:$AQ7)*100000</f>
        <v>1479.6099799760275</v>
      </c>
      <c r="AH8" s="10">
        <f>QCCorrected!AL7/SUM(QCCorrected!$G7:$AQ7)*100000</f>
        <v>2170.0291896900826</v>
      </c>
      <c r="AI8" s="10">
        <f>QCCorrected!AM7/SUM(QCCorrected!$G7:$AQ7)*100000</f>
        <v>1163.6342968785477</v>
      </c>
      <c r="AJ8" s="10">
        <f>QCCorrected!AN7/SUM(QCCorrected!$G7:$AQ7)*100000</f>
        <v>4312.6325242925304</v>
      </c>
      <c r="AK8" s="10">
        <f>QCCorrected!AO7/SUM(QCCorrected!$G7:$AQ7)*100000</f>
        <v>2383.7746244741124</v>
      </c>
      <c r="AL8" s="10">
        <f>QCCorrected!AP7/SUM(QCCorrected!$G7:$AQ7)*100000</f>
        <v>2033.5549435123255</v>
      </c>
      <c r="AM8" s="10">
        <f>QCCorrected!AQ7/SUM(QCCorrected!$G7:$AQ7)*100000</f>
        <v>1944.5922319724675</v>
      </c>
    </row>
    <row r="9" spans="1:39" x14ac:dyDescent="0.2">
      <c r="A9" s="9" t="s">
        <v>130</v>
      </c>
      <c r="B9" s="10" t="s">
        <v>28</v>
      </c>
      <c r="C9" s="10">
        <f>QCCorrected!G8/SUM(QCCorrected!$G8:$AQ8)*100000</f>
        <v>3101.133327742903</v>
      </c>
      <c r="D9" s="10">
        <f>QCCorrected!H8/SUM(QCCorrected!$G8:$AQ8)*100000</f>
        <v>2690.7885682821588</v>
      </c>
      <c r="E9" s="10">
        <f>QCCorrected!I8/SUM(QCCorrected!$G8:$AQ8)*100000</f>
        <v>2888.5697290587864</v>
      </c>
      <c r="F9" s="10">
        <f>QCCorrected!J8/SUM(QCCorrected!$G8:$AQ8)*100000</f>
        <v>3112.4752765804833</v>
      </c>
      <c r="G9" s="10">
        <f>QCCorrected!K8/SUM(QCCorrected!$G8:$AQ8)*100000</f>
        <v>1642.7941213453278</v>
      </c>
      <c r="H9" s="10">
        <f>QCCorrected!L8/SUM(QCCorrected!$G8:$AQ8)*100000</f>
        <v>2984.2785989281929</v>
      </c>
      <c r="I9" s="10">
        <f>QCCorrected!M8/SUM(QCCorrected!$G8:$AQ8)*100000</f>
        <v>3036.7486436061558</v>
      </c>
      <c r="J9" s="10">
        <f>QCCorrected!N8/SUM(QCCorrected!$G8:$AQ8)*100000</f>
        <v>2024.2603381218864</v>
      </c>
      <c r="K9" s="10">
        <f>QCCorrected!O8/SUM(QCCorrected!$G8:$AQ8)*100000</f>
        <v>2530.8145888451263</v>
      </c>
      <c r="L9" s="10">
        <f>QCCorrected!P8/SUM(QCCorrected!$G8:$AQ8)*100000</f>
        <v>2793.4604824568946</v>
      </c>
      <c r="M9" s="10">
        <f>QCCorrected!Q8/SUM(QCCorrected!$G8:$AQ8)*100000</f>
        <v>2264.3725471840348</v>
      </c>
      <c r="N9" s="10">
        <f>QCCorrected!R8/SUM(QCCorrected!$G8:$AQ8)*100000</f>
        <v>3097.625383266713</v>
      </c>
      <c r="O9" s="10">
        <f>QCCorrected!S8/SUM(QCCorrected!$G8:$AQ8)*100000</f>
        <v>2635.189133751468</v>
      </c>
      <c r="P9" s="10">
        <f>QCCorrected!T8/SUM(QCCorrected!$G8:$AQ8)*100000</f>
        <v>3044.0282473122797</v>
      </c>
      <c r="Q9" s="10">
        <f>QCCorrected!U8/SUM(QCCorrected!$G8:$AQ8)*100000</f>
        <v>4233.2445541756397</v>
      </c>
      <c r="R9" s="10">
        <f>QCCorrected!V8/SUM(QCCorrected!$G8:$AQ8)*100000</f>
        <v>2234.2948062094974</v>
      </c>
      <c r="S9" s="10">
        <f>QCCorrected!W8/SUM(QCCorrected!$G8:$AQ8)*100000</f>
        <v>2688.5651197707834</v>
      </c>
      <c r="T9" s="10">
        <f>QCCorrected!X8/SUM(QCCorrected!$G8:$AQ8)*100000</f>
        <v>1220.4550580818952</v>
      </c>
      <c r="U9" s="10">
        <f>QCCorrected!Y8/SUM(QCCorrected!$G8:$AQ8)*100000</f>
        <v>4785.0426159954659</v>
      </c>
      <c r="V9" s="10">
        <f>QCCorrected!Z8/SUM(QCCorrected!$G8:$AQ8)*100000</f>
        <v>3951.1282466994644</v>
      </c>
      <c r="W9" s="10">
        <f>QCCorrected!AA8/SUM(QCCorrected!$G8:$AQ8)*100000</f>
        <v>2270.3744789918665</v>
      </c>
      <c r="X9" s="10">
        <f>QCCorrected!AB8/SUM(QCCorrected!$G8:$AQ8)*100000</f>
        <v>3885.6709071129708</v>
      </c>
      <c r="Y9" s="10">
        <f>QCCorrected!AC8/SUM(QCCorrected!$G8:$AQ8)*100000</f>
        <v>2227.6029132703061</v>
      </c>
      <c r="Z9" s="10">
        <f>QCCorrected!AD8/SUM(QCCorrected!$G8:$AQ8)*100000</f>
        <v>2436.0670155499542</v>
      </c>
      <c r="AA9" s="10">
        <f>QCCorrected!AE8/SUM(QCCorrected!$G8:$AQ8)*100000</f>
        <v>2830.8147194641033</v>
      </c>
      <c r="AB9" s="10">
        <f>QCCorrected!AF8/SUM(QCCorrected!$G8:$AQ8)*100000</f>
        <v>1091.2342725120291</v>
      </c>
      <c r="AC9" s="10">
        <f>QCCorrected!AG8/SUM(QCCorrected!$G8:$AQ8)*100000</f>
        <v>1728.7336655611823</v>
      </c>
      <c r="AD9" s="10">
        <f>QCCorrected!AH8/SUM(QCCorrected!$G8:$AQ8)*100000</f>
        <v>2977.6418307172344</v>
      </c>
      <c r="AE9" s="10">
        <f>QCCorrected!AI8/SUM(QCCorrected!$G8:$AQ8)*100000</f>
        <v>3284.6187346011984</v>
      </c>
      <c r="AF9" s="10">
        <f>QCCorrected!AJ8/SUM(QCCorrected!$G8:$AQ8)*100000</f>
        <v>1777.4535402953561</v>
      </c>
      <c r="AG9" s="10">
        <f>QCCorrected!AK8/SUM(QCCorrected!$G8:$AQ8)*100000</f>
        <v>3140.7421982910778</v>
      </c>
      <c r="AH9" s="10">
        <f>QCCorrected!AL8/SUM(QCCorrected!$G8:$AQ8)*100000</f>
        <v>2616.5651832233789</v>
      </c>
      <c r="AI9" s="10">
        <f>QCCorrected!AM8/SUM(QCCorrected!$G8:$AQ8)*100000</f>
        <v>1774.4928196414489</v>
      </c>
      <c r="AJ9" s="10">
        <f>QCCorrected!AN8/SUM(QCCorrected!$G8:$AQ8)*100000</f>
        <v>2962.0184845341205</v>
      </c>
      <c r="AK9" s="10">
        <f>QCCorrected!AO8/SUM(QCCorrected!$G8:$AQ8)*100000</f>
        <v>2248.3309806984762</v>
      </c>
      <c r="AL9" s="10">
        <f>QCCorrected!AP8/SUM(QCCorrected!$G8:$AQ8)*100000</f>
        <v>2460.4937957799893</v>
      </c>
      <c r="AM9" s="10">
        <f>QCCorrected!AQ8/SUM(QCCorrected!$G8:$AQ8)*100000</f>
        <v>3327.875072340134</v>
      </c>
    </row>
    <row r="11" spans="1:39" x14ac:dyDescent="0.2">
      <c r="A11" s="9" t="s">
        <v>125</v>
      </c>
      <c r="B11" s="10" t="s">
        <v>33</v>
      </c>
      <c r="C11" s="10">
        <f>QCCorrected!G9/SUM(QCCorrected!$G9:$AQ9)*100000</f>
        <v>1230.2318725956609</v>
      </c>
      <c r="D11" s="10">
        <f>QCCorrected!H9/SUM(QCCorrected!$G9:$AQ9)*100000</f>
        <v>2698.3855133742495</v>
      </c>
      <c r="E11" s="10">
        <f>QCCorrected!I9/SUM(QCCorrected!$G9:$AQ9)*100000</f>
        <v>2487.3218469398471</v>
      </c>
      <c r="F11" s="10">
        <f>QCCorrected!J9/SUM(QCCorrected!$G9:$AQ9)*100000</f>
        <v>4730.5820508257893</v>
      </c>
      <c r="G11" s="10">
        <f>QCCorrected!K9/SUM(QCCorrected!$G9:$AQ9)*100000</f>
        <v>5717.5786913938591</v>
      </c>
      <c r="H11" s="10">
        <f>QCCorrected!L9/SUM(QCCorrected!$G9:$AQ9)*100000</f>
        <v>1741.9041873411954</v>
      </c>
      <c r="I11" s="10">
        <f>QCCorrected!M9/SUM(QCCorrected!$G9:$AQ9)*100000</f>
        <v>3585.8135564283593</v>
      </c>
      <c r="J11" s="10">
        <f>QCCorrected!N9/SUM(QCCorrected!$G9:$AQ9)*100000</f>
        <v>4304.5175264031477</v>
      </c>
      <c r="K11" s="10">
        <f>QCCorrected!O9/SUM(QCCorrected!$G9:$AQ9)*100000</f>
        <v>3200.77229178677</v>
      </c>
      <c r="L11" s="10">
        <f>QCCorrected!P9/SUM(QCCorrected!$G9:$AQ9)*100000</f>
        <v>2073.8003636378326</v>
      </c>
      <c r="M11" s="10">
        <f>QCCorrected!Q9/SUM(QCCorrected!$G9:$AQ9)*100000</f>
        <v>4027.1747814909486</v>
      </c>
      <c r="N11" s="10">
        <f>QCCorrected!R9/SUM(QCCorrected!$G9:$AQ9)*100000</f>
        <v>514.75326838591423</v>
      </c>
      <c r="O11" s="10">
        <f>QCCorrected!S9/SUM(QCCorrected!$G9:$AQ9)*100000</f>
        <v>2508.1010945868716</v>
      </c>
      <c r="P11" s="10">
        <f>QCCorrected!T9/SUM(QCCorrected!$G9:$AQ9)*100000</f>
        <v>2780.8718016152475</v>
      </c>
      <c r="Q11" s="10">
        <f>QCCorrected!U9/SUM(QCCorrected!$G9:$AQ9)*100000</f>
        <v>2328.8316604712063</v>
      </c>
      <c r="R11" s="10">
        <f>QCCorrected!V9/SUM(QCCorrected!$G9:$AQ9)*100000</f>
        <v>2882.6719370485253</v>
      </c>
      <c r="S11" s="10">
        <f>QCCorrected!W9/SUM(QCCorrected!$G9:$AQ9)*100000</f>
        <v>3222.0943397070755</v>
      </c>
      <c r="T11" s="10">
        <f>QCCorrected!X9/SUM(QCCorrected!$G9:$AQ9)*100000</f>
        <v>3823.5606326896263</v>
      </c>
      <c r="U11" s="10">
        <f>QCCorrected!Y9/SUM(QCCorrected!$G9:$AQ9)*100000</f>
        <v>1139.5927032602158</v>
      </c>
      <c r="V11" s="10">
        <f>QCCorrected!Z9/SUM(QCCorrected!$G9:$AQ9)*100000</f>
        <v>678.38555322881507</v>
      </c>
      <c r="W11" s="10">
        <f>QCCorrected!AA9/SUM(QCCorrected!$G9:$AQ9)*100000</f>
        <v>552.89820958314169</v>
      </c>
      <c r="X11" s="10">
        <f>QCCorrected!AB9/SUM(QCCorrected!$G9:$AQ9)*100000</f>
        <v>79.350404102173556</v>
      </c>
      <c r="Y11" s="10">
        <f>QCCorrected!AC9/SUM(QCCorrected!$G9:$AQ9)*100000</f>
        <v>3068.7906120841367</v>
      </c>
      <c r="Z11" s="10">
        <f>QCCorrected!AD9/SUM(QCCorrected!$G9:$AQ9)*100000</f>
        <v>2693.0838438490578</v>
      </c>
      <c r="AA11" s="10">
        <f>QCCorrected!AE9/SUM(QCCorrected!$G9:$AQ9)*100000</f>
        <v>2500.5776062948398</v>
      </c>
      <c r="AB11" s="10">
        <f>QCCorrected!AF9/SUM(QCCorrected!$G9:$AQ9)*100000</f>
        <v>5565.9357598827546</v>
      </c>
      <c r="AC11" s="10">
        <f>QCCorrected!AG9/SUM(QCCorrected!$G9:$AQ9)*100000</f>
        <v>3436.3431074855012</v>
      </c>
      <c r="AD11" s="10">
        <f>QCCorrected!AH9/SUM(QCCorrected!$G9:$AQ9)*100000</f>
        <v>3801.910028795196</v>
      </c>
      <c r="AE11" s="10">
        <f>QCCorrected!AI9/SUM(QCCorrected!$G9:$AQ9)*100000</f>
        <v>2647.9710532050585</v>
      </c>
      <c r="AF11" s="10">
        <f>QCCorrected!AJ9/SUM(QCCorrected!$G9:$AQ9)*100000</f>
        <v>4150.9127816571954</v>
      </c>
      <c r="AG11" s="10">
        <f>QCCorrected!AK9/SUM(QCCorrected!$G9:$AQ9)*100000</f>
        <v>2133.7005152562538</v>
      </c>
      <c r="AH11" s="10">
        <f>QCCorrected!AL9/SUM(QCCorrected!$G9:$AQ9)*100000</f>
        <v>1703.9060247939997</v>
      </c>
      <c r="AI11" s="10">
        <f>QCCorrected!AM9/SUM(QCCorrected!$G9:$AQ9)*100000</f>
        <v>3203.2971811151306</v>
      </c>
      <c r="AJ11" s="10">
        <f>QCCorrected!AN9/SUM(QCCorrected!$G9:$AQ9)*100000</f>
        <v>5034.2954521579413</v>
      </c>
      <c r="AK11" s="10">
        <f>QCCorrected!AO9/SUM(QCCorrected!$G9:$AQ9)*100000</f>
        <v>2612.0296446094321</v>
      </c>
      <c r="AL11" s="10">
        <f>QCCorrected!AP9/SUM(QCCorrected!$G9:$AQ9)*100000</f>
        <v>801.32633402088902</v>
      </c>
      <c r="AM11" s="10">
        <f>QCCorrected!AQ9/SUM(QCCorrected!$G9:$AQ9)*100000</f>
        <v>336.72576789613311</v>
      </c>
    </row>
    <row r="12" spans="1:39" x14ac:dyDescent="0.2">
      <c r="A12" s="9" t="s">
        <v>140</v>
      </c>
      <c r="B12" s="10" t="s">
        <v>33</v>
      </c>
      <c r="C12" s="10">
        <f>QCCorrected!G10/SUM(QCCorrected!$G10:$AQ10)*100000</f>
        <v>3374.0472168560937</v>
      </c>
      <c r="D12" s="10">
        <f>QCCorrected!H10/SUM(QCCorrected!$G10:$AQ10)*100000</f>
        <v>2268.0693925522214</v>
      </c>
      <c r="E12" s="10">
        <f>QCCorrected!I10/SUM(QCCorrected!$G10:$AQ10)*100000</f>
        <v>2704.5543779825857</v>
      </c>
      <c r="F12" s="10">
        <f>QCCorrected!J10/SUM(QCCorrected!$G10:$AQ10)*100000</f>
        <v>1724.9284144247497</v>
      </c>
      <c r="G12" s="10">
        <f>QCCorrected!K10/SUM(QCCorrected!$G10:$AQ10)*100000</f>
        <v>5721.6491380485086</v>
      </c>
      <c r="H12" s="10">
        <f>QCCorrected!L10/SUM(QCCorrected!$G10:$AQ10)*100000</f>
        <v>4316.9332001103639</v>
      </c>
      <c r="I12" s="10">
        <f>QCCorrected!M10/SUM(QCCorrected!$G10:$AQ10)*100000</f>
        <v>3036.2172071707037</v>
      </c>
      <c r="J12" s="10">
        <f>QCCorrected!N10/SUM(QCCorrected!$G10:$AQ10)*100000</f>
        <v>1152.0142352165251</v>
      </c>
      <c r="K12" s="10">
        <f>QCCorrected!O10/SUM(QCCorrected!$G10:$AQ10)*100000</f>
        <v>2630.9482062639536</v>
      </c>
      <c r="L12" s="10">
        <f>QCCorrected!P10/SUM(QCCorrected!$G10:$AQ10)*100000</f>
        <v>2779.2909714551397</v>
      </c>
      <c r="M12" s="10">
        <f>QCCorrected!Q10/SUM(QCCorrected!$G10:$AQ10)*100000</f>
        <v>1060.2011368983246</v>
      </c>
      <c r="N12" s="10">
        <f>QCCorrected!R10/SUM(QCCorrected!$G10:$AQ10)*100000</f>
        <v>2263.3846658940643</v>
      </c>
      <c r="O12" s="10">
        <f>QCCorrected!S10/SUM(QCCorrected!$G10:$AQ10)*100000</f>
        <v>3635.2791688928605</v>
      </c>
      <c r="P12" s="10">
        <f>QCCorrected!T10/SUM(QCCorrected!$G10:$AQ10)*100000</f>
        <v>2069.8980532910809</v>
      </c>
      <c r="Q12" s="10">
        <f>QCCorrected!U10/SUM(QCCorrected!$G10:$AQ10)*100000</f>
        <v>2069.1237312790895</v>
      </c>
      <c r="R12" s="10">
        <f>QCCorrected!V10/SUM(QCCorrected!$G10:$AQ10)*100000</f>
        <v>3911.1808957073981</v>
      </c>
      <c r="S12" s="10">
        <f>QCCorrected!W10/SUM(QCCorrected!$G10:$AQ10)*100000</f>
        <v>2677.6914259124528</v>
      </c>
      <c r="T12" s="10">
        <f>QCCorrected!X10/SUM(QCCorrected!$G10:$AQ10)*100000</f>
        <v>7675.0526705298835</v>
      </c>
      <c r="U12" s="10">
        <f>QCCorrected!Y10/SUM(QCCorrected!$G10:$AQ10)*100000</f>
        <v>326.52402272987314</v>
      </c>
      <c r="V12" s="10">
        <f>QCCorrected!Z10/SUM(QCCorrected!$G10:$AQ10)*100000</f>
        <v>2632.0436006781306</v>
      </c>
      <c r="W12" s="10">
        <f>QCCorrected!AA10/SUM(QCCorrected!$G10:$AQ10)*100000</f>
        <v>2170.1268047788444</v>
      </c>
      <c r="X12" s="10">
        <f>QCCorrected!AB10/SUM(QCCorrected!$G10:$AQ10)*100000</f>
        <v>2092.414226923458</v>
      </c>
      <c r="Y12" s="10">
        <f>QCCorrected!AC10/SUM(QCCorrected!$G10:$AQ10)*100000</f>
        <v>2001.8723000766836</v>
      </c>
      <c r="Z12" s="10">
        <f>QCCorrected!AD10/SUM(QCCorrected!$G10:$AQ10)*100000</f>
        <v>2724.6673072450935</v>
      </c>
      <c r="AA12" s="10">
        <f>QCCorrected!AE10/SUM(QCCorrected!$G10:$AQ10)*100000</f>
        <v>3969.5618384154604</v>
      </c>
      <c r="AB12" s="10">
        <f>QCCorrected!AF10/SUM(QCCorrected!$G10:$AQ10)*100000</f>
        <v>2111.4849069668371</v>
      </c>
      <c r="AC12" s="10">
        <f>QCCorrected!AG10/SUM(QCCorrected!$G10:$AQ10)*100000</f>
        <v>2465.4496012326003</v>
      </c>
      <c r="AD12" s="10">
        <f>QCCorrected!AH10/SUM(QCCorrected!$G10:$AQ10)*100000</f>
        <v>1461.6420196528536</v>
      </c>
      <c r="AE12" s="10">
        <f>QCCorrected!AI10/SUM(QCCorrected!$G10:$AQ10)*100000</f>
        <v>1044.3443154520678</v>
      </c>
      <c r="AF12" s="10">
        <f>QCCorrected!AJ10/SUM(QCCorrected!$G10:$AQ10)*100000</f>
        <v>1883.9587180888395</v>
      </c>
      <c r="AG12" s="10">
        <f>QCCorrected!AK10/SUM(QCCorrected!$G10:$AQ10)*100000</f>
        <v>702.6716605031479</v>
      </c>
      <c r="AH12" s="10">
        <f>QCCorrected!AL10/SUM(QCCorrected!$G10:$AQ10)*100000</f>
        <v>2285.5068402690117</v>
      </c>
      <c r="AI12" s="10">
        <f>QCCorrected!AM10/SUM(QCCorrected!$G10:$AQ10)*100000</f>
        <v>6360.6945512115835</v>
      </c>
      <c r="AJ12" s="10">
        <f>QCCorrected!AN10/SUM(QCCorrected!$G10:$AQ10)*100000</f>
        <v>1286.3009382062214</v>
      </c>
      <c r="AK12" s="10">
        <f>QCCorrected!AO10/SUM(QCCorrected!$G10:$AQ10)*100000</f>
        <v>3391.8770076336973</v>
      </c>
      <c r="AL12" s="10">
        <f>QCCorrected!AP10/SUM(QCCorrected!$G10:$AQ10)*100000</f>
        <v>2502.3612823291905</v>
      </c>
      <c r="AM12" s="10">
        <f>QCCorrected!AQ10/SUM(QCCorrected!$G10:$AQ10)*100000</f>
        <v>3516.0339491204127</v>
      </c>
    </row>
    <row r="13" spans="1:39" x14ac:dyDescent="0.2">
      <c r="A13" s="9" t="s">
        <v>128</v>
      </c>
      <c r="B13" s="10" t="s">
        <v>33</v>
      </c>
      <c r="C13" s="10">
        <f>QCCorrected!G11/SUM(QCCorrected!$G11:$AQ11)*100000</f>
        <v>2034.3146692434859</v>
      </c>
      <c r="D13" s="10">
        <f>QCCorrected!H11/SUM(QCCorrected!$G11:$AQ11)*100000</f>
        <v>1655.3637281179811</v>
      </c>
      <c r="E13" s="10">
        <f>QCCorrected!I11/SUM(QCCorrected!$G11:$AQ11)*100000</f>
        <v>1750.2421322771283</v>
      </c>
      <c r="F13" s="10">
        <f>QCCorrected!J11/SUM(QCCorrected!$G11:$AQ11)*100000</f>
        <v>1757.2394321954362</v>
      </c>
      <c r="G13" s="10">
        <f>QCCorrected!K11/SUM(QCCorrected!$G11:$AQ11)*100000</f>
        <v>1494.2512002449755</v>
      </c>
      <c r="H13" s="10">
        <f>QCCorrected!L11/SUM(QCCorrected!$G11:$AQ11)*100000</f>
        <v>1842.8117128487117</v>
      </c>
      <c r="I13" s="10">
        <f>QCCorrected!M11/SUM(QCCorrected!$G11:$AQ11)*100000</f>
        <v>3334.7688701855086</v>
      </c>
      <c r="J13" s="10">
        <f>QCCorrected!N11/SUM(QCCorrected!$G11:$AQ11)*100000</f>
        <v>499.81703545545832</v>
      </c>
      <c r="K13" s="10">
        <f>QCCorrected!O11/SUM(QCCorrected!$G11:$AQ11)*100000</f>
        <v>3635.6187456464754</v>
      </c>
      <c r="L13" s="10">
        <f>QCCorrected!P11/SUM(QCCorrected!$G11:$AQ11)*100000</f>
        <v>2592.5516171168301</v>
      </c>
      <c r="M13" s="10">
        <f>QCCorrected!Q11/SUM(QCCorrected!$G11:$AQ11)*100000</f>
        <v>708.54137517232391</v>
      </c>
      <c r="N13" s="10">
        <f>QCCorrected!R11/SUM(QCCorrected!$G11:$AQ11)*100000</f>
        <v>5687.7037838582673</v>
      </c>
      <c r="O13" s="10">
        <f>QCCorrected!S11/SUM(QCCorrected!$G11:$AQ11)*100000</f>
        <v>2667.3202772136574</v>
      </c>
      <c r="P13" s="10">
        <f>QCCorrected!T11/SUM(QCCorrected!$G11:$AQ11)*100000</f>
        <v>2750.8012089066815</v>
      </c>
      <c r="Q13" s="10">
        <f>QCCorrected!U11/SUM(QCCorrected!$G11:$AQ11)*100000</f>
        <v>3058.7678068188548</v>
      </c>
      <c r="R13" s="10">
        <f>QCCorrected!V11/SUM(QCCorrected!$G11:$AQ11)*100000</f>
        <v>2092.2052485816507</v>
      </c>
      <c r="S13" s="10">
        <f>QCCorrected!W11/SUM(QCCorrected!$G11:$AQ11)*100000</f>
        <v>4026.9445239017145</v>
      </c>
      <c r="T13" s="10">
        <f>QCCorrected!X11/SUM(QCCorrected!$G11:$AQ11)*100000</f>
        <v>4061.8892410280596</v>
      </c>
      <c r="U13" s="10">
        <f>QCCorrected!Y11/SUM(QCCorrected!$G11:$AQ11)*100000</f>
        <v>3225.3068906795315</v>
      </c>
      <c r="V13" s="10">
        <f>QCCorrected!Z11/SUM(QCCorrected!$G11:$AQ11)*100000</f>
        <v>3736.3764421972592</v>
      </c>
      <c r="W13" s="10">
        <f>QCCorrected!AA11/SUM(QCCorrected!$G11:$AQ11)*100000</f>
        <v>3690.4138027874192</v>
      </c>
      <c r="X13" s="10">
        <f>QCCorrected!AB11/SUM(QCCorrected!$G11:$AQ11)*100000</f>
        <v>5593.9713856823237</v>
      </c>
      <c r="Y13" s="10">
        <f>QCCorrected!AC11/SUM(QCCorrected!$G11:$AQ11)*100000</f>
        <v>3946.2061033842497</v>
      </c>
      <c r="Z13" s="10">
        <f>QCCorrected!AD11/SUM(QCCorrected!$G11:$AQ11)*100000</f>
        <v>3004.0312873557982</v>
      </c>
      <c r="AA13" s="10">
        <f>QCCorrected!AE11/SUM(QCCorrected!$G11:$AQ11)*100000</f>
        <v>3583.4306404678414</v>
      </c>
      <c r="AB13" s="10">
        <f>QCCorrected!AF11/SUM(QCCorrected!$G11:$AQ11)*100000</f>
        <v>668.8018040115528</v>
      </c>
      <c r="AC13" s="10">
        <f>QCCorrected!AG11/SUM(QCCorrected!$G11:$AQ11)*100000</f>
        <v>1519.87765143926</v>
      </c>
      <c r="AD13" s="10">
        <f>QCCorrected!AH11/SUM(QCCorrected!$G11:$AQ11)*100000</f>
        <v>2139.7809141739008</v>
      </c>
      <c r="AE13" s="10">
        <f>QCCorrected!AI11/SUM(QCCorrected!$G11:$AQ11)*100000</f>
        <v>1731.2480952243036</v>
      </c>
      <c r="AF13" s="10">
        <f>QCCorrected!AJ11/SUM(QCCorrected!$G11:$AQ11)*100000</f>
        <v>2165.5943445567541</v>
      </c>
      <c r="AG13" s="10">
        <f>QCCorrected!AK11/SUM(QCCorrected!$G11:$AQ11)*100000</f>
        <v>1600.259697233523</v>
      </c>
      <c r="AH13" s="10">
        <f>QCCorrected!AL11/SUM(QCCorrected!$G11:$AQ11)*100000</f>
        <v>3967.2850880288656</v>
      </c>
      <c r="AI13" s="10">
        <f>QCCorrected!AM11/SUM(QCCorrected!$G11:$AQ11)*100000</f>
        <v>1949.0844418371407</v>
      </c>
      <c r="AJ13" s="10">
        <f>QCCorrected!AN11/SUM(QCCorrected!$G11:$AQ11)*100000</f>
        <v>1438.712730565275</v>
      </c>
      <c r="AK13" s="10">
        <f>QCCorrected!AO11/SUM(QCCorrected!$G11:$AQ11)*100000</f>
        <v>1790.828941672306</v>
      </c>
      <c r="AL13" s="10">
        <f>QCCorrected!AP11/SUM(QCCorrected!$G11:$AQ11)*100000</f>
        <v>3343.8211695364694</v>
      </c>
      <c r="AM13" s="10">
        <f>QCCorrected!AQ11/SUM(QCCorrected!$G11:$AQ11)*100000</f>
        <v>5253.8159603530257</v>
      </c>
    </row>
    <row r="14" spans="1:39" x14ac:dyDescent="0.2">
      <c r="A14" s="9" t="s">
        <v>135</v>
      </c>
      <c r="B14" s="10" t="s">
        <v>33</v>
      </c>
      <c r="C14" s="10">
        <f>QCCorrected!G12/SUM(QCCorrected!$G12:$AQ12)*100000</f>
        <v>1200.0081331363035</v>
      </c>
      <c r="D14" s="10">
        <f>QCCorrected!H12/SUM(QCCorrected!$G12:$AQ12)*100000</f>
        <v>2689.7970031261116</v>
      </c>
      <c r="E14" s="10">
        <f>QCCorrected!I12/SUM(QCCorrected!$G12:$AQ12)*100000</f>
        <v>1610.0769216675096</v>
      </c>
      <c r="F14" s="10">
        <f>QCCorrected!J12/SUM(QCCorrected!$G12:$AQ12)*100000</f>
        <v>3540.7285843224931</v>
      </c>
      <c r="G14" s="10">
        <f>QCCorrected!K12/SUM(QCCorrected!$G12:$AQ12)*100000</f>
        <v>2031.8675529377138</v>
      </c>
      <c r="H14" s="10">
        <f>QCCorrected!L12/SUM(QCCorrected!$G12:$AQ12)*100000</f>
        <v>3775.0839443648069</v>
      </c>
      <c r="I14" s="10">
        <f>QCCorrected!M12/SUM(QCCorrected!$G12:$AQ12)*100000</f>
        <v>3045.6160634424364</v>
      </c>
      <c r="J14" s="10">
        <f>QCCorrected!N12/SUM(QCCorrected!$G12:$AQ12)*100000</f>
        <v>3374.7165257464321</v>
      </c>
      <c r="K14" s="10">
        <f>QCCorrected!O12/SUM(QCCorrected!$G12:$AQ12)*100000</f>
        <v>2553.2631928969263</v>
      </c>
      <c r="L14" s="10">
        <f>QCCorrected!P12/SUM(QCCorrected!$G12:$AQ12)*100000</f>
        <v>4651.7261562145504</v>
      </c>
      <c r="M14" s="10">
        <f>QCCorrected!Q12/SUM(QCCorrected!$G12:$AQ12)*100000</f>
        <v>3533.4033480038602</v>
      </c>
      <c r="N14" s="10">
        <f>QCCorrected!R12/SUM(QCCorrected!$G12:$AQ12)*100000</f>
        <v>1158.5980315075628</v>
      </c>
      <c r="O14" s="10">
        <f>QCCorrected!S12/SUM(QCCorrected!$G12:$AQ12)*100000</f>
        <v>2489.0253141525022</v>
      </c>
      <c r="P14" s="10">
        <f>QCCorrected!T12/SUM(QCCorrected!$G12:$AQ12)*100000</f>
        <v>2637.6028568185093</v>
      </c>
      <c r="Q14" s="10">
        <f>QCCorrected!U12/SUM(QCCorrected!$G12:$AQ12)*100000</f>
        <v>2895.5667890222094</v>
      </c>
      <c r="R14" s="10">
        <f>QCCorrected!V12/SUM(QCCorrected!$G12:$AQ12)*100000</f>
        <v>2023.4350965140836</v>
      </c>
      <c r="S14" s="10">
        <f>QCCorrected!W12/SUM(QCCorrected!$G12:$AQ12)*100000</f>
        <v>2578.1742418221511</v>
      </c>
      <c r="T14" s="10">
        <f>QCCorrected!X12/SUM(QCCorrected!$G12:$AQ12)*100000</f>
        <v>2983.7377331768007</v>
      </c>
      <c r="U14" s="10">
        <f>QCCorrected!Y12/SUM(QCCorrected!$G12:$AQ12)*100000</f>
        <v>512.36224737556279</v>
      </c>
      <c r="V14" s="10">
        <f>QCCorrected!Z12/SUM(QCCorrected!$G12:$AQ12)*100000</f>
        <v>3262.3933047187115</v>
      </c>
      <c r="W14" s="10">
        <f>QCCorrected!AA12/SUM(QCCorrected!$G12:$AQ12)*100000</f>
        <v>2158.0584535014232</v>
      </c>
      <c r="X14" s="10">
        <f>QCCorrected!AB12/SUM(QCCorrected!$G12:$AQ12)*100000</f>
        <v>1306.5034137671169</v>
      </c>
      <c r="Y14" s="10">
        <f>QCCorrected!AC12/SUM(QCCorrected!$G12:$AQ12)*100000</f>
        <v>2649.1898688355018</v>
      </c>
      <c r="Z14" s="10">
        <f>QCCorrected!AD12/SUM(QCCorrected!$G12:$AQ12)*100000</f>
        <v>2042.113557849794</v>
      </c>
      <c r="AA14" s="10">
        <f>QCCorrected!AE12/SUM(QCCorrected!$G12:$AQ12)*100000</f>
        <v>2647.3173409247834</v>
      </c>
      <c r="AB14" s="10">
        <f>QCCorrected!AF12/SUM(QCCorrected!$G12:$AQ12)*100000</f>
        <v>2629.899595131199</v>
      </c>
      <c r="AC14" s="10">
        <f>QCCorrected!AG12/SUM(QCCorrected!$G12:$AQ12)*100000</f>
        <v>3964.9864605900984</v>
      </c>
      <c r="AD14" s="10">
        <f>QCCorrected!AH12/SUM(QCCorrected!$G12:$AQ12)*100000</f>
        <v>3735.0718072149484</v>
      </c>
      <c r="AE14" s="10">
        <f>QCCorrected!AI12/SUM(QCCorrected!$G12:$AQ12)*100000</f>
        <v>5299.6603874177154</v>
      </c>
      <c r="AF14" s="10">
        <f>QCCorrected!AJ12/SUM(QCCorrected!$G12:$AQ12)*100000</f>
        <v>3417.3019907196103</v>
      </c>
      <c r="AG14" s="10">
        <f>QCCorrected!AK12/SUM(QCCorrected!$G12:$AQ12)*100000</f>
        <v>1612.6132627461279</v>
      </c>
      <c r="AH14" s="10">
        <f>QCCorrected!AL12/SUM(QCCorrected!$G12:$AQ12)*100000</f>
        <v>2929.9466304168709</v>
      </c>
      <c r="AI14" s="10">
        <f>QCCorrected!AM12/SUM(QCCorrected!$G12:$AQ12)*100000</f>
        <v>1850.7356244150483</v>
      </c>
      <c r="AJ14" s="10">
        <f>QCCorrected!AN12/SUM(QCCorrected!$G12:$AQ12)*100000</f>
        <v>3865.9365207070659</v>
      </c>
      <c r="AK14" s="10">
        <f>QCCorrected!AO12/SUM(QCCorrected!$G12:$AQ12)*100000</f>
        <v>4427.9885347666223</v>
      </c>
      <c r="AL14" s="10">
        <f>QCCorrected!AP12/SUM(QCCorrected!$G12:$AQ12)*100000</f>
        <v>1297.1153952094037</v>
      </c>
      <c r="AM14" s="10">
        <f>QCCorrected!AQ12/SUM(QCCorrected!$G12:$AQ12)*100000</f>
        <v>1618.3781148194596</v>
      </c>
    </row>
    <row r="16" spans="1:39" x14ac:dyDescent="0.2">
      <c r="A16" s="9" t="s">
        <v>136</v>
      </c>
      <c r="B16" s="10" t="s">
        <v>38</v>
      </c>
      <c r="C16" s="10">
        <f>QCCorrected!G13/SUM(QCCorrected!$G13:$AQ13)*100000</f>
        <v>1728.1509462546019</v>
      </c>
      <c r="D16" s="10">
        <f>QCCorrected!H13/SUM(QCCorrected!$G13:$AQ13)*100000</f>
        <v>1791.0999871600816</v>
      </c>
      <c r="E16" s="10">
        <f>QCCorrected!I13/SUM(QCCorrected!$G13:$AQ13)*100000</f>
        <v>1519.2165112525308</v>
      </c>
      <c r="F16" s="10">
        <f>QCCorrected!J13/SUM(QCCorrected!$G13:$AQ13)*100000</f>
        <v>4488.0960088831207</v>
      </c>
      <c r="G16" s="10">
        <f>QCCorrected!K13/SUM(QCCorrected!$G13:$AQ13)*100000</f>
        <v>5763.5366025850908</v>
      </c>
      <c r="H16" s="10">
        <f>QCCorrected!L13/SUM(QCCorrected!$G13:$AQ13)*100000</f>
        <v>2023.0714417003685</v>
      </c>
      <c r="I16" s="10">
        <f>QCCorrected!M13/SUM(QCCorrected!$G13:$AQ13)*100000</f>
        <v>3460.9415298250719</v>
      </c>
      <c r="J16" s="10">
        <f>QCCorrected!N13/SUM(QCCorrected!$G13:$AQ13)*100000</f>
        <v>6182.803515194897</v>
      </c>
      <c r="K16" s="10">
        <f>QCCorrected!O13/SUM(QCCorrected!$G13:$AQ13)*100000</f>
        <v>2879.5953623082387</v>
      </c>
      <c r="L16" s="10">
        <f>QCCorrected!P13/SUM(QCCorrected!$G13:$AQ13)*100000</f>
        <v>1919.2906996001127</v>
      </c>
      <c r="M16" s="10">
        <f>QCCorrected!Q13/SUM(QCCorrected!$G13:$AQ13)*100000</f>
        <v>5319.0632547355153</v>
      </c>
      <c r="N16" s="10">
        <f>QCCorrected!R13/SUM(QCCorrected!$G13:$AQ13)*100000</f>
        <v>506.31247678268807</v>
      </c>
      <c r="O16" s="10">
        <f>QCCorrected!S13/SUM(QCCorrected!$G13:$AQ13)*100000</f>
        <v>2279.7525172501464</v>
      </c>
      <c r="P16" s="10">
        <f>QCCorrected!T13/SUM(QCCorrected!$G13:$AQ13)*100000</f>
        <v>2933.1924495921057</v>
      </c>
      <c r="Q16" s="10">
        <f>QCCorrected!U13/SUM(QCCorrected!$G13:$AQ13)*100000</f>
        <v>2754.5032257352887</v>
      </c>
      <c r="R16" s="10">
        <f>QCCorrected!V13/SUM(QCCorrected!$G13:$AQ13)*100000</f>
        <v>2660.7114844801481</v>
      </c>
      <c r="S16" s="10">
        <f>QCCorrected!W13/SUM(QCCorrected!$G13:$AQ13)*100000</f>
        <v>3109.9805971491664</v>
      </c>
      <c r="T16" s="10">
        <f>QCCorrected!X13/SUM(QCCorrected!$G13:$AQ13)*100000</f>
        <v>3624.9311878855183</v>
      </c>
      <c r="U16" s="10">
        <f>QCCorrected!Y13/SUM(QCCorrected!$G13:$AQ13)*100000</f>
        <v>965.98974421707862</v>
      </c>
      <c r="V16" s="10">
        <f>QCCorrected!Z13/SUM(QCCorrected!$G13:$AQ13)*100000</f>
        <v>751.96031017203575</v>
      </c>
      <c r="W16" s="10">
        <f>QCCorrected!AA13/SUM(QCCorrected!$G13:$AQ13)*100000</f>
        <v>261.79234244764768</v>
      </c>
      <c r="X16" s="10">
        <f>QCCorrected!AB13/SUM(QCCorrected!$G13:$AQ13)*100000</f>
        <v>56.881387856536719</v>
      </c>
      <c r="Y16" s="10">
        <f>QCCorrected!AC13/SUM(QCCorrected!$G13:$AQ13)*100000</f>
        <v>2961.1406780295206</v>
      </c>
      <c r="Z16" s="10">
        <f>QCCorrected!AD13/SUM(QCCorrected!$G13:$AQ13)*100000</f>
        <v>2060.3349481115224</v>
      </c>
      <c r="AA16" s="10">
        <f>QCCorrected!AE13/SUM(QCCorrected!$G13:$AQ13)*100000</f>
        <v>2488.9095467708075</v>
      </c>
      <c r="AB16" s="10">
        <f>QCCorrected!AF13/SUM(QCCorrected!$G13:$AQ13)*100000</f>
        <v>5220.7641287087326</v>
      </c>
      <c r="AC16" s="10">
        <f>QCCorrected!AG13/SUM(QCCorrected!$G13:$AQ13)*100000</f>
        <v>3327.4599300370833</v>
      </c>
      <c r="AD16" s="10">
        <f>QCCorrected!AH13/SUM(QCCorrected!$G13:$AQ13)*100000</f>
        <v>4701.5704588294866</v>
      </c>
      <c r="AE16" s="10">
        <f>QCCorrected!AI13/SUM(QCCorrected!$G13:$AQ13)*100000</f>
        <v>4280.9817773366622</v>
      </c>
      <c r="AF16" s="10">
        <f>QCCorrected!AJ13/SUM(QCCorrected!$G13:$AQ13)*100000</f>
        <v>3223.6415705846471</v>
      </c>
      <c r="AG16" s="10">
        <f>QCCorrected!AK13/SUM(QCCorrected!$G13:$AQ13)*100000</f>
        <v>986.80883693686701</v>
      </c>
      <c r="AH16" s="10">
        <f>QCCorrected!AL13/SUM(QCCorrected!$G13:$AQ13)*100000</f>
        <v>1844.2792547453014</v>
      </c>
      <c r="AI16" s="10">
        <f>QCCorrected!AM13/SUM(QCCorrected!$G13:$AQ13)*100000</f>
        <v>2714.9693545797845</v>
      </c>
      <c r="AJ16" s="10">
        <f>QCCorrected!AN13/SUM(QCCorrected!$G13:$AQ13)*100000</f>
        <v>6284.0924487802167</v>
      </c>
      <c r="AK16" s="10">
        <f>QCCorrected!AO13/SUM(QCCorrected!$G13:$AQ13)*100000</f>
        <v>2095.5897200313261</v>
      </c>
      <c r="AL16" s="10">
        <f>QCCorrected!AP13/SUM(QCCorrected!$G13:$AQ13)*100000</f>
        <v>569.7054943570015</v>
      </c>
      <c r="AM16" s="10">
        <f>QCCorrected!AQ13/SUM(QCCorrected!$G13:$AQ13)*100000</f>
        <v>258.87826909305647</v>
      </c>
    </row>
    <row r="17" spans="1:39" x14ac:dyDescent="0.2">
      <c r="A17" s="9" t="s">
        <v>129</v>
      </c>
      <c r="B17" s="10" t="s">
        <v>38</v>
      </c>
      <c r="C17" s="10">
        <f>QCCorrected!G14/SUM(QCCorrected!$G14:$AQ14)*100000</f>
        <v>1145.2146430915764</v>
      </c>
      <c r="D17" s="10">
        <f>QCCorrected!H14/SUM(QCCorrected!$G14:$AQ14)*100000</f>
        <v>2410.4396759022102</v>
      </c>
      <c r="E17" s="10">
        <f>QCCorrected!I14/SUM(QCCorrected!$G14:$AQ14)*100000</f>
        <v>1522.4183280877196</v>
      </c>
      <c r="F17" s="10">
        <f>QCCorrected!J14/SUM(QCCorrected!$G14:$AQ14)*100000</f>
        <v>722.64204154644085</v>
      </c>
      <c r="G17" s="10">
        <f>QCCorrected!K14/SUM(QCCorrected!$G14:$AQ14)*100000</f>
        <v>1379.1651281798863</v>
      </c>
      <c r="H17" s="10">
        <f>QCCorrected!L14/SUM(QCCorrected!$G14:$AQ14)*100000</f>
        <v>1521.6165590375986</v>
      </c>
      <c r="I17" s="10">
        <f>QCCorrected!M14/SUM(QCCorrected!$G14:$AQ14)*100000</f>
        <v>4448.2012671231141</v>
      </c>
      <c r="J17" s="10">
        <f>QCCorrected!N14/SUM(QCCorrected!$G14:$AQ14)*100000</f>
        <v>256.8865659485582</v>
      </c>
      <c r="K17" s="10">
        <f>QCCorrected!O14/SUM(QCCorrected!$G14:$AQ14)*100000</f>
        <v>2059.4560466977023</v>
      </c>
      <c r="L17" s="10">
        <f>QCCorrected!P14/SUM(QCCorrected!$G14:$AQ14)*100000</f>
        <v>1705.731077099015</v>
      </c>
      <c r="M17" s="10">
        <f>QCCorrected!Q14/SUM(QCCorrected!$G14:$AQ14)*100000</f>
        <v>270.11793019163986</v>
      </c>
      <c r="N17" s="10">
        <f>QCCorrected!R14/SUM(QCCorrected!$G14:$AQ14)*100000</f>
        <v>7034.5941047034812</v>
      </c>
      <c r="O17" s="10">
        <f>QCCorrected!S14/SUM(QCCorrected!$G14:$AQ14)*100000</f>
        <v>2713.0544414289125</v>
      </c>
      <c r="P17" s="10">
        <f>QCCorrected!T14/SUM(QCCorrected!$G14:$AQ14)*100000</f>
        <v>5425.4530609590329</v>
      </c>
      <c r="Q17" s="10">
        <f>QCCorrected!U14/SUM(QCCorrected!$G14:$AQ14)*100000</f>
        <v>1797.2994289374658</v>
      </c>
      <c r="R17" s="10">
        <f>QCCorrected!V14/SUM(QCCorrected!$G14:$AQ14)*100000</f>
        <v>2405.18111954609</v>
      </c>
      <c r="S17" s="10">
        <f>QCCorrected!W14/SUM(QCCorrected!$G14:$AQ14)*100000</f>
        <v>6059.1086379044145</v>
      </c>
      <c r="T17" s="10">
        <f>QCCorrected!X14/SUM(QCCorrected!$G14:$AQ14)*100000</f>
        <v>1868.5878775722069</v>
      </c>
      <c r="U17" s="10">
        <f>QCCorrected!Y14/SUM(QCCorrected!$G14:$AQ14)*100000</f>
        <v>2748.4788515549594</v>
      </c>
      <c r="V17" s="10">
        <f>QCCorrected!Z14/SUM(QCCorrected!$G14:$AQ14)*100000</f>
        <v>3101.9929866838747</v>
      </c>
      <c r="W17" s="10">
        <f>QCCorrected!AA14/SUM(QCCorrected!$G14:$AQ14)*100000</f>
        <v>4095.3768655566632</v>
      </c>
      <c r="X17" s="10">
        <f>QCCorrected!AB14/SUM(QCCorrected!$G14:$AQ14)*100000</f>
        <v>9266.3120307717236</v>
      </c>
      <c r="Y17" s="10">
        <f>QCCorrected!AC14/SUM(QCCorrected!$G14:$AQ14)*100000</f>
        <v>2239.9980436328742</v>
      </c>
      <c r="Z17" s="10">
        <f>QCCorrected!AD14/SUM(QCCorrected!$G14:$AQ14)*100000</f>
        <v>3402.2753277729939</v>
      </c>
      <c r="AA17" s="10">
        <f>QCCorrected!AE14/SUM(QCCorrected!$G14:$AQ14)*100000</f>
        <v>2844.771185609382</v>
      </c>
      <c r="AB17" s="10">
        <f>QCCorrected!AF14/SUM(QCCorrected!$G14:$AQ14)*100000</f>
        <v>364.48666430838205</v>
      </c>
      <c r="AC17" s="10">
        <f>QCCorrected!AG14/SUM(QCCorrected!$G14:$AQ14)*100000</f>
        <v>1281.2529081699149</v>
      </c>
      <c r="AD17" s="10">
        <f>QCCorrected!AH14/SUM(QCCorrected!$G14:$AQ14)*100000</f>
        <v>1056.3881373192573</v>
      </c>
      <c r="AE17" s="10">
        <f>QCCorrected!AI14/SUM(QCCorrected!$G14:$AQ14)*100000</f>
        <v>551.43828332873647</v>
      </c>
      <c r="AF17" s="10">
        <f>QCCorrected!AJ14/SUM(QCCorrected!$G14:$AQ14)*100000</f>
        <v>1324.8077103600942</v>
      </c>
      <c r="AG17" s="10">
        <f>QCCorrected!AK14/SUM(QCCorrected!$G14:$AQ14)*100000</f>
        <v>2082.1951905060273</v>
      </c>
      <c r="AH17" s="10">
        <f>QCCorrected!AL14/SUM(QCCorrected!$G14:$AQ14)*100000</f>
        <v>5653.2438134294462</v>
      </c>
      <c r="AI17" s="10">
        <f>QCCorrected!AM14/SUM(QCCorrected!$G14:$AQ14)*100000</f>
        <v>1066.1858447296886</v>
      </c>
      <c r="AJ17" s="10">
        <f>QCCorrected!AN14/SUM(QCCorrected!$G14:$AQ14)*100000</f>
        <v>527.59860312798173</v>
      </c>
      <c r="AK17" s="10">
        <f>QCCorrected!AO14/SUM(QCCorrected!$G14:$AQ14)*100000</f>
        <v>1432.5858059154493</v>
      </c>
      <c r="AL17" s="10">
        <f>QCCorrected!AP14/SUM(QCCorrected!$G14:$AQ14)*100000</f>
        <v>5015.0576290965182</v>
      </c>
      <c r="AM17" s="10">
        <f>QCCorrected!AQ14/SUM(QCCorrected!$G14:$AQ14)*100000</f>
        <v>7200.3861841689568</v>
      </c>
    </row>
    <row r="18" spans="1:39" x14ac:dyDescent="0.2">
      <c r="A18" s="9" t="s">
        <v>139</v>
      </c>
      <c r="B18" s="10" t="s">
        <v>38</v>
      </c>
      <c r="C18" s="10">
        <f>QCCorrected!G15/SUM(QCCorrected!$G15:$AQ15)*100000</f>
        <v>1257.4009305141931</v>
      </c>
      <c r="D18" s="10">
        <f>QCCorrected!H15/SUM(QCCorrected!$G15:$AQ15)*100000</f>
        <v>2544.2788188182071</v>
      </c>
      <c r="E18" s="10">
        <f>QCCorrected!I15/SUM(QCCorrected!$G15:$AQ15)*100000</f>
        <v>2176.9568769927523</v>
      </c>
      <c r="F18" s="10">
        <f>QCCorrected!J15/SUM(QCCorrected!$G15:$AQ15)*100000</f>
        <v>1798.0845189230843</v>
      </c>
      <c r="G18" s="10">
        <f>QCCorrected!K15/SUM(QCCorrected!$G15:$AQ15)*100000</f>
        <v>1428.6159968324291</v>
      </c>
      <c r="H18" s="10">
        <f>QCCorrected!L15/SUM(QCCorrected!$G15:$AQ15)*100000</f>
        <v>2273.8121255906481</v>
      </c>
      <c r="I18" s="10">
        <f>QCCorrected!M15/SUM(QCCorrected!$G15:$AQ15)*100000</f>
        <v>1827.8748353969338</v>
      </c>
      <c r="J18" s="10">
        <f>QCCorrected!N15/SUM(QCCorrected!$G15:$AQ15)*100000</f>
        <v>864.42556636109771</v>
      </c>
      <c r="K18" s="10">
        <f>QCCorrected!O15/SUM(QCCorrected!$G15:$AQ15)*100000</f>
        <v>3196.8535873087171</v>
      </c>
      <c r="L18" s="10">
        <f>QCCorrected!P15/SUM(QCCorrected!$G15:$AQ15)*100000</f>
        <v>3730.8882389996656</v>
      </c>
      <c r="M18" s="10">
        <f>QCCorrected!Q15/SUM(QCCorrected!$G15:$AQ15)*100000</f>
        <v>956.53087416862093</v>
      </c>
      <c r="N18" s="10">
        <f>QCCorrected!R15/SUM(QCCorrected!$G15:$AQ15)*100000</f>
        <v>3788.8637803871457</v>
      </c>
      <c r="O18" s="10">
        <f>QCCorrected!S15/SUM(QCCorrected!$G15:$AQ15)*100000</f>
        <v>2607.2071342619988</v>
      </c>
      <c r="P18" s="10">
        <f>QCCorrected!T15/SUM(QCCorrected!$G15:$AQ15)*100000</f>
        <v>2750.3196037783023</v>
      </c>
      <c r="Q18" s="10">
        <f>QCCorrected!U15/SUM(QCCorrected!$G15:$AQ15)*100000</f>
        <v>2275.4783350803664</v>
      </c>
      <c r="R18" s="10">
        <f>QCCorrected!V15/SUM(QCCorrected!$G15:$AQ15)*100000</f>
        <v>2253.5169551334175</v>
      </c>
      <c r="S18" s="10">
        <f>QCCorrected!W15/SUM(QCCorrected!$G15:$AQ15)*100000</f>
        <v>2499.6510711363289</v>
      </c>
      <c r="T18" s="10">
        <f>QCCorrected!X15/SUM(QCCorrected!$G15:$AQ15)*100000</f>
        <v>2631.2111749447654</v>
      </c>
      <c r="U18" s="10">
        <f>QCCorrected!Y15/SUM(QCCorrected!$G15:$AQ15)*100000</f>
        <v>4382.8071521664506</v>
      </c>
      <c r="V18" s="10">
        <f>QCCorrected!Z15/SUM(QCCorrected!$G15:$AQ15)*100000</f>
        <v>3861.8123772653662</v>
      </c>
      <c r="W18" s="10">
        <f>QCCorrected!AA15/SUM(QCCorrected!$G15:$AQ15)*100000</f>
        <v>6633.5877803971252</v>
      </c>
      <c r="X18" s="10">
        <f>QCCorrected!AB15/SUM(QCCorrected!$G15:$AQ15)*100000</f>
        <v>3917.3777242072265</v>
      </c>
      <c r="Y18" s="10">
        <f>QCCorrected!AC15/SUM(QCCorrected!$G15:$AQ15)*100000</f>
        <v>3361.6533473877303</v>
      </c>
      <c r="Z18" s="10">
        <f>QCCorrected!AD15/SUM(QCCorrected!$G15:$AQ15)*100000</f>
        <v>2434.7838423061203</v>
      </c>
      <c r="AA18" s="10">
        <f>QCCorrected!AE15/SUM(QCCorrected!$G15:$AQ15)*100000</f>
        <v>2908.6732566650971</v>
      </c>
      <c r="AB18" s="10">
        <f>QCCorrected!AF15/SUM(QCCorrected!$G15:$AQ15)*100000</f>
        <v>1133.4865118880407</v>
      </c>
      <c r="AC18" s="10">
        <f>QCCorrected!AG15/SUM(QCCorrected!$G15:$AQ15)*100000</f>
        <v>2118.5769928737564</v>
      </c>
      <c r="AD18" s="10">
        <f>QCCorrected!AH15/SUM(QCCorrected!$G15:$AQ15)*100000</f>
        <v>2349.5524377923152</v>
      </c>
      <c r="AE18" s="10">
        <f>QCCorrected!AI15/SUM(QCCorrected!$G15:$AQ15)*100000</f>
        <v>2302.9846855814508</v>
      </c>
      <c r="AF18" s="10">
        <f>QCCorrected!AJ15/SUM(QCCorrected!$G15:$AQ15)*100000</f>
        <v>3260.1705093306364</v>
      </c>
      <c r="AG18" s="10">
        <f>QCCorrected!AK15/SUM(QCCorrected!$G15:$AQ15)*100000</f>
        <v>2313.5357170260886</v>
      </c>
      <c r="AH18" s="10">
        <f>QCCorrected!AL15/SUM(QCCorrected!$G15:$AQ15)*100000</f>
        <v>3570.1570695871778</v>
      </c>
      <c r="AI18" s="10">
        <f>QCCorrected!AM15/SUM(QCCorrected!$G15:$AQ15)*100000</f>
        <v>1099.0309751840502</v>
      </c>
      <c r="AJ18" s="10">
        <f>QCCorrected!AN15/SUM(QCCorrected!$G15:$AQ15)*100000</f>
        <v>1586.3524991560778</v>
      </c>
      <c r="AK18" s="10">
        <f>QCCorrected!AO15/SUM(QCCorrected!$G15:$AQ15)*100000</f>
        <v>3040.1242440268884</v>
      </c>
      <c r="AL18" s="10">
        <f>QCCorrected!AP15/SUM(QCCorrected!$G15:$AQ15)*100000</f>
        <v>6298.9092632244628</v>
      </c>
      <c r="AM18" s="10">
        <f>QCCorrected!AQ15/SUM(QCCorrected!$G15:$AQ15)*100000</f>
        <v>2564.4531893052522</v>
      </c>
    </row>
    <row r="19" spans="1:39" x14ac:dyDescent="0.2">
      <c r="A19" s="9" t="s">
        <v>127</v>
      </c>
      <c r="B19" s="10" t="s">
        <v>38</v>
      </c>
      <c r="C19" s="10">
        <f>QCCorrected!G16/SUM(QCCorrected!$G16:$AQ16)*100000</f>
        <v>2411.830887582872</v>
      </c>
      <c r="D19" s="10">
        <f>QCCorrected!H16/SUM(QCCorrected!$G16:$AQ16)*100000</f>
        <v>2932.8235506137735</v>
      </c>
      <c r="E19" s="10">
        <f>QCCorrected!I16/SUM(QCCorrected!$G16:$AQ16)*100000</f>
        <v>3453.8419826759391</v>
      </c>
      <c r="F19" s="10">
        <f>QCCorrected!J16/SUM(QCCorrected!$G16:$AQ16)*100000</f>
        <v>3054.5942501884506</v>
      </c>
      <c r="G19" s="10">
        <f>QCCorrected!K16/SUM(QCCorrected!$G16:$AQ16)*100000</f>
        <v>2977.1170475124004</v>
      </c>
      <c r="H19" s="10">
        <f>QCCorrected!L16/SUM(QCCorrected!$G16:$AQ16)*100000</f>
        <v>2707.5130304038262</v>
      </c>
      <c r="I19" s="10">
        <f>QCCorrected!M16/SUM(QCCorrected!$G16:$AQ16)*100000</f>
        <v>2893.6408902088428</v>
      </c>
      <c r="J19" s="10">
        <f>QCCorrected!N16/SUM(QCCorrected!$G16:$AQ16)*100000</f>
        <v>5121.4722348580444</v>
      </c>
      <c r="K19" s="10">
        <f>QCCorrected!O16/SUM(QCCorrected!$G16:$AQ16)*100000</f>
        <v>1883.1523988618894</v>
      </c>
      <c r="L19" s="10">
        <f>QCCorrected!P16/SUM(QCCorrected!$G16:$AQ16)*100000</f>
        <v>2520.0877895749995</v>
      </c>
      <c r="M19" s="10">
        <f>QCCorrected!Q16/SUM(QCCorrected!$G16:$AQ16)*100000</f>
        <v>5653.4289100670148</v>
      </c>
      <c r="N19" s="10">
        <f>QCCorrected!R16/SUM(QCCorrected!$G16:$AQ16)*100000</f>
        <v>1388.9945296259493</v>
      </c>
      <c r="O19" s="10">
        <f>QCCorrected!S16/SUM(QCCorrected!$G16:$AQ16)*100000</f>
        <v>2393.5423291203742</v>
      </c>
      <c r="P19" s="10">
        <f>QCCorrected!T16/SUM(QCCorrected!$G16:$AQ16)*100000</f>
        <v>2828.8584166211003</v>
      </c>
      <c r="Q19" s="10">
        <f>QCCorrected!U16/SUM(QCCorrected!$G16:$AQ16)*100000</f>
        <v>3379.0600759772597</v>
      </c>
      <c r="R19" s="10">
        <f>QCCorrected!V16/SUM(QCCorrected!$G16:$AQ16)*100000</f>
        <v>1362.7261830254386</v>
      </c>
      <c r="S19" s="10">
        <f>QCCorrected!W16/SUM(QCCorrected!$G16:$AQ16)*100000</f>
        <v>2866.8637566578009</v>
      </c>
      <c r="T19" s="10">
        <f>QCCorrected!X16/SUM(QCCorrected!$G16:$AQ16)*100000</f>
        <v>1753.6541892748885</v>
      </c>
      <c r="U19" s="10">
        <f>QCCorrected!Y16/SUM(QCCorrected!$G16:$AQ16)*100000</f>
        <v>2979.1509867617251</v>
      </c>
      <c r="V19" s="10">
        <f>QCCorrected!Z16/SUM(QCCorrected!$G16:$AQ16)*100000</f>
        <v>2145.5855195067697</v>
      </c>
      <c r="W19" s="10">
        <f>QCCorrected!AA16/SUM(QCCorrected!$G16:$AQ16)*100000</f>
        <v>1554.112513863802</v>
      </c>
      <c r="X19" s="10">
        <f>QCCorrected!AB16/SUM(QCCorrected!$G16:$AQ16)*100000</f>
        <v>1210.0957101782358</v>
      </c>
      <c r="Y19" s="10">
        <f>QCCorrected!AC16/SUM(QCCorrected!$G16:$AQ16)*100000</f>
        <v>1699.0376218988717</v>
      </c>
      <c r="Z19" s="10">
        <f>QCCorrected!AD16/SUM(QCCorrected!$G16:$AQ16)*100000</f>
        <v>2828.3989800075642</v>
      </c>
      <c r="AA19" s="10">
        <f>QCCorrected!AE16/SUM(QCCorrected!$G16:$AQ16)*100000</f>
        <v>2574.652855699183</v>
      </c>
      <c r="AB19" s="10">
        <f>QCCorrected!AF16/SUM(QCCorrected!$G16:$AQ16)*100000</f>
        <v>3144.7895437675079</v>
      </c>
      <c r="AC19" s="10">
        <f>QCCorrected!AG16/SUM(QCCorrected!$G16:$AQ16)*100000</f>
        <v>3846.8772846640964</v>
      </c>
      <c r="AD19" s="10">
        <f>QCCorrected!AH16/SUM(QCCorrected!$G16:$AQ16)*100000</f>
        <v>3136.4156404537616</v>
      </c>
      <c r="AE19" s="10">
        <f>QCCorrected!AI16/SUM(QCCorrected!$G16:$AQ16)*100000</f>
        <v>4099.8003526042557</v>
      </c>
      <c r="AF19" s="10">
        <f>QCCorrected!AJ16/SUM(QCCorrected!$G16:$AQ16)*100000</f>
        <v>3175.4724155665776</v>
      </c>
      <c r="AG19" s="10">
        <f>QCCorrected!AK16/SUM(QCCorrected!$G16:$AQ16)*100000</f>
        <v>2291.7307966737044</v>
      </c>
      <c r="AH19" s="10">
        <f>QCCorrected!AL16/SUM(QCCorrected!$G16:$AQ16)*100000</f>
        <v>1995.7176655065211</v>
      </c>
      <c r="AI19" s="10">
        <f>QCCorrected!AM16/SUM(QCCorrected!$G16:$AQ16)*100000</f>
        <v>2254.6718630572341</v>
      </c>
      <c r="AJ19" s="10">
        <f>QCCorrected!AN16/SUM(QCCorrected!$G16:$AQ16)*100000</f>
        <v>3012.0209298781228</v>
      </c>
      <c r="AK19" s="10">
        <f>QCCorrected!AO16/SUM(QCCorrected!$G16:$AQ16)*100000</f>
        <v>3020.7916113754936</v>
      </c>
      <c r="AL19" s="10">
        <f>QCCorrected!AP16/SUM(QCCorrected!$G16:$AQ16)*100000</f>
        <v>1901.4590069910964</v>
      </c>
      <c r="AM19" s="10">
        <f>QCCorrected!AQ16/SUM(QCCorrected!$G16:$AQ16)*100000</f>
        <v>1546.0162486946224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828B4-C37F-1E46-B03F-17B99D490529}">
  <sheetPr>
    <tabColor rgb="FFFF0000"/>
  </sheetPr>
  <dimension ref="A1:AO31"/>
  <sheetViews>
    <sheetView topLeftCell="I1" zoomScale="163" zoomScaleNormal="163" workbookViewId="0">
      <selection activeCell="W1" sqref="W1:W1048576"/>
    </sheetView>
  </sheetViews>
  <sheetFormatPr baseColWidth="10" defaultRowHeight="16" x14ac:dyDescent="0.2"/>
  <cols>
    <col min="1" max="1" width="9.33203125" style="9" customWidth="1"/>
    <col min="2" max="2" width="11.5" style="9" bestFit="1" customWidth="1"/>
    <col min="3" max="16384" width="10.83203125" style="9"/>
  </cols>
  <sheetData>
    <row r="1" spans="1:39" s="11" customFormat="1" x14ac:dyDescent="0.2">
      <c r="A1" s="11" t="s">
        <v>144</v>
      </c>
      <c r="B1" s="11" t="s">
        <v>145</v>
      </c>
      <c r="C1" s="11" t="s">
        <v>86</v>
      </c>
      <c r="D1" s="11" t="s">
        <v>87</v>
      </c>
      <c r="E1" s="11" t="s">
        <v>88</v>
      </c>
      <c r="F1" s="11" t="s">
        <v>89</v>
      </c>
      <c r="G1" s="11" t="s">
        <v>90</v>
      </c>
      <c r="H1" s="11" t="s">
        <v>91</v>
      </c>
      <c r="I1" s="11" t="s">
        <v>92</v>
      </c>
      <c r="J1" s="11" t="s">
        <v>93</v>
      </c>
      <c r="K1" s="11" t="s">
        <v>94</v>
      </c>
      <c r="L1" s="11" t="s">
        <v>95</v>
      </c>
      <c r="M1" s="11" t="s">
        <v>96</v>
      </c>
      <c r="N1" s="11" t="s">
        <v>97</v>
      </c>
      <c r="O1" s="11" t="s">
        <v>98</v>
      </c>
      <c r="P1" s="11" t="s">
        <v>99</v>
      </c>
      <c r="Q1" s="11" t="s">
        <v>100</v>
      </c>
      <c r="R1" s="11" t="s">
        <v>101</v>
      </c>
      <c r="S1" s="11" t="s">
        <v>102</v>
      </c>
      <c r="T1" s="11" t="s">
        <v>103</v>
      </c>
      <c r="U1" s="11" t="s">
        <v>104</v>
      </c>
      <c r="V1" s="11" t="s">
        <v>105</v>
      </c>
      <c r="W1" s="11" t="s">
        <v>106</v>
      </c>
      <c r="X1" s="11" t="s">
        <v>107</v>
      </c>
      <c r="Y1" s="11" t="s">
        <v>108</v>
      </c>
      <c r="Z1" s="11" t="s">
        <v>109</v>
      </c>
      <c r="AA1" s="11" t="s">
        <v>110</v>
      </c>
      <c r="AB1" s="11" t="s">
        <v>111</v>
      </c>
      <c r="AC1" s="11" t="s">
        <v>112</v>
      </c>
      <c r="AD1" s="11" t="s">
        <v>113</v>
      </c>
      <c r="AE1" s="11" t="s">
        <v>114</v>
      </c>
      <c r="AF1" s="11" t="s">
        <v>115</v>
      </c>
      <c r="AG1" s="11" t="s">
        <v>116</v>
      </c>
      <c r="AH1" s="11" t="s">
        <v>117</v>
      </c>
      <c r="AI1" s="11" t="s">
        <v>118</v>
      </c>
      <c r="AJ1" s="11" t="s">
        <v>119</v>
      </c>
      <c r="AK1" s="11" t="s">
        <v>120</v>
      </c>
      <c r="AL1" s="11" t="s">
        <v>121</v>
      </c>
      <c r="AM1" s="11" t="s">
        <v>122</v>
      </c>
    </row>
    <row r="2" spans="1:39" x14ac:dyDescent="0.2">
      <c r="A2" s="9" t="s">
        <v>133</v>
      </c>
      <c r="B2" s="9" t="s">
        <v>23</v>
      </c>
      <c r="C2" s="12">
        <f>TRNormalized!C2/AVERAGE(TRNormalized!C$2:C$4)</f>
        <v>1.549722771008869</v>
      </c>
      <c r="D2" s="12">
        <f>TRNormalized!D2/AVERAGE(TRNormalized!D$2:D$4)</f>
        <v>1.4842068637051669</v>
      </c>
      <c r="E2" s="12">
        <f>TRNormalized!E2/AVERAGE(TRNormalized!E$2:E$4)</f>
        <v>1.7938625475281662</v>
      </c>
      <c r="F2" s="12">
        <f>TRNormalized!F2/AVERAGE(TRNormalized!F$2:F$4)</f>
        <v>1.4915874889043306</v>
      </c>
      <c r="G2" s="12">
        <f>TRNormalized!G2/AVERAGE(TRNormalized!G$2:G$4)</f>
        <v>1.2922755945810036</v>
      </c>
      <c r="H2" s="12">
        <f>TRNormalized!H2/AVERAGE(TRNormalized!H$2:H$4)</f>
        <v>1.0368558867774329</v>
      </c>
      <c r="I2" s="12">
        <f>TRNormalized!I2/AVERAGE(TRNormalized!I$2:I$4)</f>
        <v>0.92747098614957257</v>
      </c>
      <c r="J2" s="12">
        <f>TRNormalized!J2/AVERAGE(TRNormalized!J$2:J$4)</f>
        <v>2.4878059974880968</v>
      </c>
      <c r="K2" s="12">
        <f>TRNormalized!K2/AVERAGE(TRNormalized!K$2:K$4)</f>
        <v>1.0541796226127631</v>
      </c>
      <c r="L2" s="12">
        <f>TRNormalized!L2/AVERAGE(TRNormalized!L$2:L$4)</f>
        <v>0.91151388156291657</v>
      </c>
      <c r="M2" s="12">
        <f>TRNormalized!M2/AVERAGE(TRNormalized!M$2:M$4)</f>
        <v>2.3487949766810656</v>
      </c>
      <c r="N2" s="12">
        <f>TRNormalized!N2/AVERAGE(TRNormalized!N$2:N$4)</f>
        <v>0.55142911978052866</v>
      </c>
      <c r="O2" s="12">
        <f>TRNormalized!O2/AVERAGE(TRNormalized!O$2:O$4)</f>
        <v>0.86155536283571577</v>
      </c>
      <c r="P2" s="12">
        <f>TRNormalized!P2/AVERAGE(TRNormalized!P$2:P$4)</f>
        <v>0.90399210639746008</v>
      </c>
      <c r="Q2" s="12">
        <f>TRNormalized!Q2/AVERAGE(TRNormalized!Q$2:Q$4)</f>
        <v>1.3594967981008172</v>
      </c>
      <c r="R2" s="12">
        <f>TRNormalized!R2/AVERAGE(TRNormalized!R$2:R$4)</f>
        <v>0.85493329401999185</v>
      </c>
      <c r="S2" s="12">
        <f>TRNormalized!S2/AVERAGE(TRNormalized!S$2:S$4)</f>
        <v>0.80030809387851676</v>
      </c>
      <c r="T2" s="12">
        <f>TRNormalized!T2/AVERAGE(TRNormalized!T$2:T$4)</f>
        <v>0.99562670030514511</v>
      </c>
      <c r="U2" s="12">
        <f>TRNormalized!U2/AVERAGE(TRNormalized!U$2:U$4)</f>
        <v>0.27973210636842244</v>
      </c>
      <c r="V2" s="12">
        <f>TRNormalized!V2/AVERAGE(TRNormalized!V$2:V$4)</f>
        <v>0.79236206873016757</v>
      </c>
      <c r="W2" s="12">
        <f>TRNormalized!W2/AVERAGE(TRNormalized!W$2:W$4)</f>
        <v>0.5409777874085826</v>
      </c>
      <c r="X2" s="12">
        <f>TRNormalized!X2/AVERAGE(TRNormalized!X$2:X$4)</f>
        <v>0.49017885623552238</v>
      </c>
      <c r="Y2" s="12">
        <f>TRNormalized!Y2/AVERAGE(TRNormalized!Y$2:Y$4)</f>
        <v>0.87746759783371719</v>
      </c>
      <c r="Z2" s="12">
        <f>TRNormalized!Z2/AVERAGE(TRNormalized!Z$2:Z$4)</f>
        <v>0.72008543155217319</v>
      </c>
      <c r="AA2" s="12">
        <f>TRNormalized!AA2/AVERAGE(TRNormalized!AA$2:AA$4)</f>
        <v>0.86821316492760414</v>
      </c>
      <c r="AB2" s="12">
        <f>TRNormalized!AB2/AVERAGE(TRNormalized!AB$2:AB$4)</f>
        <v>1.858046819888499</v>
      </c>
      <c r="AC2" s="12">
        <f>TRNormalized!AC2/AVERAGE(TRNormalized!AC$2:AC$4)</f>
        <v>1.1654370760884543</v>
      </c>
      <c r="AD2" s="12">
        <f>TRNormalized!AD2/AVERAGE(TRNormalized!AD$2:AD$4)</f>
        <v>1.7355062442201206</v>
      </c>
      <c r="AE2" s="12">
        <f>TRNormalized!AE2/AVERAGE(TRNormalized!AE$2:AE$4)</f>
        <v>1.6943564603043941</v>
      </c>
      <c r="AF2" s="12">
        <f>TRNormalized!AF2/AVERAGE(TRNormalized!AF$2:AF$4)</f>
        <v>1.0290554541440167</v>
      </c>
      <c r="AG2" s="12">
        <f>TRNormalized!AG2/AVERAGE(TRNormalized!AG$2:AG$4)</f>
        <v>0.4444124756601977</v>
      </c>
      <c r="AH2" s="12">
        <f>TRNormalized!AH2/AVERAGE(TRNormalized!AH$2:AH$4)</f>
        <v>0.72894477756561094</v>
      </c>
      <c r="AI2" s="12">
        <f>TRNormalized!AI2/AVERAGE(TRNormalized!AI$2:AI$4)</f>
        <v>0.50928742313374631</v>
      </c>
      <c r="AJ2" s="12">
        <f>TRNormalized!AJ2/AVERAGE(TRNormalized!AJ$2:AJ$4)</f>
        <v>1.6177183872052063</v>
      </c>
      <c r="AK2" s="12">
        <f>TRNormalized!AK2/AVERAGE(TRNormalized!AK$2:AK$4)</f>
        <v>0.93363913384036612</v>
      </c>
      <c r="AL2" s="12">
        <f>TRNormalized!AL2/AVERAGE(TRNormalized!AL$2:AL$4)</f>
        <v>0.72350105524405095</v>
      </c>
      <c r="AM2" s="12">
        <f>TRNormalized!AM2/AVERAGE(TRNormalized!AM$2:AM$4)</f>
        <v>0.6775800429898452</v>
      </c>
    </row>
    <row r="3" spans="1:39" x14ac:dyDescent="0.2">
      <c r="A3" s="9" t="s">
        <v>134</v>
      </c>
      <c r="B3" s="9" t="s">
        <v>23</v>
      </c>
      <c r="C3" s="12">
        <f>TRNormalized!C3/AVERAGE(TRNormalized!C$2:C$4)</f>
        <v>0.88211963940537386</v>
      </c>
      <c r="D3" s="12">
        <f>TRNormalized!D3/AVERAGE(TRNormalized!D$2:D$4)</f>
        <v>0.66424270340373825</v>
      </c>
      <c r="E3" s="12">
        <f>TRNormalized!E3/AVERAGE(TRNormalized!E$2:E$4)</f>
        <v>0.63206805974567448</v>
      </c>
      <c r="F3" s="12">
        <f>TRNormalized!F3/AVERAGE(TRNormalized!F$2:F$4)</f>
        <v>0.68079121513189633</v>
      </c>
      <c r="G3" s="12">
        <f>TRNormalized!G3/AVERAGE(TRNormalized!G$2:G$4)</f>
        <v>1.1810914697872339</v>
      </c>
      <c r="H3" s="12">
        <f>TRNormalized!H3/AVERAGE(TRNormalized!H$2:H$4)</f>
        <v>1.3406395218533043</v>
      </c>
      <c r="I3" s="12">
        <f>TRNormalized!I3/AVERAGE(TRNormalized!I$2:I$4)</f>
        <v>1.1020824030604495</v>
      </c>
      <c r="J3" s="12">
        <f>TRNormalized!J3/AVERAGE(TRNormalized!J$2:J$4)</f>
        <v>0.29897264128633916</v>
      </c>
      <c r="K3" s="12">
        <f>TRNormalized!K3/AVERAGE(TRNormalized!K$2:K$4)</f>
        <v>1.1402448414292252</v>
      </c>
      <c r="L3" s="12">
        <f>TRNormalized!L3/AVERAGE(TRNormalized!L$2:L$4)</f>
        <v>1.2634106620000372</v>
      </c>
      <c r="M3" s="12">
        <f>TRNormalized!M3/AVERAGE(TRNormalized!M$2:M$4)</f>
        <v>0.35775510935838928</v>
      </c>
      <c r="N3" s="12">
        <f>TRNormalized!N3/AVERAGE(TRNormalized!N$2:N$4)</f>
        <v>0.9688734531079064</v>
      </c>
      <c r="O3" s="12">
        <f>TRNormalized!O3/AVERAGE(TRNormalized!O$2:O$4)</f>
        <v>1.213987859047523</v>
      </c>
      <c r="P3" s="12">
        <f>TRNormalized!P3/AVERAGE(TRNormalized!P$2:P$4)</f>
        <v>0.79753967080686039</v>
      </c>
      <c r="Q3" s="12">
        <f>TRNormalized!Q3/AVERAGE(TRNormalized!Q$2:Q$4)</f>
        <v>0.76702776129594707</v>
      </c>
      <c r="R3" s="12">
        <f>TRNormalized!R3/AVERAGE(TRNormalized!R$2:R$4)</f>
        <v>1.5196816163504692</v>
      </c>
      <c r="S3" s="12">
        <f>TRNormalized!S3/AVERAGE(TRNormalized!S$2:S$4)</f>
        <v>0.77880639930433893</v>
      </c>
      <c r="T3" s="12">
        <f>TRNormalized!T3/AVERAGE(TRNormalized!T$2:T$4)</f>
        <v>0.90410085651210126</v>
      </c>
      <c r="U3" s="12">
        <f>TRNormalized!U3/AVERAGE(TRNormalized!U$2:U$4)</f>
        <v>0.25528022544742418</v>
      </c>
      <c r="V3" s="12">
        <f>TRNormalized!V3/AVERAGE(TRNormalized!V$2:V$4)</f>
        <v>1.2033515664725252</v>
      </c>
      <c r="W3" s="12">
        <f>TRNormalized!W3/AVERAGE(TRNormalized!W$2:W$4)</f>
        <v>0.81996622726326907</v>
      </c>
      <c r="X3" s="12">
        <f>TRNormalized!X3/AVERAGE(TRNormalized!X$2:X$4)</f>
        <v>0.47719812754879465</v>
      </c>
      <c r="Y3" s="12">
        <f>TRNormalized!Y3/AVERAGE(TRNormalized!Y$2:Y$4)</f>
        <v>1.119133390049545</v>
      </c>
      <c r="Z3" s="12">
        <f>TRNormalized!Z3/AVERAGE(TRNormalized!Z$2:Z$4)</f>
        <v>1.3746675384833578</v>
      </c>
      <c r="AA3" s="12">
        <f>TRNormalized!AA3/AVERAGE(TRNormalized!AA$2:AA$4)</f>
        <v>1.3013738563143746</v>
      </c>
      <c r="AB3" s="12">
        <f>TRNormalized!AB3/AVERAGE(TRNormalized!AB$2:AB$4)</f>
        <v>0.64685486701584016</v>
      </c>
      <c r="AC3" s="12">
        <f>TRNormalized!AC3/AVERAGE(TRNormalized!AC$2:AC$4)</f>
        <v>0.99756677099999291</v>
      </c>
      <c r="AD3" s="12">
        <f>TRNormalized!AD3/AVERAGE(TRNormalized!AD$2:AD$4)</f>
        <v>0.45185467548355834</v>
      </c>
      <c r="AE3" s="12">
        <f>TRNormalized!AE3/AVERAGE(TRNormalized!AE$2:AE$4)</f>
        <v>0.37187624666335495</v>
      </c>
      <c r="AF3" s="12">
        <f>TRNormalized!AF3/AVERAGE(TRNormalized!AF$2:AF$4)</f>
        <v>0.86371142438537862</v>
      </c>
      <c r="AG3" s="12">
        <f>TRNormalized!AG3/AVERAGE(TRNormalized!AG$2:AG$4)</f>
        <v>1.0328949850956366</v>
      </c>
      <c r="AH3" s="12">
        <f>TRNormalized!AH3/AVERAGE(TRNormalized!AH$2:AH$4)</f>
        <v>1.1496194470446919</v>
      </c>
      <c r="AI3" s="12">
        <f>TRNormalized!AI3/AVERAGE(TRNormalized!AI$2:AI$4)</f>
        <v>2.2252499381492545</v>
      </c>
      <c r="AJ3" s="12">
        <f>TRNormalized!AJ3/AVERAGE(TRNormalized!AJ$2:AJ$4)</f>
        <v>0.612503023182974</v>
      </c>
      <c r="AK3" s="12">
        <f>TRNormalized!AK3/AVERAGE(TRNormalized!AK$2:AK$4)</f>
        <v>1.2884026587986224</v>
      </c>
      <c r="AL3" s="12">
        <f>TRNormalized!AL3/AVERAGE(TRNormalized!AL$2:AL$4)</f>
        <v>0.66139806328725104</v>
      </c>
      <c r="AM3" s="12">
        <f>TRNormalized!AM3/AVERAGE(TRNormalized!AM$2:AM$4)</f>
        <v>1.2014470283965846</v>
      </c>
    </row>
    <row r="4" spans="1:39" x14ac:dyDescent="0.2">
      <c r="A4" s="9" t="s">
        <v>142</v>
      </c>
      <c r="B4" s="9" t="s">
        <v>23</v>
      </c>
      <c r="C4" s="12">
        <f>TRNormalized!C4/AVERAGE(TRNormalized!C$2:C$4)</f>
        <v>0.56815758958575691</v>
      </c>
      <c r="D4" s="12">
        <f>TRNormalized!D4/AVERAGE(TRNormalized!D$2:D$4)</f>
        <v>0.85155043289109511</v>
      </c>
      <c r="E4" s="12">
        <f>TRNormalized!E4/AVERAGE(TRNormalized!E$2:E$4)</f>
        <v>0.57406939272615942</v>
      </c>
      <c r="F4" s="12">
        <f>TRNormalized!F4/AVERAGE(TRNormalized!F$2:F$4)</f>
        <v>0.82762129596377332</v>
      </c>
      <c r="G4" s="12">
        <f>TRNormalized!G4/AVERAGE(TRNormalized!G$2:G$4)</f>
        <v>0.52663293563176228</v>
      </c>
      <c r="H4" s="12">
        <f>TRNormalized!H4/AVERAGE(TRNormalized!H$2:H$4)</f>
        <v>0.62250459136926251</v>
      </c>
      <c r="I4" s="12">
        <f>TRNormalized!I4/AVERAGE(TRNormalized!I$2:I$4)</f>
        <v>0.97044661078997851</v>
      </c>
      <c r="J4" s="12">
        <f>TRNormalized!J4/AVERAGE(TRNormalized!J$2:J$4)</f>
        <v>0.21322136122556362</v>
      </c>
      <c r="K4" s="12">
        <f>TRNormalized!K4/AVERAGE(TRNormalized!K$2:K$4)</f>
        <v>0.8055755359580119</v>
      </c>
      <c r="L4" s="12">
        <f>TRNormalized!L4/AVERAGE(TRNormalized!L$2:L$4)</f>
        <v>0.82507545643704605</v>
      </c>
      <c r="M4" s="12">
        <f>TRNormalized!M4/AVERAGE(TRNormalized!M$2:M$4)</f>
        <v>0.29344991396054465</v>
      </c>
      <c r="N4" s="12">
        <f>TRNormalized!N4/AVERAGE(TRNormalized!N$2:N$4)</f>
        <v>1.4796974271115646</v>
      </c>
      <c r="O4" s="12">
        <f>TRNormalized!O4/AVERAGE(TRNormalized!O$2:O$4)</f>
        <v>0.92445677811676119</v>
      </c>
      <c r="P4" s="12">
        <f>TRNormalized!P4/AVERAGE(TRNormalized!P$2:P$4)</f>
        <v>1.2984682227956794</v>
      </c>
      <c r="Q4" s="12">
        <f>TRNormalized!Q4/AVERAGE(TRNormalized!Q$2:Q$4)</f>
        <v>0.87347544060323512</v>
      </c>
      <c r="R4" s="12">
        <f>TRNormalized!R4/AVERAGE(TRNormalized!R$2:R$4)</f>
        <v>0.62538508962953887</v>
      </c>
      <c r="S4" s="12">
        <f>TRNormalized!S4/AVERAGE(TRNormalized!S$2:S$4)</f>
        <v>1.4208855068171442</v>
      </c>
      <c r="T4" s="12">
        <f>TRNormalized!T4/AVERAGE(TRNormalized!T$2:T$4)</f>
        <v>1.1002724431827535</v>
      </c>
      <c r="U4" s="12">
        <f>TRNormalized!U4/AVERAGE(TRNormalized!U$2:U$4)</f>
        <v>2.4649876681841536</v>
      </c>
      <c r="V4" s="12">
        <f>TRNormalized!V4/AVERAGE(TRNormalized!V$2:V$4)</f>
        <v>1.0042863647973075</v>
      </c>
      <c r="W4" s="12">
        <f>TRNormalized!W4/AVERAGE(TRNormalized!W$2:W$4)</f>
        <v>1.6390559853281481</v>
      </c>
      <c r="X4" s="12">
        <f>TRNormalized!X4/AVERAGE(TRNormalized!X$2:X$4)</f>
        <v>2.0326230162156831</v>
      </c>
      <c r="Y4" s="12">
        <f>TRNormalized!Y4/AVERAGE(TRNormalized!Y$2:Y$4)</f>
        <v>1.0033990121167382</v>
      </c>
      <c r="Z4" s="12">
        <f>TRNormalized!Z4/AVERAGE(TRNormalized!Z$2:Z$4)</f>
        <v>0.90524702996446915</v>
      </c>
      <c r="AA4" s="12">
        <f>TRNormalized!AA4/AVERAGE(TRNormalized!AA$2:AA$4)</f>
        <v>0.83041297875802089</v>
      </c>
      <c r="AB4" s="12">
        <f>TRNormalized!AB4/AVERAGE(TRNormalized!AB$2:AB$4)</f>
        <v>0.4950983130956611</v>
      </c>
      <c r="AC4" s="12">
        <f>TRNormalized!AC4/AVERAGE(TRNormalized!AC$2:AC$4)</f>
        <v>0.83699615291155294</v>
      </c>
      <c r="AD4" s="12">
        <f>TRNormalized!AD4/AVERAGE(TRNormalized!AD$2:AD$4)</f>
        <v>0.81263908029632137</v>
      </c>
      <c r="AE4" s="12">
        <f>TRNormalized!AE4/AVERAGE(TRNormalized!AE$2:AE$4)</f>
        <v>0.93376729303225059</v>
      </c>
      <c r="AF4" s="12">
        <f>TRNormalized!AF4/AVERAGE(TRNormalized!AF$2:AF$4)</f>
        <v>1.1072331214706048</v>
      </c>
      <c r="AG4" s="12">
        <f>TRNormalized!AG4/AVERAGE(TRNormalized!AG$2:AG$4)</f>
        <v>1.5226925392441657</v>
      </c>
      <c r="AH4" s="12">
        <f>TRNormalized!AH4/AVERAGE(TRNormalized!AH$2:AH$4)</f>
        <v>1.1214357753896973</v>
      </c>
      <c r="AI4" s="12">
        <f>TRNormalized!AI4/AVERAGE(TRNormalized!AI$2:AI$4)</f>
        <v>0.26546263871699921</v>
      </c>
      <c r="AJ4" s="12">
        <f>TRNormalized!AJ4/AVERAGE(TRNormalized!AJ$2:AJ$4)</f>
        <v>0.76977858961181977</v>
      </c>
      <c r="AK4" s="12">
        <f>TRNormalized!AK4/AVERAGE(TRNormalized!AK$2:AK$4)</f>
        <v>0.77795820736101151</v>
      </c>
      <c r="AL4" s="12">
        <f>TRNormalized!AL4/AVERAGE(TRNormalized!AL$2:AL$4)</f>
        <v>1.6151008814686978</v>
      </c>
      <c r="AM4" s="12">
        <f>TRNormalized!AM4/AVERAGE(TRNormalized!AM$2:AM$4)</f>
        <v>1.1209729286135699</v>
      </c>
    </row>
    <row r="5" spans="1:39" x14ac:dyDescent="0.2"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2">
      <c r="A6" s="9" t="s">
        <v>141</v>
      </c>
      <c r="B6" s="9" t="s">
        <v>28</v>
      </c>
      <c r="C6" s="12">
        <f>TRNormalized!C6/AVERAGE(TRNormalized!C$2:C$4)</f>
        <v>0.23292556565891145</v>
      </c>
      <c r="D6" s="12">
        <f>TRNormalized!D6/AVERAGE(TRNormalized!D$2:D$4)</f>
        <v>1.0222574740964956</v>
      </c>
      <c r="E6" s="12">
        <f>TRNormalized!E6/AVERAGE(TRNormalized!E$2:E$4)</f>
        <v>1.2918073424632268</v>
      </c>
      <c r="F6" s="12">
        <f>TRNormalized!F6/AVERAGE(TRNormalized!F$2:F$4)</f>
        <v>2.4220880386392265</v>
      </c>
      <c r="G6" s="12">
        <f>TRNormalized!G6/AVERAGE(TRNormalized!G$2:G$4)</f>
        <v>0.87480752401902806</v>
      </c>
      <c r="H6" s="12">
        <f>TRNormalized!H6/AVERAGE(TRNormalized!H$2:H$4)</f>
        <v>0.67900070646616928</v>
      </c>
      <c r="I6" s="12">
        <f>TRNormalized!I6/AVERAGE(TRNormalized!I$2:I$4)</f>
        <v>1.1112729130412249</v>
      </c>
      <c r="J6" s="12">
        <f>TRNormalized!J6/AVERAGE(TRNormalized!J$2:J$4)</f>
        <v>2.5560983462641147</v>
      </c>
      <c r="K6" s="12">
        <f>TRNormalized!K6/AVERAGE(TRNormalized!K$2:K$4)</f>
        <v>0.87064356059115022</v>
      </c>
      <c r="L6" s="12">
        <f>TRNormalized!L6/AVERAGE(TRNormalized!L$2:L$4)</f>
        <v>0.90232477658370835</v>
      </c>
      <c r="M6" s="12">
        <f>TRNormalized!M6/AVERAGE(TRNormalized!M$2:M$4)</f>
        <v>2.7308478854644362</v>
      </c>
      <c r="N6" s="12">
        <f>TRNormalized!N6/AVERAGE(TRNormalized!N$2:N$4)</f>
        <v>0.23507830748237069</v>
      </c>
      <c r="O6" s="12">
        <f>TRNormalized!O6/AVERAGE(TRNormalized!O$2:O$4)</f>
        <v>0.63765471025021847</v>
      </c>
      <c r="P6" s="12">
        <f>TRNormalized!P6/AVERAGE(TRNormalized!P$2:P$4)</f>
        <v>1.1164451886746185</v>
      </c>
      <c r="Q6" s="12">
        <f>TRNormalized!Q6/AVERAGE(TRNormalized!Q$2:Q$4)</f>
        <v>1.3810129812596301</v>
      </c>
      <c r="R6" s="12">
        <f>TRNormalized!R6/AVERAGE(TRNormalized!R$2:R$4)</f>
        <v>0.75832089222327215</v>
      </c>
      <c r="S6" s="12">
        <f>TRNormalized!S6/AVERAGE(TRNormalized!S$2:S$4)</f>
        <v>1.106993456953814</v>
      </c>
      <c r="T6" s="12">
        <f>TRNormalized!T6/AVERAGE(TRNormalized!T$2:T$4)</f>
        <v>1.1282855267213445</v>
      </c>
      <c r="U6" s="12">
        <f>TRNormalized!U6/AVERAGE(TRNormalized!U$2:U$4)</f>
        <v>1.4030178198360854</v>
      </c>
      <c r="V6" s="12">
        <f>TRNormalized!V6/AVERAGE(TRNormalized!V$2:V$4)</f>
        <v>0.44393780455284121</v>
      </c>
      <c r="W6" s="12">
        <f>TRNormalized!W6/AVERAGE(TRNormalized!W$2:W$4)</f>
        <v>0.25811450507665162</v>
      </c>
      <c r="X6" s="12">
        <f>TRNormalized!X6/AVERAGE(TRNormalized!X$2:X$4)</f>
        <v>9.258693822243913E-2</v>
      </c>
      <c r="Y6" s="12">
        <f>TRNormalized!Y6/AVERAGE(TRNormalized!Y$2:Y$4)</f>
        <v>0.90440471300556546</v>
      </c>
      <c r="Z6" s="12">
        <f>TRNormalized!Z6/AVERAGE(TRNormalized!Z$2:Z$4)</f>
        <v>0.57464072133729294</v>
      </c>
      <c r="AA6" s="12">
        <f>TRNormalized!AA6/AVERAGE(TRNormalized!AA$2:AA$4)</f>
        <v>0.65449162469146627</v>
      </c>
      <c r="AB6" s="12">
        <f>TRNormalized!AB6/AVERAGE(TRNormalized!AB$2:AB$4)</f>
        <v>2.8393391271498811</v>
      </c>
      <c r="AC6" s="12">
        <f>TRNormalized!AC6/AVERAGE(TRNormalized!AC$2:AC$4)</f>
        <v>2.3253431084200722</v>
      </c>
      <c r="AD6" s="12">
        <f>TRNormalized!AD6/AVERAGE(TRNormalized!AD$2:AD$4)</f>
        <v>2.5172291171493821</v>
      </c>
      <c r="AE6" s="12">
        <f>TRNormalized!AE6/AVERAGE(TRNormalized!AE$2:AE$4)</f>
        <v>3.9625346933594483</v>
      </c>
      <c r="AF6" s="12">
        <f>TRNormalized!AF6/AVERAGE(TRNormalized!AF$2:AF$4)</f>
        <v>1.491997520433614</v>
      </c>
      <c r="AG6" s="12">
        <f>TRNormalized!AG6/AVERAGE(TRNormalized!AG$2:AG$4)</f>
        <v>0.29828904018555152</v>
      </c>
      <c r="AH6" s="12">
        <f>TRNormalized!AH6/AVERAGE(TRNormalized!AH$2:AH$4)</f>
        <v>0.60304322841253943</v>
      </c>
      <c r="AI6" s="12">
        <f>TRNormalized!AI6/AVERAGE(TRNormalized!AI$2:AI$4)</f>
        <v>0.20968119543852828</v>
      </c>
      <c r="AJ6" s="12">
        <f>TRNormalized!AJ6/AVERAGE(TRNormalized!AJ$2:AJ$4)</f>
        <v>4.8571671801473908</v>
      </c>
      <c r="AK6" s="12">
        <f>TRNormalized!AK6/AVERAGE(TRNormalized!AK$2:AK$4)</f>
        <v>0.86565953053576239</v>
      </c>
      <c r="AL6" s="12">
        <f>TRNormalized!AL6/AVERAGE(TRNormalized!AL$2:AL$4)</f>
        <v>0.32526826732347436</v>
      </c>
      <c r="AM6" s="12">
        <f>TRNormalized!AM6/AVERAGE(TRNormalized!AM$2:AM$4)</f>
        <v>0.24042536372580703</v>
      </c>
    </row>
    <row r="7" spans="1:39" x14ac:dyDescent="0.2">
      <c r="A7" s="9" t="s">
        <v>137</v>
      </c>
      <c r="B7" s="9" t="s">
        <v>28</v>
      </c>
      <c r="C7" s="12">
        <f>TRNormalized!C7/AVERAGE(TRNormalized!C$2:C$4)</f>
        <v>2.6356726917024815</v>
      </c>
      <c r="D7" s="12">
        <f>TRNormalized!D7/AVERAGE(TRNormalized!D$2:D$4)</f>
        <v>0.54422364048767002</v>
      </c>
      <c r="E7" s="12">
        <f>TRNormalized!E7/AVERAGE(TRNormalized!E$2:E$4)</f>
        <v>0.42600826636149342</v>
      </c>
      <c r="F7" s="12">
        <f>TRNormalized!F7/AVERAGE(TRNormalized!F$2:F$4)</f>
        <v>1.0486411243125875</v>
      </c>
      <c r="G7" s="12">
        <f>TRNormalized!G7/AVERAGE(TRNormalized!G$2:G$4)</f>
        <v>1.4319667170827084</v>
      </c>
      <c r="H7" s="12">
        <f>TRNormalized!H7/AVERAGE(TRNormalized!H$2:H$4)</f>
        <v>1.3121822916407739</v>
      </c>
      <c r="I7" s="12">
        <f>TRNormalized!I7/AVERAGE(TRNormalized!I$2:I$4)</f>
        <v>0.9569207260780177</v>
      </c>
      <c r="J7" s="12">
        <f>TRNormalized!J7/AVERAGE(TRNormalized!J$2:J$4)</f>
        <v>0.8336647190140114</v>
      </c>
      <c r="K7" s="12">
        <f>TRNormalized!K7/AVERAGE(TRNormalized!K$2:K$4)</f>
        <v>1.5483886328059835</v>
      </c>
      <c r="L7" s="12">
        <f>TRNormalized!L7/AVERAGE(TRNormalized!L$2:L$4)</f>
        <v>1.1911077556767369</v>
      </c>
      <c r="M7" s="12">
        <f>TRNormalized!M7/AVERAGE(TRNormalized!M$2:M$4)</f>
        <v>0.79200249048837679</v>
      </c>
      <c r="N7" s="12">
        <f>TRNormalized!N7/AVERAGE(TRNormalized!N$2:N$4)</f>
        <v>0.70183354615267546</v>
      </c>
      <c r="O7" s="12">
        <f>TRNormalized!O7/AVERAGE(TRNormalized!O$2:O$4)</f>
        <v>1.1669515055468445</v>
      </c>
      <c r="P7" s="12">
        <f>TRNormalized!P7/AVERAGE(TRNormalized!P$2:P$4)</f>
        <v>0.79436077284466167</v>
      </c>
      <c r="Q7" s="12">
        <f>TRNormalized!Q7/AVERAGE(TRNormalized!Q$2:Q$4)</f>
        <v>0.93092616996434541</v>
      </c>
      <c r="R7" s="12">
        <f>TRNormalized!R7/AVERAGE(TRNormalized!R$2:R$4)</f>
        <v>1.4525006243538754</v>
      </c>
      <c r="S7" s="12">
        <f>TRNormalized!S7/AVERAGE(TRNormalized!S$2:S$4)</f>
        <v>0.76020320666908925</v>
      </c>
      <c r="T7" s="12">
        <f>TRNormalized!T7/AVERAGE(TRNormalized!T$2:T$4)</f>
        <v>1.0685568760181232</v>
      </c>
      <c r="U7" s="12">
        <f>TRNormalized!U7/AVERAGE(TRNormalized!U$2:U$4)</f>
        <v>8.6548797698600119E-9</v>
      </c>
      <c r="V7" s="12">
        <f>TRNormalized!V7/AVERAGE(TRNormalized!V$2:V$4)</f>
        <v>0.96506529534871477</v>
      </c>
      <c r="W7" s="12">
        <f>TRNormalized!W7/AVERAGE(TRNormalized!W$2:W$4)</f>
        <v>1.0814206679561511</v>
      </c>
      <c r="X7" s="12">
        <f>TRNormalized!X7/AVERAGE(TRNormalized!X$2:X$4)</f>
        <v>0.39106093255257962</v>
      </c>
      <c r="Y7" s="12">
        <f>TRNormalized!Y7/AVERAGE(TRNormalized!Y$2:Y$4)</f>
        <v>1.5306949867930577</v>
      </c>
      <c r="Z7" s="12">
        <f>TRNormalized!Z7/AVERAGE(TRNormalized!Z$2:Z$4)</f>
        <v>1.1747486708160912</v>
      </c>
      <c r="AA7" s="12">
        <f>TRNormalized!AA7/AVERAGE(TRNormalized!AA$2:AA$4)</f>
        <v>1.2741101306988043</v>
      </c>
      <c r="AB7" s="12">
        <f>TRNormalized!AB7/AVERAGE(TRNormalized!AB$2:AB$4)</f>
        <v>1.2947542945117665</v>
      </c>
      <c r="AC7" s="12">
        <f>TRNormalized!AC7/AVERAGE(TRNormalized!AC$2:AC$4)</f>
        <v>1.0829857024638836</v>
      </c>
      <c r="AD7" s="12">
        <f>TRNormalized!AD7/AVERAGE(TRNormalized!AD$2:AD$4)</f>
        <v>1.0533666680679208</v>
      </c>
      <c r="AE7" s="12">
        <f>TRNormalized!AE7/AVERAGE(TRNormalized!AE$2:AE$4)</f>
        <v>0.8413450526967835</v>
      </c>
      <c r="AF7" s="12">
        <f>TRNormalized!AF7/AVERAGE(TRNormalized!AF$2:AF$4)</f>
        <v>0.94420801539058219</v>
      </c>
      <c r="AG7" s="12">
        <f>TRNormalized!AG7/AVERAGE(TRNormalized!AG$2:AG$4)</f>
        <v>0.28997892807410502</v>
      </c>
      <c r="AH7" s="12">
        <f>TRNormalized!AH7/AVERAGE(TRNormalized!AH$2:AH$4)</f>
        <v>1.1908592278630998</v>
      </c>
      <c r="AI7" s="12">
        <f>TRNormalized!AI7/AVERAGE(TRNormalized!AI$2:AI$4)</f>
        <v>1.0636170434417778</v>
      </c>
      <c r="AJ7" s="12">
        <f>TRNormalized!AJ7/AVERAGE(TRNormalized!AJ$2:AJ$4)</f>
        <v>1.1976141377270837</v>
      </c>
      <c r="AK7" s="12">
        <f>TRNormalized!AK7/AVERAGE(TRNormalized!AK$2:AK$4)</f>
        <v>1.1114438506794027</v>
      </c>
      <c r="AL7" s="12">
        <f>TRNormalized!AL7/AVERAGE(TRNormalized!AL$2:AL$4)</f>
        <v>0.82278497296527831</v>
      </c>
      <c r="AM7" s="12">
        <f>TRNormalized!AM7/AVERAGE(TRNormalized!AM$2:AM$4)</f>
        <v>0.85667816692463372</v>
      </c>
    </row>
    <row r="8" spans="1:39" x14ac:dyDescent="0.2">
      <c r="A8" s="9" t="s">
        <v>132</v>
      </c>
      <c r="B8" s="9" t="s">
        <v>28</v>
      </c>
      <c r="C8" s="12">
        <f>TRNormalized!C8/AVERAGE(TRNormalized!C$2:C$4)</f>
        <v>1.4132881077008219</v>
      </c>
      <c r="D8" s="12">
        <f>TRNormalized!D8/AVERAGE(TRNormalized!D$2:D$4)</f>
        <v>0.57081682199014405</v>
      </c>
      <c r="E8" s="12">
        <f>TRNormalized!E8/AVERAGE(TRNormalized!E$2:E$4)</f>
        <v>0.62476528527230912</v>
      </c>
      <c r="F8" s="12">
        <f>TRNormalized!F8/AVERAGE(TRNormalized!F$2:F$4)</f>
        <v>2.3314474521228958</v>
      </c>
      <c r="G8" s="12">
        <f>TRNormalized!G8/AVERAGE(TRNormalized!G$2:G$4)</f>
        <v>0.69842901830664017</v>
      </c>
      <c r="H8" s="12">
        <f>TRNormalized!H8/AVERAGE(TRNormalized!H$2:H$4)</f>
        <v>0.64460831309556355</v>
      </c>
      <c r="I8" s="12">
        <f>TRNormalized!I8/AVERAGE(TRNormalized!I$2:I$4)</f>
        <v>0.90410140539567052</v>
      </c>
      <c r="J8" s="12">
        <f>TRNormalized!J8/AVERAGE(TRNormalized!J$2:J$4)</f>
        <v>3.9600004457215512</v>
      </c>
      <c r="K8" s="12">
        <f>TRNormalized!K8/AVERAGE(TRNormalized!K$2:K$4)</f>
        <v>0.9157093911396581</v>
      </c>
      <c r="L8" s="12">
        <f>TRNormalized!L8/AVERAGE(TRNormalized!L$2:L$4)</f>
        <v>0.74260397764771446</v>
      </c>
      <c r="M8" s="12">
        <f>TRNormalized!M8/AVERAGE(TRNormalized!M$2:M$4)</f>
        <v>4.2309508414303458</v>
      </c>
      <c r="N8" s="12">
        <f>TRNormalized!N8/AVERAGE(TRNormalized!N$2:N$4)</f>
        <v>0.7817230437187429</v>
      </c>
      <c r="O8" s="12">
        <f>TRNormalized!O8/AVERAGE(TRNormalized!O$2:O$4)</f>
        <v>0.63873215995357113</v>
      </c>
      <c r="P8" s="12">
        <f>TRNormalized!P8/AVERAGE(TRNormalized!P$2:P$4)</f>
        <v>1.0641010245759361</v>
      </c>
      <c r="Q8" s="12">
        <f>TRNormalized!Q8/AVERAGE(TRNormalized!Q$2:Q$4)</f>
        <v>1.9835420834534672</v>
      </c>
      <c r="R8" s="12">
        <f>TRNormalized!R8/AVERAGE(TRNormalized!R$2:R$4)</f>
        <v>0.5524652630187652</v>
      </c>
      <c r="S8" s="12">
        <f>TRNormalized!S8/AVERAGE(TRNormalized!S$2:S$4)</f>
        <v>0.98503483147506821</v>
      </c>
      <c r="T8" s="12">
        <f>TRNormalized!T8/AVERAGE(TRNormalized!T$2:T$4)</f>
        <v>0.86783936617245705</v>
      </c>
      <c r="U8" s="12">
        <f>TRNormalized!U8/AVERAGE(TRNormalized!U$2:U$4)</f>
        <v>1.2320724648717527</v>
      </c>
      <c r="V8" s="12">
        <f>TRNormalized!V8/AVERAGE(TRNormalized!V$2:V$4)</f>
        <v>0.72980200582588728</v>
      </c>
      <c r="W8" s="12">
        <f>TRNormalized!W8/AVERAGE(TRNormalized!W$2:W$4)</f>
        <v>0.68490151273489719</v>
      </c>
      <c r="X8" s="12">
        <f>TRNormalized!X8/AVERAGE(TRNormalized!X$2:X$4)</f>
        <v>0.74591126527208895</v>
      </c>
      <c r="Y8" s="12">
        <f>TRNormalized!Y8/AVERAGE(TRNormalized!Y$2:Y$4)</f>
        <v>0.96475626419053218</v>
      </c>
      <c r="Z8" s="12">
        <f>TRNormalized!Z8/AVERAGE(TRNormalized!Z$2:Z$4)</f>
        <v>0.53177921851927412</v>
      </c>
      <c r="AA8" s="12">
        <f>TRNormalized!AA8/AVERAGE(TRNormalized!AA$2:AA$4)</f>
        <v>0.66120759776514637</v>
      </c>
      <c r="AB8" s="12">
        <f>TRNormalized!AB8/AVERAGE(TRNormalized!AB$2:AB$4)</f>
        <v>2.2806020052068541</v>
      </c>
      <c r="AC8" s="12">
        <f>TRNormalized!AC8/AVERAGE(TRNormalized!AC$2:AC$4)</f>
        <v>1.2165204621500756</v>
      </c>
      <c r="AD8" s="12">
        <f>TRNormalized!AD8/AVERAGE(TRNormalized!AD$2:AD$4)</f>
        <v>2.083712554060845</v>
      </c>
      <c r="AE8" s="12">
        <f>TRNormalized!AE8/AVERAGE(TRNormalized!AE$2:AE$4)</f>
        <v>3.5836810661432565</v>
      </c>
      <c r="AF8" s="12">
        <f>TRNormalized!AF8/AVERAGE(TRNormalized!AF$2:AF$4)</f>
        <v>0.92030022471844253</v>
      </c>
      <c r="AG8" s="12">
        <f>TRNormalized!AG8/AVERAGE(TRNormalized!AG$2:AG$4)</f>
        <v>0.42237082697263656</v>
      </c>
      <c r="AH8" s="12">
        <f>TRNormalized!AH8/AVERAGE(TRNormalized!AH$2:AH$4)</f>
        <v>0.73113585659514335</v>
      </c>
      <c r="AI8" s="12">
        <f>TRNormalized!AI8/AVERAGE(TRNormalized!AI$2:AI$4)</f>
        <v>0.31028528824882773</v>
      </c>
      <c r="AJ8" s="12">
        <f>TRNormalized!AJ8/AVERAGE(TRNormalized!AJ$2:AJ$4)</f>
        <v>3.4323376494848383</v>
      </c>
      <c r="AK8" s="12">
        <f>TRNormalized!AK8/AVERAGE(TRNormalized!AK$2:AK$4)</f>
        <v>0.74132680846515209</v>
      </c>
      <c r="AL8" s="12">
        <f>TRNormalized!AL8/AVERAGE(TRNormalized!AL$2:AL$4)</f>
        <v>0.58183776793146336</v>
      </c>
      <c r="AM8" s="12">
        <f>TRNormalized!AM8/AVERAGE(TRNormalized!AM$2:AM$4)</f>
        <v>0.62635628867164928</v>
      </c>
    </row>
    <row r="9" spans="1:39" x14ac:dyDescent="0.2">
      <c r="A9" s="9" t="s">
        <v>130</v>
      </c>
      <c r="B9" s="9" t="s">
        <v>28</v>
      </c>
      <c r="C9" s="12">
        <f>TRNormalized!C9/AVERAGE(TRNormalized!C$2:C$4)</f>
        <v>1.5034584453933606</v>
      </c>
      <c r="D9" s="12">
        <f>TRNormalized!D9/AVERAGE(TRNormalized!D$2:D$4)</f>
        <v>0.70607094505074586</v>
      </c>
      <c r="E9" s="12">
        <f>TRNormalized!E9/AVERAGE(TRNormalized!E$2:E$4)</f>
        <v>0.6888540924782165</v>
      </c>
      <c r="F9" s="12">
        <f>TRNormalized!F9/AVERAGE(TRNormalized!F$2:F$4)</f>
        <v>2.0109454323337963</v>
      </c>
      <c r="G9" s="12">
        <f>TRNormalized!G9/AVERAGE(TRNormalized!G$2:G$4)</f>
        <v>0.48687976595460941</v>
      </c>
      <c r="H9" s="12">
        <f>TRNormalized!H9/AVERAGE(TRNormalized!H$2:H$4)</f>
        <v>0.79347779589091716</v>
      </c>
      <c r="I9" s="12">
        <f>TRNormalized!I9/AVERAGE(TRNormalized!I$2:I$4)</f>
        <v>1.4282884892182353</v>
      </c>
      <c r="J9" s="12">
        <f>TRNormalized!J9/AVERAGE(TRNormalized!J$2:J$4)</f>
        <v>1.3838114752972703</v>
      </c>
      <c r="K9" s="12">
        <f>TRNormalized!K9/AVERAGE(TRNormalized!K$2:K$4)</f>
        <v>0.91447184461737985</v>
      </c>
      <c r="L9" s="12">
        <f>TRNormalized!L9/AVERAGE(TRNormalized!L$2:L$4)</f>
        <v>0.95192663938856181</v>
      </c>
      <c r="M9" s="12">
        <f>TRNormalized!M9/AVERAGE(TRNormalized!M$2:M$4)</f>
        <v>1.6499984664433112</v>
      </c>
      <c r="N9" s="12">
        <f>TRNormalized!N9/AVERAGE(TRNormalized!N$2:N$4)</f>
        <v>1.1530917568894068</v>
      </c>
      <c r="O9" s="12">
        <f>TRNormalized!O9/AVERAGE(TRNormalized!O$2:O$4)</f>
        <v>0.75308712096873565</v>
      </c>
      <c r="P9" s="12">
        <f>TRNormalized!P9/AVERAGE(TRNormalized!P$2:P$4)</f>
        <v>1.2437683326624995</v>
      </c>
      <c r="Q9" s="12">
        <f>TRNormalized!Q9/AVERAGE(TRNormalized!Q$2:Q$4)</f>
        <v>2.1729098759223975</v>
      </c>
      <c r="R9" s="12">
        <f>TRNormalized!R9/AVERAGE(TRNormalized!R$2:R$4)</f>
        <v>0.61784598240387478</v>
      </c>
      <c r="S9" s="12">
        <f>TRNormalized!S9/AVERAGE(TRNormalized!S$2:S$4)</f>
        <v>1.0861211755869551</v>
      </c>
      <c r="T9" s="12">
        <f>TRNormalized!T9/AVERAGE(TRNormalized!T$2:T$4)</f>
        <v>0.58263142071320451</v>
      </c>
      <c r="U9" s="12">
        <f>TRNormalized!U9/AVERAGE(TRNormalized!U$2:U$4)</f>
        <v>1.4054336283521656</v>
      </c>
      <c r="V9" s="12">
        <f>TRNormalized!V9/AVERAGE(TRNormalized!V$2:V$4)</f>
        <v>1.1943259180855978</v>
      </c>
      <c r="W9" s="12">
        <f>TRNormalized!W9/AVERAGE(TRNormalized!W$2:W$4)</f>
        <v>0.76589265773558313</v>
      </c>
      <c r="X9" s="12">
        <f>TRNormalized!X9/AVERAGE(TRNormalized!X$2:X$4)</f>
        <v>1.4970767048805587</v>
      </c>
      <c r="Y9" s="12">
        <f>TRNormalized!Y9/AVERAGE(TRNormalized!Y$2:Y$4)</f>
        <v>0.89123451982769053</v>
      </c>
      <c r="Z9" s="12">
        <f>TRNormalized!Z9/AVERAGE(TRNormalized!Z$2:Z$4)</f>
        <v>0.69601880366023372</v>
      </c>
      <c r="AA9" s="12">
        <f>TRNormalized!AA9/AVERAGE(TRNormalized!AA$2:AA$4)</f>
        <v>0.84699597588947351</v>
      </c>
      <c r="AB9" s="12">
        <f>TRNormalized!AB9/AVERAGE(TRNormalized!AB$2:AB$4)</f>
        <v>0.69052344857854409</v>
      </c>
      <c r="AC9" s="12">
        <f>TRNormalized!AC9/AVERAGE(TRNormalized!AC$2:AC$4)</f>
        <v>0.81646534252449821</v>
      </c>
      <c r="AD9" s="12">
        <f>TRNormalized!AD9/AVERAGE(TRNormalized!AD$2:AD$4)</f>
        <v>1.7376014789202405</v>
      </c>
      <c r="AE9" s="12">
        <f>TRNormalized!AE9/AVERAGE(TRNormalized!AE$2:AE$4)</f>
        <v>2.8313700478619808</v>
      </c>
      <c r="AF9" s="12">
        <f>TRNormalized!AF9/AVERAGE(TRNormalized!AF$2:AF$4)</f>
        <v>0.75943799392459244</v>
      </c>
      <c r="AG9" s="12">
        <f>TRNormalized!AG9/AVERAGE(TRNormalized!AG$2:AG$4)</f>
        <v>0.89655915920596307</v>
      </c>
      <c r="AH9" s="12">
        <f>TRNormalized!AH9/AVERAGE(TRNormalized!AH$2:AH$4)</f>
        <v>0.8815847434965941</v>
      </c>
      <c r="AI9" s="12">
        <f>TRNormalized!AI9/AVERAGE(TRNormalized!AI$2:AI$4)</f>
        <v>0.47317186981760972</v>
      </c>
      <c r="AJ9" s="12">
        <f>TRNormalized!AJ9/AVERAGE(TRNormalized!AJ$2:AJ$4)</f>
        <v>2.3574110489750764</v>
      </c>
      <c r="AK9" s="12">
        <f>TRNormalized!AK9/AVERAGE(TRNormalized!AK$2:AK$4)</f>
        <v>0.69920537503088409</v>
      </c>
      <c r="AL9" s="12">
        <f>TRNormalized!AL9/AVERAGE(TRNormalized!AL$2:AL$4)</f>
        <v>0.70399288827337547</v>
      </c>
      <c r="AM9" s="12">
        <f>TRNormalized!AM9/AVERAGE(TRNormalized!AM$2:AM$4)</f>
        <v>1.0719139186108684</v>
      </c>
    </row>
    <row r="10" spans="1:39" x14ac:dyDescent="0.2"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x14ac:dyDescent="0.2">
      <c r="A11" s="9" t="s">
        <v>125</v>
      </c>
      <c r="B11" s="9" t="s">
        <v>33</v>
      </c>
      <c r="C11" s="12">
        <f>TRNormalized!C11/AVERAGE(TRNormalized!C$2:C$4)</f>
        <v>0.59642791946395635</v>
      </c>
      <c r="D11" s="12">
        <f>TRNormalized!D11/AVERAGE(TRNormalized!D$2:D$4)</f>
        <v>0.70806440609926502</v>
      </c>
      <c r="E11" s="12">
        <f>TRNormalized!E11/AVERAGE(TRNormalized!E$2:E$4)</f>
        <v>0.59316616674968947</v>
      </c>
      <c r="F11" s="12">
        <f>TRNormalized!F11/AVERAGE(TRNormalized!F$2:F$4)</f>
        <v>3.0563913034000856</v>
      </c>
      <c r="G11" s="12">
        <f>TRNormalized!G11/AVERAGE(TRNormalized!G$2:G$4)</f>
        <v>1.6945357540074457</v>
      </c>
      <c r="H11" s="12">
        <f>TRNormalized!H11/AVERAGE(TRNormalized!H$2:H$4)</f>
        <v>0.46314787624756487</v>
      </c>
      <c r="I11" s="12">
        <f>TRNormalized!I11/AVERAGE(TRNormalized!I$2:I$4)</f>
        <v>1.6865328113055245</v>
      </c>
      <c r="J11" s="12">
        <f>TRNormalized!J11/AVERAGE(TRNormalized!J$2:J$4)</f>
        <v>2.9426258255800644</v>
      </c>
      <c r="K11" s="12">
        <f>TRNormalized!K11/AVERAGE(TRNormalized!K$2:K$4)</f>
        <v>1.1565509993389584</v>
      </c>
      <c r="L11" s="12">
        <f>TRNormalized!L11/AVERAGE(TRNormalized!L$2:L$4)</f>
        <v>0.70668828978181242</v>
      </c>
      <c r="M11" s="12">
        <f>TRNormalized!M11/AVERAGE(TRNormalized!M$2:M$4)</f>
        <v>2.9345136787772534</v>
      </c>
      <c r="N11" s="12">
        <f>TRNormalized!N11/AVERAGE(TRNormalized!N$2:N$4)</f>
        <v>0.19161702180452833</v>
      </c>
      <c r="O11" s="12">
        <f>TRNormalized!O11/AVERAGE(TRNormalized!O$2:O$4)</f>
        <v>0.71676776753098936</v>
      </c>
      <c r="P11" s="12">
        <f>TRNormalized!P11/AVERAGE(TRNormalized!P$2:P$4)</f>
        <v>1.136244477066553</v>
      </c>
      <c r="Q11" s="12">
        <f>TRNormalized!Q11/AVERAGE(TRNormalized!Q$2:Q$4)</f>
        <v>1.1953812848839924</v>
      </c>
      <c r="R11" s="12">
        <f>TRNormalized!R11/AVERAGE(TRNormalized!R$2:R$4)</f>
        <v>0.797140677203377</v>
      </c>
      <c r="S11" s="12">
        <f>TRNormalized!S11/AVERAGE(TRNormalized!S$2:S$4)</f>
        <v>1.3016552459004913</v>
      </c>
      <c r="T11" s="12">
        <f>TRNormalized!T11/AVERAGE(TRNormalized!T$2:T$4)</f>
        <v>1.8253245368233386</v>
      </c>
      <c r="U11" s="12">
        <f>TRNormalized!U11/AVERAGE(TRNormalized!U$2:U$4)</f>
        <v>0.33471424108799941</v>
      </c>
      <c r="V11" s="12">
        <f>TRNormalized!V11/AVERAGE(TRNormalized!V$2:V$4)</f>
        <v>0.20505875742019117</v>
      </c>
      <c r="W11" s="12">
        <f>TRNormalized!W11/AVERAGE(TRNormalized!W$2:W$4)</f>
        <v>0.18651578544122407</v>
      </c>
      <c r="X11" s="12">
        <f>TRNormalized!X11/AVERAGE(TRNormalized!X$2:X$4)</f>
        <v>3.0572234330695208E-2</v>
      </c>
      <c r="Y11" s="12">
        <f>TRNormalized!Y11/AVERAGE(TRNormalized!Y$2:Y$4)</f>
        <v>1.2277826139117878</v>
      </c>
      <c r="Z11" s="12">
        <f>TRNormalized!Z11/AVERAGE(TRNormalized!Z$2:Z$4)</f>
        <v>0.76945214691861064</v>
      </c>
      <c r="AA11" s="12">
        <f>TRNormalized!AA11/AVERAGE(TRNormalized!AA$2:AA$4)</f>
        <v>0.74818714039045708</v>
      </c>
      <c r="AB11" s="12">
        <f>TRNormalized!AB11/AVERAGE(TRNormalized!AB$2:AB$4)</f>
        <v>3.5220751879734529</v>
      </c>
      <c r="AC11" s="12">
        <f>TRNormalized!AC11/AVERAGE(TRNormalized!AC$2:AC$4)</f>
        <v>1.6229539044547243</v>
      </c>
      <c r="AD11" s="12">
        <f>TRNormalized!AD11/AVERAGE(TRNormalized!AD$2:AD$4)</f>
        <v>2.2186027952075649</v>
      </c>
      <c r="AE11" s="12">
        <f>TRNormalized!AE11/AVERAGE(TRNormalized!AE$2:AE$4)</f>
        <v>2.2825741839290337</v>
      </c>
      <c r="AF11" s="12">
        <f>TRNormalized!AF11/AVERAGE(TRNormalized!AF$2:AF$4)</f>
        <v>1.773526454780848</v>
      </c>
      <c r="AG11" s="12">
        <f>TRNormalized!AG11/AVERAGE(TRNormalized!AG$2:AG$4)</f>
        <v>0.60908811331167556</v>
      </c>
      <c r="AH11" s="12">
        <f>TRNormalized!AH11/AVERAGE(TRNormalized!AH$2:AH$4)</f>
        <v>0.57408757306776426</v>
      </c>
      <c r="AI11" s="12">
        <f>TRNormalized!AI11/AVERAGE(TRNormalized!AI$2:AI$4)</f>
        <v>0.85416525780926333</v>
      </c>
      <c r="AJ11" s="12">
        <f>TRNormalized!AJ11/AVERAGE(TRNormalized!AJ$2:AJ$4)</f>
        <v>4.0066946863056954</v>
      </c>
      <c r="AK11" s="12">
        <f>TRNormalized!AK11/AVERAGE(TRNormalized!AK$2:AK$4)</f>
        <v>0.81231152482876201</v>
      </c>
      <c r="AL11" s="12">
        <f>TRNormalized!AL11/AVERAGE(TRNormalized!AL$2:AL$4)</f>
        <v>0.2292743193680965</v>
      </c>
      <c r="AM11" s="12">
        <f>TRNormalized!AM11/AVERAGE(TRNormalized!AM$2:AM$4)</f>
        <v>0.1084599119608739</v>
      </c>
    </row>
    <row r="12" spans="1:39" x14ac:dyDescent="0.2">
      <c r="A12" s="9" t="s">
        <v>140</v>
      </c>
      <c r="B12" s="9" t="s">
        <v>33</v>
      </c>
      <c r="C12" s="12">
        <f>TRNormalized!C12/AVERAGE(TRNormalized!C$2:C$4)</f>
        <v>1.6357696516809705</v>
      </c>
      <c r="D12" s="12">
        <f>TRNormalized!D12/AVERAGE(TRNormalized!D$2:D$4)</f>
        <v>0.5951481726646356</v>
      </c>
      <c r="E12" s="12">
        <f>TRNormalized!E12/AVERAGE(TRNormalized!E$2:E$4)</f>
        <v>0.64497087706109713</v>
      </c>
      <c r="F12" s="12">
        <f>TRNormalized!F12/AVERAGE(TRNormalized!F$2:F$4)</f>
        <v>1.1144624801329028</v>
      </c>
      <c r="G12" s="12">
        <f>TRNormalized!G12/AVERAGE(TRNormalized!G$2:G$4)</f>
        <v>1.6957421243546462</v>
      </c>
      <c r="H12" s="12">
        <f>TRNormalized!H12/AVERAGE(TRNormalized!H$2:H$4)</f>
        <v>1.1478119508889446</v>
      </c>
      <c r="I12" s="12">
        <f>TRNormalized!I12/AVERAGE(TRNormalized!I$2:I$4)</f>
        <v>1.4280385361820807</v>
      </c>
      <c r="J12" s="12">
        <f>TRNormalized!J12/AVERAGE(TRNormalized!J$2:J$4)</f>
        <v>0.78753235854905468</v>
      </c>
      <c r="K12" s="12">
        <f>TRNormalized!K12/AVERAGE(TRNormalized!K$2:K$4)</f>
        <v>0.95065362349316529</v>
      </c>
      <c r="L12" s="12">
        <f>TRNormalized!L12/AVERAGE(TRNormalized!L$2:L$4)</f>
        <v>0.94709809963495251</v>
      </c>
      <c r="M12" s="12">
        <f>TRNormalized!M12/AVERAGE(TRNormalized!M$2:M$4)</f>
        <v>0.77254524754733989</v>
      </c>
      <c r="N12" s="12">
        <f>TRNormalized!N12/AVERAGE(TRNormalized!N$2:N$4)</f>
        <v>0.84254545918008172</v>
      </c>
      <c r="O12" s="12">
        <f>TRNormalized!O12/AVERAGE(TRNormalized!O$2:O$4)</f>
        <v>1.0388939025874644</v>
      </c>
      <c r="P12" s="12">
        <f>TRNormalized!P12/AVERAGE(TRNormalized!P$2:P$4)</f>
        <v>0.84574565061816653</v>
      </c>
      <c r="Q12" s="12">
        <f>TRNormalized!Q12/AVERAGE(TRNormalized!Q$2:Q$4)</f>
        <v>1.0620740976957961</v>
      </c>
      <c r="R12" s="12">
        <f>TRNormalized!R12/AVERAGE(TRNormalized!R$2:R$4)</f>
        <v>1.0815526206083934</v>
      </c>
      <c r="S12" s="12">
        <f>TRNormalized!S12/AVERAGE(TRNormalized!S$2:S$4)</f>
        <v>1.0817284424262312</v>
      </c>
      <c r="T12" s="12">
        <f>TRNormalized!T12/AVERAGE(TRNormalized!T$2:T$4)</f>
        <v>3.6639832100883782</v>
      </c>
      <c r="U12" s="12">
        <f>TRNormalized!U12/AVERAGE(TRNormalized!U$2:U$4)</f>
        <v>9.5904650979565159E-2</v>
      </c>
      <c r="V12" s="12">
        <f>TRNormalized!V12/AVERAGE(TRNormalized!V$2:V$4)</f>
        <v>0.79560006498071467</v>
      </c>
      <c r="W12" s="12">
        <f>TRNormalized!W12/AVERAGE(TRNormalized!W$2:W$4)</f>
        <v>0.73207490725200863</v>
      </c>
      <c r="X12" s="12">
        <f>TRNormalized!X12/AVERAGE(TRNormalized!X$2:X$4)</f>
        <v>0.80616827080067965</v>
      </c>
      <c r="Y12" s="12">
        <f>TRNormalized!Y12/AVERAGE(TRNormalized!Y$2:Y$4)</f>
        <v>0.80092268127623123</v>
      </c>
      <c r="Z12" s="12">
        <f>TRNormalized!Z12/AVERAGE(TRNormalized!Z$2:Z$4)</f>
        <v>0.77847598914792338</v>
      </c>
      <c r="AA12" s="12">
        <f>TRNormalized!AA12/AVERAGE(TRNormalized!AA$2:AA$4)</f>
        <v>1.1877156353838687</v>
      </c>
      <c r="AB12" s="12">
        <f>TRNormalized!AB12/AVERAGE(TRNormalized!AB$2:AB$4)</f>
        <v>1.3361290754036634</v>
      </c>
      <c r="AC12" s="12">
        <f>TRNormalized!AC12/AVERAGE(TRNormalized!AC$2:AC$4)</f>
        <v>1.1644096446133687</v>
      </c>
      <c r="AD12" s="12">
        <f>TRNormalized!AD12/AVERAGE(TRNormalized!AD$2:AD$4)</f>
        <v>0.85294050775375074</v>
      </c>
      <c r="AE12" s="12">
        <f>TRNormalized!AE12/AVERAGE(TRNormalized!AE$2:AE$4)</f>
        <v>0.90023392464907293</v>
      </c>
      <c r="AF12" s="12">
        <f>TRNormalized!AF12/AVERAGE(TRNormalized!AF$2:AF$4)</f>
        <v>0.80494358759126272</v>
      </c>
      <c r="AG12" s="12">
        <f>TRNormalized!AG12/AVERAGE(TRNormalized!AG$2:AG$4)</f>
        <v>0.20058529906763595</v>
      </c>
      <c r="AH12" s="12">
        <f>TRNormalized!AH12/AVERAGE(TRNormalized!AH$2:AH$4)</f>
        <v>0.77004309866117204</v>
      </c>
      <c r="AI12" s="12">
        <f>TRNormalized!AI12/AVERAGE(TRNormalized!AI$2:AI$4)</f>
        <v>1.696091244113122</v>
      </c>
      <c r="AJ12" s="12">
        <f>TRNormalized!AJ12/AVERAGE(TRNormalized!AJ$2:AJ$4)</f>
        <v>1.0237410940773697</v>
      </c>
      <c r="AK12" s="12">
        <f>TRNormalized!AK12/AVERAGE(TRNormalized!AK$2:AK$4)</f>
        <v>1.0548351890985264</v>
      </c>
      <c r="AL12" s="12">
        <f>TRNormalized!AL12/AVERAGE(TRNormalized!AL$2:AL$4)</f>
        <v>0.71597195232591271</v>
      </c>
      <c r="AM12" s="12">
        <f>TRNormalized!AM12/AVERAGE(TRNormalized!AM$2:AM$4)</f>
        <v>1.1325201957537003</v>
      </c>
    </row>
    <row r="13" spans="1:39" x14ac:dyDescent="0.2">
      <c r="A13" s="9" t="s">
        <v>128</v>
      </c>
      <c r="B13" s="9" t="s">
        <v>33</v>
      </c>
      <c r="C13" s="12">
        <f>TRNormalized!C13/AVERAGE(TRNormalized!C$2:C$4)</f>
        <v>0.9862547806958667</v>
      </c>
      <c r="D13" s="12">
        <f>TRNormalized!D13/AVERAGE(TRNormalized!D$2:D$4)</f>
        <v>0.43437237904618109</v>
      </c>
      <c r="E13" s="12">
        <f>TRNormalized!E13/AVERAGE(TRNormalized!E$2:E$4)</f>
        <v>0.41739046266324797</v>
      </c>
      <c r="F13" s="12">
        <f>TRNormalized!F13/AVERAGE(TRNormalized!F$2:F$4)</f>
        <v>1.1353383708070943</v>
      </c>
      <c r="G13" s="12">
        <f>TRNormalized!G13/AVERAGE(TRNormalized!G$2:G$4)</f>
        <v>0.44285565987835523</v>
      </c>
      <c r="H13" s="12">
        <f>TRNormalized!H13/AVERAGE(TRNormalized!H$2:H$4)</f>
        <v>0.4899777710694716</v>
      </c>
      <c r="I13" s="12">
        <f>TRNormalized!I13/AVERAGE(TRNormalized!I$2:I$4)</f>
        <v>1.5684577653529987</v>
      </c>
      <c r="J13" s="12">
        <f>TRNormalized!J13/AVERAGE(TRNormalized!J$2:J$4)</f>
        <v>0.341681618805041</v>
      </c>
      <c r="K13" s="12">
        <f>TRNormalized!K13/AVERAGE(TRNormalized!K$2:K$4)</f>
        <v>1.3136762350394018</v>
      </c>
      <c r="L13" s="12">
        <f>TRNormalized!L13/AVERAGE(TRNormalized!L$2:L$4)</f>
        <v>0.88346298930022094</v>
      </c>
      <c r="M13" s="12">
        <f>TRNormalized!M13/AVERAGE(TRNormalized!M$2:M$4)</f>
        <v>0.51629851452661701</v>
      </c>
      <c r="N13" s="12">
        <f>TRNormalized!N13/AVERAGE(TRNormalized!N$2:N$4)</f>
        <v>2.1172490334771248</v>
      </c>
      <c r="O13" s="12">
        <f>TRNormalized!O13/AVERAGE(TRNormalized!O$2:O$4)</f>
        <v>0.76226959292623264</v>
      </c>
      <c r="P13" s="12">
        <f>TRNormalized!P13/AVERAGE(TRNormalized!P$2:P$4)</f>
        <v>1.1239578463533428</v>
      </c>
      <c r="Q13" s="12">
        <f>TRNormalized!Q13/AVERAGE(TRNormalized!Q$2:Q$4)</f>
        <v>1.5700549993111543</v>
      </c>
      <c r="R13" s="12">
        <f>TRNormalized!R13/AVERAGE(TRNormalized!R$2:R$4)</f>
        <v>0.57855418345329468</v>
      </c>
      <c r="S13" s="12">
        <f>TRNormalized!S13/AVERAGE(TRNormalized!S$2:S$4)</f>
        <v>1.6267970182907343</v>
      </c>
      <c r="T13" s="12">
        <f>TRNormalized!T13/AVERAGE(TRNormalized!T$2:T$4)</f>
        <v>1.9390999149114554</v>
      </c>
      <c r="U13" s="12">
        <f>TRNormalized!U13/AVERAGE(TRNormalized!U$2:U$4)</f>
        <v>0.94731753292315302</v>
      </c>
      <c r="V13" s="12">
        <f>TRNormalized!V13/AVERAGE(TRNormalized!V$2:V$4)</f>
        <v>1.1294118909879236</v>
      </c>
      <c r="W13" s="12">
        <f>TRNormalized!W13/AVERAGE(TRNormalized!W$2:W$4)</f>
        <v>1.2449315572010808</v>
      </c>
      <c r="X13" s="12">
        <f>TRNormalized!X13/AVERAGE(TRNormalized!X$2:X$4)</f>
        <v>2.1552530951458535</v>
      </c>
      <c r="Y13" s="12">
        <f>TRNormalized!Y13/AVERAGE(TRNormalized!Y$2:Y$4)</f>
        <v>1.5788249695398011</v>
      </c>
      <c r="Z13" s="12">
        <f>TRNormalized!Z13/AVERAGE(TRNormalized!Z$2:Z$4)</f>
        <v>0.8582942297715368</v>
      </c>
      <c r="AA13" s="12">
        <f>TRNormalized!AA13/AVERAGE(TRNormalized!AA$2:AA$4)</f>
        <v>1.0721829696186826</v>
      </c>
      <c r="AB13" s="12">
        <f>TRNormalized!AB13/AVERAGE(TRNormalized!AB$2:AB$4)</f>
        <v>0.42321189844824836</v>
      </c>
      <c r="AC13" s="12">
        <f>TRNormalized!AC13/AVERAGE(TRNormalized!AC$2:AC$4)</f>
        <v>0.71782452786031381</v>
      </c>
      <c r="AD13" s="12">
        <f>TRNormalized!AD13/AVERAGE(TRNormalized!AD$2:AD$4)</f>
        <v>1.248668138215363</v>
      </c>
      <c r="AE13" s="12">
        <f>TRNormalized!AE13/AVERAGE(TRNormalized!AE$2:AE$4)</f>
        <v>1.492350984483851</v>
      </c>
      <c r="AF13" s="12">
        <f>TRNormalized!AF13/AVERAGE(TRNormalized!AF$2:AF$4)</f>
        <v>0.92527573148907061</v>
      </c>
      <c r="AG13" s="12">
        <f>TRNormalized!AG13/AVERAGE(TRNormalized!AG$2:AG$4)</f>
        <v>0.45681160632780743</v>
      </c>
      <c r="AH13" s="12">
        <f>TRNormalized!AH13/AVERAGE(TRNormalized!AH$2:AH$4)</f>
        <v>1.3366752829750563</v>
      </c>
      <c r="AI13" s="12">
        <f>TRNormalized!AI13/AVERAGE(TRNormalized!AI$2:AI$4)</f>
        <v>0.51972705641200667</v>
      </c>
      <c r="AJ13" s="12">
        <f>TRNormalized!AJ13/AVERAGE(TRNormalized!AJ$2:AJ$4)</f>
        <v>1.1450425799314798</v>
      </c>
      <c r="AK13" s="12">
        <f>TRNormalized!AK13/AVERAGE(TRNormalized!AK$2:AK$4)</f>
        <v>0.55692744196815069</v>
      </c>
      <c r="AL13" s="12">
        <f>TRNormalized!AL13/AVERAGE(TRNormalized!AL$2:AL$4)</f>
        <v>0.95672922526731952</v>
      </c>
      <c r="AM13" s="12">
        <f>TRNormalized!AM13/AVERAGE(TRNormalized!AM$2:AM$4)</f>
        <v>1.6922625793648598</v>
      </c>
    </row>
    <row r="14" spans="1:39" x14ac:dyDescent="0.2">
      <c r="A14" s="9" t="s">
        <v>135</v>
      </c>
      <c r="B14" s="9" t="s">
        <v>33</v>
      </c>
      <c r="C14" s="12">
        <f>TRNormalized!C14/AVERAGE(TRNormalized!C$2:C$4)</f>
        <v>0.58177516786020256</v>
      </c>
      <c r="D14" s="12">
        <f>TRNormalized!D14/AVERAGE(TRNormalized!D$2:D$4)</f>
        <v>0.70581075539665616</v>
      </c>
      <c r="E14" s="12">
        <f>TRNormalized!E14/AVERAGE(TRNormalized!E$2:E$4)</f>
        <v>0.38396444632713966</v>
      </c>
      <c r="F14" s="12">
        <f>TRNormalized!F14/AVERAGE(TRNormalized!F$2:F$4)</f>
        <v>2.2876364761360093</v>
      </c>
      <c r="G14" s="12">
        <f>TRNormalized!G14/AVERAGE(TRNormalized!G$2:G$4)</f>
        <v>0.60219061279263364</v>
      </c>
      <c r="H14" s="12">
        <f>TRNormalized!H14/AVERAGE(TRNormalized!H$2:H$4)</f>
        <v>1.0037418384977845</v>
      </c>
      <c r="I14" s="12">
        <f>TRNormalized!I14/AVERAGE(TRNormalized!I$2:I$4)</f>
        <v>1.4324591451294155</v>
      </c>
      <c r="J14" s="12">
        <f>TRNormalized!J14/AVERAGE(TRNormalized!J$2:J$4)</f>
        <v>2.3070014099747955</v>
      </c>
      <c r="K14" s="12">
        <f>TRNormalized!K14/AVERAGE(TRNormalized!K$2:K$4)</f>
        <v>0.92258331056467491</v>
      </c>
      <c r="L14" s="12">
        <f>TRNormalized!L14/AVERAGE(TRNormalized!L$2:L$4)</f>
        <v>1.5851672415092124</v>
      </c>
      <c r="M14" s="12">
        <f>TRNormalized!M14/AVERAGE(TRNormalized!M$2:M$4)</f>
        <v>2.5747132965299078</v>
      </c>
      <c r="N14" s="12">
        <f>TRNormalized!N14/AVERAGE(TRNormalized!N$2:N$4)</f>
        <v>0.43128838202854874</v>
      </c>
      <c r="O14" s="12">
        <f>TRNormalized!O14/AVERAGE(TRNormalized!O$2:O$4)</f>
        <v>0.71131627094444272</v>
      </c>
      <c r="P14" s="12">
        <f>TRNormalized!P14/AVERAGE(TRNormalized!P$2:P$4)</f>
        <v>1.077705803271561</v>
      </c>
      <c r="Q14" s="12">
        <f>TRNormalized!Q14/AVERAGE(TRNormalized!Q$2:Q$4)</f>
        <v>1.4862844779551125</v>
      </c>
      <c r="R14" s="12">
        <f>TRNormalized!R14/AVERAGE(TRNormalized!R$2:R$4)</f>
        <v>0.55953728288754823</v>
      </c>
      <c r="S14" s="12">
        <f>TRNormalized!S14/AVERAGE(TRNormalized!S$2:S$4)</f>
        <v>1.0415256888531741</v>
      </c>
      <c r="T14" s="12">
        <f>TRNormalized!T14/AVERAGE(TRNormalized!T$2:T$4)</f>
        <v>1.4244025972152954</v>
      </c>
      <c r="U14" s="12">
        <f>TRNormalized!U14/AVERAGE(TRNormalized!U$2:U$4)</f>
        <v>0.15048792459080354</v>
      </c>
      <c r="V14" s="12">
        <f>TRNormalized!V14/AVERAGE(TRNormalized!V$2:V$4)</f>
        <v>0.98613880277595867</v>
      </c>
      <c r="W14" s="12">
        <f>TRNormalized!W14/AVERAGE(TRNormalized!W$2:W$4)</f>
        <v>0.72800374554724223</v>
      </c>
      <c r="X14" s="12">
        <f>TRNormalized!X14/AVERAGE(TRNormalized!X$2:X$4)</f>
        <v>0.50337145691293872</v>
      </c>
      <c r="Y14" s="12">
        <f>TRNormalized!Y14/AVERAGE(TRNormalized!Y$2:Y$4)</f>
        <v>1.0599058955340357</v>
      </c>
      <c r="Z14" s="12">
        <f>TRNormalized!Z14/AVERAGE(TRNormalized!Z$2:Z$4)</f>
        <v>0.58346072846115049</v>
      </c>
      <c r="AA14" s="12">
        <f>TRNormalized!AA14/AVERAGE(TRNormalized!AA$2:AA$4)</f>
        <v>0.79209250935723285</v>
      </c>
      <c r="AB14" s="12">
        <f>TRNormalized!AB14/AVERAGE(TRNormalized!AB$2:AB$4)</f>
        <v>1.6641773298274902</v>
      </c>
      <c r="AC14" s="12">
        <f>TRNormalized!AC14/AVERAGE(TRNormalized!AC$2:AC$4)</f>
        <v>1.8726273995478693</v>
      </c>
      <c r="AD14" s="12">
        <f>TRNormalized!AD14/AVERAGE(TRNormalized!AD$2:AD$4)</f>
        <v>2.1795993826855615</v>
      </c>
      <c r="AE14" s="12">
        <f>TRNormalized!AE14/AVERAGE(TRNormalized!AE$2:AE$4)</f>
        <v>4.568353558574282</v>
      </c>
      <c r="AF14" s="12">
        <f>TRNormalized!AF14/AVERAGE(TRNormalized!AF$2:AF$4)</f>
        <v>1.4600825898579453</v>
      </c>
      <c r="AG14" s="12">
        <f>TRNormalized!AG14/AVERAGE(TRNormalized!AG$2:AG$4)</f>
        <v>0.46033806651139186</v>
      </c>
      <c r="AH14" s="12">
        <f>TRNormalized!AH14/AVERAGE(TRNormalized!AH$2:AH$4)</f>
        <v>0.98717061023212982</v>
      </c>
      <c r="AI14" s="12">
        <f>TRNormalized!AI14/AVERAGE(TRNormalized!AI$2:AI$4)</f>
        <v>0.493502158052956</v>
      </c>
      <c r="AJ14" s="12">
        <f>TRNormalized!AJ14/AVERAGE(TRNormalized!AJ$2:AJ$4)</f>
        <v>3.0768212677054003</v>
      </c>
      <c r="AK14" s="12">
        <f>TRNormalized!AK14/AVERAGE(TRNormalized!AK$2:AK$4)</f>
        <v>1.3770540950879535</v>
      </c>
      <c r="AL14" s="12">
        <f>TRNormalized!AL14/AVERAGE(TRNormalized!AL$2:AL$4)</f>
        <v>0.3711287608460937</v>
      </c>
      <c r="AM14" s="12">
        <f>TRNormalized!AM14/AVERAGE(TRNormalized!AM$2:AM$4)</f>
        <v>0.52128219633867645</v>
      </c>
    </row>
    <row r="15" spans="1:39" x14ac:dyDescent="0.2"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2">
      <c r="A16" s="9" t="s">
        <v>136</v>
      </c>
      <c r="B16" s="9" t="s">
        <v>38</v>
      </c>
      <c r="C16" s="12">
        <f>TRNormalized!C16/AVERAGE(TRNormalized!C$2:C$4)</f>
        <v>0.83782374392527592</v>
      </c>
      <c r="D16" s="12">
        <f>TRNormalized!D16/AVERAGE(TRNormalized!D$2:D$4)</f>
        <v>0.46998997822480926</v>
      </c>
      <c r="E16" s="12">
        <f>TRNormalized!E16/AVERAGE(TRNormalized!E$2:E$4)</f>
        <v>0.36229643363249625</v>
      </c>
      <c r="F16" s="12">
        <f>TRNormalized!F16/AVERAGE(TRNormalized!F$2:F$4)</f>
        <v>2.8997230072313074</v>
      </c>
      <c r="G16" s="12">
        <f>TRNormalized!G16/AVERAGE(TRNormalized!G$2:G$4)</f>
        <v>1.708156436449519</v>
      </c>
      <c r="H16" s="12">
        <f>TRNormalized!H16/AVERAGE(TRNormalized!H$2:H$4)</f>
        <v>0.53790630307331233</v>
      </c>
      <c r="I16" s="12">
        <f>TRNormalized!I16/AVERAGE(TRNormalized!I$2:I$4)</f>
        <v>1.6278011548023268</v>
      </c>
      <c r="J16" s="12">
        <f>TRNormalized!J16/AVERAGE(TRNormalized!J$2:J$4)</f>
        <v>4.2266472808399351</v>
      </c>
      <c r="K16" s="12">
        <f>TRNormalized!K16/AVERAGE(TRNormalized!K$2:K$4)</f>
        <v>1.0404985392167001</v>
      </c>
      <c r="L16" s="12">
        <f>TRNormalized!L16/AVERAGE(TRNormalized!L$2:L$4)</f>
        <v>0.6540360807514124</v>
      </c>
      <c r="M16" s="12">
        <f>TRNormalized!M16/AVERAGE(TRNormalized!M$2:M$4)</f>
        <v>3.8758843919667383</v>
      </c>
      <c r="N16" s="12">
        <f>TRNormalized!N16/AVERAGE(TRNormalized!N$2:N$4)</f>
        <v>0.18847493520106787</v>
      </c>
      <c r="O16" s="12">
        <f>TRNormalized!O16/AVERAGE(TRNormalized!O$2:O$4)</f>
        <v>0.65151007104109504</v>
      </c>
      <c r="P16" s="12">
        <f>TRNormalized!P16/AVERAGE(TRNormalized!P$2:P$4)</f>
        <v>1.1984816125239932</v>
      </c>
      <c r="Q16" s="12">
        <f>TRNormalized!Q16/AVERAGE(TRNormalized!Q$2:Q$4)</f>
        <v>1.4138770358911745</v>
      </c>
      <c r="R16" s="12">
        <f>TRNormalized!R16/AVERAGE(TRNormalized!R$2:R$4)</f>
        <v>0.73576230694946565</v>
      </c>
      <c r="S16" s="12">
        <f>TRNormalized!S16/AVERAGE(TRNormalized!S$2:S$4)</f>
        <v>1.2563637597575665</v>
      </c>
      <c r="T16" s="12">
        <f>TRNormalized!T16/AVERAGE(TRNormalized!T$2:T$4)</f>
        <v>1.7305010897366644</v>
      </c>
      <c r="U16" s="12">
        <f>TRNormalized!U16/AVERAGE(TRNormalized!U$2:U$4)</f>
        <v>0.28372463530997222</v>
      </c>
      <c r="V16" s="12">
        <f>TRNormalized!V16/AVERAGE(TRNormalized!V$2:V$4)</f>
        <v>0.22729854151414963</v>
      </c>
      <c r="W16" s="12">
        <f>TRNormalized!W16/AVERAGE(TRNormalized!W$2:W$4)</f>
        <v>8.8313551260972886E-2</v>
      </c>
      <c r="X16" s="12">
        <f>TRNormalized!X16/AVERAGE(TRNormalized!X$2:X$4)</f>
        <v>2.1915340423043505E-2</v>
      </c>
      <c r="Y16" s="12">
        <f>TRNormalized!Y16/AVERAGE(TRNormalized!Y$2:Y$4)</f>
        <v>1.1847132963439639</v>
      </c>
      <c r="Z16" s="12">
        <f>TRNormalized!Z16/AVERAGE(TRNormalized!Z$2:Z$4)</f>
        <v>0.58866683739413117</v>
      </c>
      <c r="AA16" s="12">
        <f>TRNormalized!AA16/AVERAGE(TRNormalized!AA$2:AA$4)</f>
        <v>0.74469599015892052</v>
      </c>
      <c r="AB16" s="12">
        <f>TRNormalized!AB16/AVERAGE(TRNormalized!AB$2:AB$4)</f>
        <v>3.3036536160766268</v>
      </c>
      <c r="AC16" s="12">
        <f>TRNormalized!AC16/AVERAGE(TRNormalized!AC$2:AC$4)</f>
        <v>1.5715293602686655</v>
      </c>
      <c r="AD16" s="12">
        <f>TRNormalized!AD16/AVERAGE(TRNormalized!AD$2:AD$4)</f>
        <v>2.743599212717275</v>
      </c>
      <c r="AE16" s="12">
        <f>TRNormalized!AE16/AVERAGE(TRNormalized!AE$2:AE$4)</f>
        <v>3.6902436962034946</v>
      </c>
      <c r="AF16" s="12">
        <f>TRNormalized!AF16/AVERAGE(TRNormalized!AF$2:AF$4)</f>
        <v>1.377338890719991</v>
      </c>
      <c r="AG16" s="12">
        <f>TRNormalized!AG16/AVERAGE(TRNormalized!AG$2:AG$4)</f>
        <v>0.28169535902135717</v>
      </c>
      <c r="AH16" s="12">
        <f>TRNormalized!AH16/AVERAGE(TRNormalized!AH$2:AH$4)</f>
        <v>0.62138274412402528</v>
      </c>
      <c r="AI16" s="12">
        <f>TRNormalized!AI16/AVERAGE(TRNormalized!AI$2:AI$4)</f>
        <v>0.72395171836401084</v>
      </c>
      <c r="AJ16" s="12">
        <f>TRNormalized!AJ16/AVERAGE(TRNormalized!AJ$2:AJ$4)</f>
        <v>5.001383026097276</v>
      </c>
      <c r="AK16" s="12">
        <f>TRNormalized!AK16/AVERAGE(TRNormalized!AK$2:AK$4)</f>
        <v>0.65170457938989423</v>
      </c>
      <c r="AL16" s="12">
        <f>TRNormalized!AL16/AVERAGE(TRNormalized!AL$2:AL$4)</f>
        <v>0.16300330329036894</v>
      </c>
      <c r="AM16" s="12">
        <f>TRNormalized!AM16/AVERAGE(TRNormalized!AM$2:AM$4)</f>
        <v>8.3385107263538205E-2</v>
      </c>
    </row>
    <row r="17" spans="1:41" x14ac:dyDescent="0.2">
      <c r="A17" s="9" t="s">
        <v>129</v>
      </c>
      <c r="B17" s="9" t="s">
        <v>38</v>
      </c>
      <c r="C17" s="12">
        <f>TRNormalized!C17/AVERAGE(TRNormalized!C$2:C$4)</f>
        <v>0.55521077134640273</v>
      </c>
      <c r="D17" s="12">
        <f>TRNormalized!D17/AVERAGE(TRNormalized!D$2:D$4)</f>
        <v>0.63250655960629154</v>
      </c>
      <c r="E17" s="12">
        <f>TRNormalized!E17/AVERAGE(TRNormalized!E$2:E$4)</f>
        <v>0.36305998959173014</v>
      </c>
      <c r="F17" s="12">
        <f>TRNormalized!F17/AVERAGE(TRNormalized!F$2:F$4)</f>
        <v>0.46689325489413497</v>
      </c>
      <c r="G17" s="12">
        <f>TRNormalized!G17/AVERAGE(TRNormalized!G$2:G$4)</f>
        <v>0.40874725937726325</v>
      </c>
      <c r="H17" s="12">
        <f>TRNormalized!H17/AVERAGE(TRNormalized!H$2:H$4)</f>
        <v>0.40457648756047887</v>
      </c>
      <c r="I17" s="12">
        <f>TRNormalized!I17/AVERAGE(TRNormalized!I$2:I$4)</f>
        <v>2.0921437409496346</v>
      </c>
      <c r="J17" s="12">
        <f>TRNormalized!J17/AVERAGE(TRNormalized!J$2:J$4)</f>
        <v>0.1756110966137594</v>
      </c>
      <c r="K17" s="12">
        <f>TRNormalized!K17/AVERAGE(TRNormalized!K$2:K$4)</f>
        <v>0.74415351414244379</v>
      </c>
      <c r="L17" s="12">
        <f>TRNormalized!L17/AVERAGE(TRNormalized!L$2:L$4)</f>
        <v>0.58126143617231307</v>
      </c>
      <c r="M17" s="12">
        <f>TRNormalized!M17/AVERAGE(TRNormalized!M$2:M$4)</f>
        <v>0.19682899403161849</v>
      </c>
      <c r="N17" s="12">
        <f>TRNormalized!N17/AVERAGE(TRNormalized!N$2:N$4)</f>
        <v>2.6186292632461869</v>
      </c>
      <c r="O17" s="12">
        <f>TRNormalized!O17/AVERAGE(TRNormalized!O$2:O$4)</f>
        <v>0.77533955045514302</v>
      </c>
      <c r="P17" s="12">
        <f>TRNormalized!P17/AVERAGE(TRNormalized!P$2:P$4)</f>
        <v>2.2168016060711042</v>
      </c>
      <c r="Q17" s="12">
        <f>TRNormalized!Q17/AVERAGE(TRNormalized!Q$2:Q$4)</f>
        <v>0.92254761782559391</v>
      </c>
      <c r="R17" s="12">
        <f>TRNormalized!R17/AVERAGE(TRNormalized!R$2:R$4)</f>
        <v>0.66510090232285513</v>
      </c>
      <c r="S17" s="12">
        <f>TRNormalized!S17/AVERAGE(TRNormalized!S$2:S$4)</f>
        <v>2.4477466245529813</v>
      </c>
      <c r="T17" s="12">
        <f>TRNormalized!T17/AVERAGE(TRNormalized!T$2:T$4)</f>
        <v>0.89204268737957282</v>
      </c>
      <c r="U17" s="12">
        <f>TRNormalized!U17/AVERAGE(TRNormalized!U$2:U$4)</f>
        <v>0.80726649996333899</v>
      </c>
      <c r="V17" s="12">
        <f>TRNormalized!V17/AVERAGE(TRNormalized!V$2:V$4)</f>
        <v>0.93765385236762799</v>
      </c>
      <c r="W17" s="12">
        <f>TRNormalized!W17/AVERAGE(TRNormalized!W$2:W$4)</f>
        <v>1.3815426049815334</v>
      </c>
      <c r="X17" s="12">
        <f>TRNormalized!X17/AVERAGE(TRNormalized!X$2:X$4)</f>
        <v>3.5701376192277441</v>
      </c>
      <c r="Y17" s="12">
        <f>TRNormalized!Y17/AVERAGE(TRNormalized!Y$2:Y$4)</f>
        <v>0.89619364786216915</v>
      </c>
      <c r="Z17" s="12">
        <f>TRNormalized!Z17/AVERAGE(TRNormalized!Z$2:Z$4)</f>
        <v>0.97207818514167188</v>
      </c>
      <c r="AA17" s="12">
        <f>TRNormalized!AA17/AVERAGE(TRNormalized!AA$2:AA$4)</f>
        <v>0.85117183048758949</v>
      </c>
      <c r="AB17" s="12">
        <f>TRNormalized!AB17/AVERAGE(TRNormalized!AB$2:AB$4)</f>
        <v>0.23064395495912146</v>
      </c>
      <c r="AC17" s="12">
        <f>TRNormalized!AC17/AVERAGE(TRNormalized!AC$2:AC$4)</f>
        <v>0.60512421049535936</v>
      </c>
      <c r="AD17" s="12">
        <f>TRNormalized!AD17/AVERAGE(TRNormalized!AD$2:AD$4)</f>
        <v>0.61645479680731008</v>
      </c>
      <c r="AE17" s="12">
        <f>TRNormalized!AE17/AVERAGE(TRNormalized!AE$2:AE$4)</f>
        <v>0.47534461830041935</v>
      </c>
      <c r="AF17" s="12">
        <f>TRNormalized!AF17/AVERAGE(TRNormalized!AF$2:AF$4)</f>
        <v>0.56603972316740225</v>
      </c>
      <c r="AG17" s="12">
        <f>TRNormalized!AG17/AVERAGE(TRNormalized!AG$2:AG$4)</f>
        <v>0.59438535589407571</v>
      </c>
      <c r="AH17" s="12">
        <f>TRNormalized!AH17/AVERAGE(TRNormalized!AH$2:AH$4)</f>
        <v>1.9047159723520759</v>
      </c>
      <c r="AI17" s="12">
        <f>TRNormalized!AI17/AVERAGE(TRNormalized!AI$2:AI$4)</f>
        <v>0.28430047399445141</v>
      </c>
      <c r="AJ17" s="12">
        <f>TRNormalized!AJ17/AVERAGE(TRNormalized!AJ$2:AJ$4)</f>
        <v>0.41990513662623064</v>
      </c>
      <c r="AK17" s="12">
        <f>TRNormalized!AK17/AVERAGE(TRNormalized!AK$2:AK$4)</f>
        <v>0.44551789940547343</v>
      </c>
      <c r="AL17" s="12">
        <f>TRNormalized!AL17/AVERAGE(TRNormalized!AL$2:AL$4)</f>
        <v>1.4349009581818015</v>
      </c>
      <c r="AM17" s="12">
        <f>TRNormalized!AM17/AVERAGE(TRNormalized!AM$2:AM$4)</f>
        <v>2.3192559823938148</v>
      </c>
    </row>
    <row r="18" spans="1:41" x14ac:dyDescent="0.2">
      <c r="A18" s="9" t="s">
        <v>139</v>
      </c>
      <c r="B18" s="9" t="s">
        <v>38</v>
      </c>
      <c r="C18" s="12">
        <f>TRNormalized!C18/AVERAGE(TRNormalized!C$2:C$4)</f>
        <v>0.60959973288312619</v>
      </c>
      <c r="D18" s="12">
        <f>TRNormalized!D18/AVERAGE(TRNormalized!D$2:D$4)</f>
        <v>0.66762634985566438</v>
      </c>
      <c r="E18" s="12">
        <f>TRNormalized!E18/AVERAGE(TRNormalized!E$2:E$4)</f>
        <v>0.51915161984117564</v>
      </c>
      <c r="F18" s="12">
        <f>TRNormalized!F18/AVERAGE(TRNormalized!F$2:F$4)</f>
        <v>1.1617280553152014</v>
      </c>
      <c r="G18" s="12">
        <f>TRNormalized!G18/AVERAGE(TRNormalized!G$2:G$4)</f>
        <v>0.42340315998158556</v>
      </c>
      <c r="H18" s="12">
        <f>TRNormalized!H18/AVERAGE(TRNormalized!H$2:H$4)</f>
        <v>0.60457473184028332</v>
      </c>
      <c r="I18" s="12">
        <f>TRNormalized!I18/AVERAGE(TRNormalized!I$2:I$4)</f>
        <v>0.8597130989507441</v>
      </c>
      <c r="J18" s="12">
        <f>TRNormalized!J18/AVERAGE(TRNormalized!J$2:J$4)</f>
        <v>0.59093289323678011</v>
      </c>
      <c r="K18" s="12">
        <f>TRNormalized!K18/AVERAGE(TRNormalized!K$2:K$4)</f>
        <v>1.155135034325816</v>
      </c>
      <c r="L18" s="12">
        <f>TRNormalized!L18/AVERAGE(TRNormalized!L$2:L$4)</f>
        <v>1.2713735975823186</v>
      </c>
      <c r="M18" s="12">
        <f>TRNormalized!M18/AVERAGE(TRNormalized!M$2:M$4)</f>
        <v>0.69700300749832023</v>
      </c>
      <c r="N18" s="12">
        <f>TRNormalized!N18/AVERAGE(TRNormalized!N$2:N$4)</f>
        <v>1.4104054082013828</v>
      </c>
      <c r="O18" s="12">
        <f>TRNormalized!O18/AVERAGE(TRNormalized!O$2:O$4)</f>
        <v>0.74509039573768032</v>
      </c>
      <c r="P18" s="12">
        <f>TRNormalized!P18/AVERAGE(TRNormalized!P$2:P$4)</f>
        <v>1.1237610659167439</v>
      </c>
      <c r="Q18" s="12">
        <f>TRNormalized!Q18/AVERAGE(TRNormalized!Q$2:Q$4)</f>
        <v>1.1679952063876053</v>
      </c>
      <c r="R18" s="12">
        <f>TRNormalized!R18/AVERAGE(TRNormalized!R$2:R$4)</f>
        <v>0.62316145261523925</v>
      </c>
      <c r="S18" s="12">
        <f>TRNormalized!S18/AVERAGE(TRNormalized!S$2:S$4)</f>
        <v>1.0098040549492977</v>
      </c>
      <c r="T18" s="12">
        <f>TRNormalized!T18/AVERAGE(TRNormalized!T$2:T$4)</f>
        <v>1.2561104113607267</v>
      </c>
      <c r="U18" s="12">
        <f>TRNormalized!U18/AVERAGE(TRNormalized!U$2:U$4)</f>
        <v>1.2872914731514176</v>
      </c>
      <c r="V18" s="12">
        <f>TRNormalized!V18/AVERAGE(TRNormalized!V$2:V$4)</f>
        <v>1.1673279946821749</v>
      </c>
      <c r="W18" s="12">
        <f>TRNormalized!W18/AVERAGE(TRNormalized!W$2:W$4)</f>
        <v>2.2377877405081787</v>
      </c>
      <c r="X18" s="12">
        <f>TRNormalized!X18/AVERAGE(TRNormalized!X$2:X$4)</f>
        <v>1.5092927515794252</v>
      </c>
      <c r="Y18" s="12">
        <f>TRNormalized!Y18/AVERAGE(TRNormalized!Y$2:Y$4)</f>
        <v>1.3449531283328426</v>
      </c>
      <c r="Z18" s="12">
        <f>TRNormalized!Z18/AVERAGE(TRNormalized!Z$2:Z$4)</f>
        <v>0.69565218291443265</v>
      </c>
      <c r="AA18" s="12">
        <f>TRNormalized!AA18/AVERAGE(TRNormalized!AA$2:AA$4)</f>
        <v>0.87029169610897505</v>
      </c>
      <c r="AB18" s="12">
        <f>TRNormalized!AB18/AVERAGE(TRNormalized!AB$2:AB$4)</f>
        <v>0.7172602939829007</v>
      </c>
      <c r="AC18" s="12">
        <f>TRNormalized!AC18/AVERAGE(TRNormalized!AC$2:AC$4)</f>
        <v>1.0005848353683113</v>
      </c>
      <c r="AD18" s="12">
        <f>TRNormalized!AD18/AVERAGE(TRNormalized!AD$2:AD$4)</f>
        <v>1.3710802113917098</v>
      </c>
      <c r="AE18" s="12">
        <f>TRNormalized!AE18/AVERAGE(TRNormalized!AE$2:AE$4)</f>
        <v>1.9851929207947658</v>
      </c>
      <c r="AF18" s="12">
        <f>TRNormalized!AF18/AVERAGE(TRNormalized!AF$2:AF$4)</f>
        <v>1.3929463107355031</v>
      </c>
      <c r="AG18" s="12">
        <f>TRNormalized!AG18/AVERAGE(TRNormalized!AG$2:AG$4)</f>
        <v>0.66042403556028517</v>
      </c>
      <c r="AH18" s="12">
        <f>TRNormalized!AH18/AVERAGE(TRNormalized!AH$2:AH$4)</f>
        <v>1.2028731501186025</v>
      </c>
      <c r="AI18" s="12">
        <f>TRNormalized!AI18/AVERAGE(TRNormalized!AI$2:AI$4)</f>
        <v>0.29305869021233044</v>
      </c>
      <c r="AJ18" s="12">
        <f>TRNormalized!AJ18/AVERAGE(TRNormalized!AJ$2:AJ$4)</f>
        <v>1.2625461078673712</v>
      </c>
      <c r="AK18" s="12">
        <f>TRNormalized!AK18/AVERAGE(TRNormalized!AK$2:AK$4)</f>
        <v>0.94544407848925049</v>
      </c>
      <c r="AL18" s="12">
        <f>TRNormalized!AL18/AVERAGE(TRNormalized!AL$2:AL$4)</f>
        <v>1.8022347110952928</v>
      </c>
      <c r="AM18" s="12">
        <f>TRNormalized!AM18/AVERAGE(TRNormalized!AM$2:AM$4)</f>
        <v>0.8260145009918739</v>
      </c>
    </row>
    <row r="19" spans="1:41" x14ac:dyDescent="0.2">
      <c r="A19" s="9" t="s">
        <v>127</v>
      </c>
      <c r="B19" s="9" t="s">
        <v>38</v>
      </c>
      <c r="C19" s="12">
        <f>TRNormalized!C19/AVERAGE(TRNormalized!C$2:C$4)</f>
        <v>1.1692781746459795</v>
      </c>
      <c r="D19" s="12">
        <f>TRNormalized!D19/AVERAGE(TRNormalized!D$2:D$4)</f>
        <v>0.76958164623501801</v>
      </c>
      <c r="E19" s="12">
        <f>TRNormalized!E19/AVERAGE(TRNormalized!E$2:E$4)</f>
        <v>0.82365786797697826</v>
      </c>
      <c r="F19" s="12">
        <f>TRNormalized!F19/AVERAGE(TRNormalized!F$2:F$4)</f>
        <v>1.9735489631898784</v>
      </c>
      <c r="G19" s="12">
        <f>TRNormalized!G19/AVERAGE(TRNormalized!G$2:G$4)</f>
        <v>0.88233700892798594</v>
      </c>
      <c r="H19" s="12">
        <f>TRNormalized!H19/AVERAGE(TRNormalized!H$2:H$4)</f>
        <v>0.71988971555214343</v>
      </c>
      <c r="I19" s="12">
        <f>TRNormalized!I19/AVERAGE(TRNormalized!I$2:I$4)</f>
        <v>1.3609799362612349</v>
      </c>
      <c r="J19" s="12">
        <f>TRNormalized!J19/AVERAGE(TRNormalized!J$2:J$4)</f>
        <v>3.501107004639727</v>
      </c>
      <c r="K19" s="12">
        <f>TRNormalized!K19/AVERAGE(TRNormalized!K$2:K$4)</f>
        <v>0.68044883867557771</v>
      </c>
      <c r="L19" s="12">
        <f>TRNormalized!L19/AVERAGE(TRNormalized!L$2:L$4)</f>
        <v>0.85876951385557898</v>
      </c>
      <c r="M19" s="12">
        <f>TRNormalized!M19/AVERAGE(TRNormalized!M$2:M$4)</f>
        <v>4.1195292900707994</v>
      </c>
      <c r="N19" s="12">
        <f>TRNormalized!N19/AVERAGE(TRNormalized!N$2:N$4)</f>
        <v>0.51705353111069086</v>
      </c>
      <c r="O19" s="12">
        <f>TRNormalized!O19/AVERAGE(TRNormalized!O$2:O$4)</f>
        <v>0.68402904310247792</v>
      </c>
      <c r="P19" s="12">
        <f>TRNormalized!P19/AVERAGE(TRNormalized!P$2:P$4)</f>
        <v>1.1558514673067537</v>
      </c>
      <c r="Q19" s="12">
        <f>TRNormalized!Q19/AVERAGE(TRNormalized!Q$2:Q$4)</f>
        <v>1.7344599199173587</v>
      </c>
      <c r="R19" s="12">
        <f>TRNormalized!R19/AVERAGE(TRNormalized!R$2:R$4)</f>
        <v>0.37683249988268969</v>
      </c>
      <c r="S19" s="12">
        <f>TRNormalized!S19/AVERAGE(TRNormalized!S$2:S$4)</f>
        <v>1.158149903355985</v>
      </c>
      <c r="T19" s="12">
        <f>TRNormalized!T19/AVERAGE(TRNormalized!T$2:T$4)</f>
        <v>0.83717464643284767</v>
      </c>
      <c r="U19" s="12">
        <f>TRNormalized!U19/AVERAGE(TRNormalized!U$2:U$4)</f>
        <v>0.87501811723413769</v>
      </c>
      <c r="V19" s="12">
        <f>TRNormalized!V19/AVERAGE(TRNormalized!V$2:V$4)</f>
        <v>0.64855611749800068</v>
      </c>
      <c r="W19" s="12">
        <f>TRNormalized!W19/AVERAGE(TRNormalized!W$2:W$4)</f>
        <v>0.52426741697334756</v>
      </c>
      <c r="X19" s="12">
        <f>TRNormalized!X19/AVERAGE(TRNormalized!X$2:X$4)</f>
        <v>0.46622736245302482</v>
      </c>
      <c r="Y19" s="12">
        <f>TRNormalized!Y19/AVERAGE(TRNormalized!Y$2:Y$4)</f>
        <v>0.6797625241471742</v>
      </c>
      <c r="Z19" s="12">
        <f>TRNormalized!Z19/AVERAGE(TRNormalized!Z$2:Z$4)</f>
        <v>0.80811359530446436</v>
      </c>
      <c r="AA19" s="12">
        <f>TRNormalized!AA19/AVERAGE(TRNormalized!AA$2:AA$4)</f>
        <v>0.77035087923464585</v>
      </c>
      <c r="AB19" s="12">
        <f>TRNormalized!AB19/AVERAGE(TRNormalized!AB$2:AB$4)</f>
        <v>1.9899951600834165</v>
      </c>
      <c r="AC19" s="12">
        <f>TRNormalized!AC19/AVERAGE(TRNormalized!AC$2:AC$4)</f>
        <v>1.8168454993634902</v>
      </c>
      <c r="AD19" s="12">
        <f>TRNormalized!AD19/AVERAGE(TRNormalized!AD$2:AD$4)</f>
        <v>1.8302538603336012</v>
      </c>
      <c r="AE19" s="12">
        <f>TRNormalized!AE19/AVERAGE(TRNormalized!AE$2:AE$4)</f>
        <v>3.5340637250512019</v>
      </c>
      <c r="AF19" s="12">
        <f>TRNormalized!AF19/AVERAGE(TRNormalized!AF$2:AF$4)</f>
        <v>1.3567580509812001</v>
      </c>
      <c r="AG19" s="12">
        <f>TRNormalized!AG19/AVERAGE(TRNormalized!AG$2:AG$4)</f>
        <v>0.65419958292347724</v>
      </c>
      <c r="AH19" s="12">
        <f>TRNormalized!AH19/AVERAGE(TRNormalized!AH$2:AH$4)</f>
        <v>0.67240604496226175</v>
      </c>
      <c r="AI19" s="12">
        <f>TRNormalized!AI19/AVERAGE(TRNormalized!AI$2:AI$4)</f>
        <v>0.6012125208167991</v>
      </c>
      <c r="AJ19" s="12">
        <f>TRNormalized!AJ19/AVERAGE(TRNormalized!AJ$2:AJ$4)</f>
        <v>2.3972069914194609</v>
      </c>
      <c r="AK19" s="12">
        <f>TRNormalized!AK19/AVERAGE(TRNormalized!AK$2:AK$4)</f>
        <v>0.93943184951611536</v>
      </c>
      <c r="AL19" s="12">
        <f>TRNormalized!AL19/AVERAGE(TRNormalized!AL$2:AL$4)</f>
        <v>0.54404267166247378</v>
      </c>
      <c r="AM19" s="12">
        <f>TRNormalized!AM19/AVERAGE(TRNormalized!AM$2:AM$4)</f>
        <v>0.49797432275875697</v>
      </c>
    </row>
    <row r="21" spans="1:41" x14ac:dyDescent="0.2">
      <c r="B21" s="11" t="s">
        <v>146</v>
      </c>
      <c r="C21" s="11" t="s">
        <v>86</v>
      </c>
      <c r="D21" s="11" t="s">
        <v>87</v>
      </c>
      <c r="E21" s="11" t="s">
        <v>88</v>
      </c>
      <c r="F21" s="11" t="s">
        <v>89</v>
      </c>
      <c r="G21" s="11" t="s">
        <v>90</v>
      </c>
      <c r="H21" s="11" t="s">
        <v>91</v>
      </c>
      <c r="I21" s="11" t="s">
        <v>92</v>
      </c>
      <c r="J21" s="11" t="s">
        <v>93</v>
      </c>
      <c r="K21" s="11" t="s">
        <v>94</v>
      </c>
      <c r="L21" s="11" t="s">
        <v>95</v>
      </c>
      <c r="M21" s="11" t="s">
        <v>96</v>
      </c>
      <c r="N21" s="11" t="s">
        <v>97</v>
      </c>
      <c r="O21" s="11" t="s">
        <v>98</v>
      </c>
      <c r="P21" s="11" t="s">
        <v>99</v>
      </c>
      <c r="Q21" s="11" t="s">
        <v>100</v>
      </c>
      <c r="R21" s="11" t="s">
        <v>101</v>
      </c>
      <c r="S21" s="11" t="s">
        <v>102</v>
      </c>
      <c r="T21" s="11" t="s">
        <v>103</v>
      </c>
      <c r="U21" s="11" t="s">
        <v>104</v>
      </c>
      <c r="V21" s="11" t="s">
        <v>105</v>
      </c>
      <c r="W21" s="11" t="s">
        <v>106</v>
      </c>
      <c r="X21" s="11" t="s">
        <v>107</v>
      </c>
      <c r="Y21" s="11" t="s">
        <v>108</v>
      </c>
      <c r="Z21" s="11" t="s">
        <v>109</v>
      </c>
      <c r="AA21" s="11" t="s">
        <v>110</v>
      </c>
      <c r="AB21" s="11" t="s">
        <v>111</v>
      </c>
      <c r="AC21" s="11" t="s">
        <v>112</v>
      </c>
      <c r="AD21" s="11" t="s">
        <v>113</v>
      </c>
      <c r="AE21" s="11" t="s">
        <v>114</v>
      </c>
      <c r="AF21" s="11" t="s">
        <v>115</v>
      </c>
      <c r="AG21" s="11" t="s">
        <v>116</v>
      </c>
      <c r="AH21" s="11" t="s">
        <v>117</v>
      </c>
      <c r="AI21" s="11" t="s">
        <v>118</v>
      </c>
      <c r="AJ21" s="11" t="s">
        <v>119</v>
      </c>
      <c r="AK21" s="11" t="s">
        <v>120</v>
      </c>
      <c r="AL21" s="11" t="s">
        <v>121</v>
      </c>
      <c r="AM21" s="11" t="s">
        <v>122</v>
      </c>
    </row>
    <row r="22" spans="1:41" x14ac:dyDescent="0.2">
      <c r="B22" s="9" t="s">
        <v>23</v>
      </c>
      <c r="C22" s="12">
        <f>AVERAGE(C2:C4)</f>
        <v>0.99999999999999989</v>
      </c>
      <c r="D22" s="12">
        <f t="shared" ref="D22:AM22" si="0">AVERAGE(D2:D4)</f>
        <v>1</v>
      </c>
      <c r="E22" s="12">
        <f t="shared" si="0"/>
        <v>1</v>
      </c>
      <c r="F22" s="12">
        <f t="shared" si="0"/>
        <v>1</v>
      </c>
      <c r="G22" s="12">
        <f t="shared" si="0"/>
        <v>1</v>
      </c>
      <c r="H22" s="12">
        <f t="shared" si="0"/>
        <v>0.99999999999999989</v>
      </c>
      <c r="I22" s="12">
        <f t="shared" si="0"/>
        <v>1.0000000000000002</v>
      </c>
      <c r="J22" s="12">
        <f t="shared" si="0"/>
        <v>0.99999999999999989</v>
      </c>
      <c r="K22" s="12">
        <f t="shared" si="0"/>
        <v>1.0000000000000002</v>
      </c>
      <c r="L22" s="12">
        <f t="shared" si="0"/>
        <v>0.99999999999999989</v>
      </c>
      <c r="M22" s="12">
        <f t="shared" si="0"/>
        <v>0.99999999999999967</v>
      </c>
      <c r="N22" s="12">
        <f t="shared" si="0"/>
        <v>0.99999999999999989</v>
      </c>
      <c r="O22" s="12">
        <f t="shared" si="0"/>
        <v>1</v>
      </c>
      <c r="P22" s="12">
        <f t="shared" si="0"/>
        <v>1</v>
      </c>
      <c r="Q22" s="12">
        <f t="shared" si="0"/>
        <v>0.99999999999999989</v>
      </c>
      <c r="R22" s="12">
        <f t="shared" si="0"/>
        <v>1</v>
      </c>
      <c r="S22" s="12">
        <f t="shared" si="0"/>
        <v>1</v>
      </c>
      <c r="T22" s="12">
        <f t="shared" si="0"/>
        <v>1</v>
      </c>
      <c r="U22" s="12">
        <f t="shared" si="0"/>
        <v>1</v>
      </c>
      <c r="V22" s="12">
        <f t="shared" si="0"/>
        <v>1</v>
      </c>
      <c r="W22" s="12">
        <f t="shared" si="0"/>
        <v>1</v>
      </c>
      <c r="X22" s="12">
        <f t="shared" si="0"/>
        <v>1</v>
      </c>
      <c r="Y22" s="12">
        <f t="shared" si="0"/>
        <v>1.0000000000000002</v>
      </c>
      <c r="Z22" s="12">
        <f t="shared" si="0"/>
        <v>1</v>
      </c>
      <c r="AA22" s="12">
        <f t="shared" si="0"/>
        <v>0.99999999999999989</v>
      </c>
      <c r="AB22" s="12">
        <f t="shared" si="0"/>
        <v>1</v>
      </c>
      <c r="AC22" s="12">
        <f t="shared" si="0"/>
        <v>1</v>
      </c>
      <c r="AD22" s="12">
        <f t="shared" si="0"/>
        <v>1.0000000000000002</v>
      </c>
      <c r="AE22" s="12">
        <f t="shared" si="0"/>
        <v>0.99999999999999989</v>
      </c>
      <c r="AF22" s="12">
        <f t="shared" si="0"/>
        <v>1</v>
      </c>
      <c r="AG22" s="12">
        <f t="shared" si="0"/>
        <v>1</v>
      </c>
      <c r="AH22" s="12">
        <f t="shared" si="0"/>
        <v>1</v>
      </c>
      <c r="AI22" s="12">
        <f t="shared" si="0"/>
        <v>1</v>
      </c>
      <c r="AJ22" s="12">
        <f t="shared" si="0"/>
        <v>1.0000000000000002</v>
      </c>
      <c r="AK22" s="12">
        <f t="shared" si="0"/>
        <v>1</v>
      </c>
      <c r="AL22" s="12">
        <f t="shared" si="0"/>
        <v>1</v>
      </c>
      <c r="AM22" s="12">
        <f t="shared" si="0"/>
        <v>1</v>
      </c>
    </row>
    <row r="23" spans="1:41" x14ac:dyDescent="0.2">
      <c r="B23" s="9" t="s">
        <v>28</v>
      </c>
      <c r="C23" s="12">
        <f>AVERAGE(C6:C9)</f>
        <v>1.446336202613894</v>
      </c>
      <c r="D23" s="12">
        <f t="shared" ref="D23:AM23" si="1">AVERAGE(D6:D9)</f>
        <v>0.71084222040626388</v>
      </c>
      <c r="E23" s="12">
        <f t="shared" si="1"/>
        <v>0.75785874664381137</v>
      </c>
      <c r="F23" s="12">
        <f t="shared" si="1"/>
        <v>1.9532805118521268</v>
      </c>
      <c r="G23" s="12">
        <f t="shared" si="1"/>
        <v>0.87302075634074661</v>
      </c>
      <c r="H23" s="12">
        <f t="shared" si="1"/>
        <v>0.8573172767733559</v>
      </c>
      <c r="I23" s="12">
        <f t="shared" si="1"/>
        <v>1.1001458834332871</v>
      </c>
      <c r="J23" s="12">
        <f t="shared" si="1"/>
        <v>2.1833937465742368</v>
      </c>
      <c r="K23" s="12">
        <f t="shared" si="1"/>
        <v>1.0623033572885427</v>
      </c>
      <c r="L23" s="12">
        <f t="shared" si="1"/>
        <v>0.94699078732418052</v>
      </c>
      <c r="M23" s="12">
        <f t="shared" si="1"/>
        <v>2.3509499209566176</v>
      </c>
      <c r="N23" s="12">
        <f t="shared" si="1"/>
        <v>0.71793166356079896</v>
      </c>
      <c r="O23" s="12">
        <f t="shared" si="1"/>
        <v>0.79910637417984243</v>
      </c>
      <c r="P23" s="12">
        <f t="shared" si="1"/>
        <v>1.0546688296894289</v>
      </c>
      <c r="Q23" s="12">
        <f t="shared" si="1"/>
        <v>1.61709777764996</v>
      </c>
      <c r="R23" s="12">
        <f t="shared" si="1"/>
        <v>0.84528319049994682</v>
      </c>
      <c r="S23" s="12">
        <f t="shared" si="1"/>
        <v>0.98458816767123158</v>
      </c>
      <c r="T23" s="12">
        <f t="shared" si="1"/>
        <v>0.91182829740628224</v>
      </c>
      <c r="U23" s="12">
        <f t="shared" si="1"/>
        <v>1.0101309804287208</v>
      </c>
      <c r="V23" s="12">
        <f t="shared" si="1"/>
        <v>0.83328275595326029</v>
      </c>
      <c r="W23" s="12">
        <f t="shared" si="1"/>
        <v>0.69758233587582086</v>
      </c>
      <c r="X23" s="12">
        <f t="shared" si="1"/>
        <v>0.68165896023191652</v>
      </c>
      <c r="Y23" s="12">
        <f t="shared" si="1"/>
        <v>1.0727726209542114</v>
      </c>
      <c r="Z23" s="12">
        <f t="shared" si="1"/>
        <v>0.74429685358322306</v>
      </c>
      <c r="AA23" s="12">
        <f t="shared" si="1"/>
        <v>0.85920133226122253</v>
      </c>
      <c r="AB23" s="12">
        <f t="shared" si="1"/>
        <v>1.7763047188617613</v>
      </c>
      <c r="AC23" s="12">
        <f t="shared" si="1"/>
        <v>1.3603286538896324</v>
      </c>
      <c r="AD23" s="12">
        <f t="shared" si="1"/>
        <v>1.8479774545495968</v>
      </c>
      <c r="AE23" s="12">
        <f t="shared" si="1"/>
        <v>2.8047327150153674</v>
      </c>
      <c r="AF23" s="12">
        <f t="shared" si="1"/>
        <v>1.0289859386168079</v>
      </c>
      <c r="AG23" s="12">
        <f t="shared" si="1"/>
        <v>0.476799488609564</v>
      </c>
      <c r="AH23" s="12">
        <f t="shared" si="1"/>
        <v>0.85165576409184418</v>
      </c>
      <c r="AI23" s="12">
        <f t="shared" si="1"/>
        <v>0.51418884923668584</v>
      </c>
      <c r="AJ23" s="12">
        <f t="shared" si="1"/>
        <v>2.9611325040835972</v>
      </c>
      <c r="AK23" s="12">
        <f t="shared" si="1"/>
        <v>0.85440889117780039</v>
      </c>
      <c r="AL23" s="12">
        <f t="shared" si="1"/>
        <v>0.60847097412339779</v>
      </c>
      <c r="AM23" s="12">
        <f t="shared" si="1"/>
        <v>0.69884343448323949</v>
      </c>
    </row>
    <row r="24" spans="1:41" x14ac:dyDescent="0.2">
      <c r="B24" s="9" t="s">
        <v>33</v>
      </c>
      <c r="C24" s="12">
        <f>AVERAGE(C11:C14)</f>
        <v>0.95005687992524912</v>
      </c>
      <c r="D24" s="12">
        <f t="shared" ref="D24:AM24" si="2">AVERAGE(D11:D14)</f>
        <v>0.61084892830168447</v>
      </c>
      <c r="E24" s="12">
        <f t="shared" si="2"/>
        <v>0.50987298820029348</v>
      </c>
      <c r="F24" s="12">
        <f t="shared" si="2"/>
        <v>1.8984571576190232</v>
      </c>
      <c r="G24" s="12">
        <f t="shared" si="2"/>
        <v>1.1088310377582702</v>
      </c>
      <c r="H24" s="12">
        <f t="shared" si="2"/>
        <v>0.77616985917594139</v>
      </c>
      <c r="I24" s="12">
        <f t="shared" si="2"/>
        <v>1.5288720644925049</v>
      </c>
      <c r="J24" s="12">
        <f t="shared" si="2"/>
        <v>1.5947103032272389</v>
      </c>
      <c r="K24" s="12">
        <f t="shared" si="2"/>
        <v>1.0858660421090502</v>
      </c>
      <c r="L24" s="12">
        <f t="shared" si="2"/>
        <v>1.0306041550565497</v>
      </c>
      <c r="M24" s="12">
        <f t="shared" si="2"/>
        <v>1.6995176843452797</v>
      </c>
      <c r="N24" s="12">
        <f t="shared" si="2"/>
        <v>0.89567497412257091</v>
      </c>
      <c r="O24" s="12">
        <f t="shared" si="2"/>
        <v>0.80731188349728233</v>
      </c>
      <c r="P24" s="12">
        <f t="shared" si="2"/>
        <v>1.0459134443274059</v>
      </c>
      <c r="Q24" s="12">
        <f t="shared" si="2"/>
        <v>1.3284487149615138</v>
      </c>
      <c r="R24" s="12">
        <f t="shared" si="2"/>
        <v>0.75419619103815339</v>
      </c>
      <c r="S24" s="12">
        <f t="shared" si="2"/>
        <v>1.2629265988676579</v>
      </c>
      <c r="T24" s="12">
        <f t="shared" si="2"/>
        <v>2.2132025647596167</v>
      </c>
      <c r="U24" s="12">
        <f t="shared" si="2"/>
        <v>0.38210608739538027</v>
      </c>
      <c r="V24" s="12">
        <f t="shared" si="2"/>
        <v>0.77905237904119706</v>
      </c>
      <c r="W24" s="12">
        <f t="shared" si="2"/>
        <v>0.72288149886038899</v>
      </c>
      <c r="X24" s="12">
        <f t="shared" si="2"/>
        <v>0.87384126429754172</v>
      </c>
      <c r="Y24" s="12">
        <f t="shared" si="2"/>
        <v>1.1668590400654639</v>
      </c>
      <c r="Z24" s="12">
        <f t="shared" si="2"/>
        <v>0.7474207735748053</v>
      </c>
      <c r="AA24" s="12">
        <f t="shared" si="2"/>
        <v>0.9500445636875603</v>
      </c>
      <c r="AB24" s="12">
        <f t="shared" si="2"/>
        <v>1.7363983729132138</v>
      </c>
      <c r="AC24" s="12">
        <f t="shared" si="2"/>
        <v>1.3444538691190691</v>
      </c>
      <c r="AD24" s="12">
        <f t="shared" si="2"/>
        <v>1.6249527059655602</v>
      </c>
      <c r="AE24" s="12">
        <f t="shared" si="2"/>
        <v>2.3108781629090598</v>
      </c>
      <c r="AF24" s="12">
        <f t="shared" si="2"/>
        <v>1.2409570909297816</v>
      </c>
      <c r="AG24" s="12">
        <f t="shared" si="2"/>
        <v>0.43170577130462767</v>
      </c>
      <c r="AH24" s="12">
        <f t="shared" si="2"/>
        <v>0.91699414123403056</v>
      </c>
      <c r="AI24" s="12">
        <f t="shared" si="2"/>
        <v>0.89087142909683703</v>
      </c>
      <c r="AJ24" s="12">
        <f t="shared" si="2"/>
        <v>2.3130749070049865</v>
      </c>
      <c r="AK24" s="12">
        <f t="shared" si="2"/>
        <v>0.95028206274584814</v>
      </c>
      <c r="AL24" s="12">
        <f t="shared" si="2"/>
        <v>0.56827606445185563</v>
      </c>
      <c r="AM24" s="12">
        <f t="shared" si="2"/>
        <v>0.86363122085452759</v>
      </c>
    </row>
    <row r="25" spans="1:41" x14ac:dyDescent="0.2">
      <c r="B25" s="9" t="s">
        <v>38</v>
      </c>
      <c r="C25" s="12">
        <f>AVERAGE(C16:C19)</f>
        <v>0.79297810570019611</v>
      </c>
      <c r="D25" s="12">
        <f t="shared" ref="D25:AM25" si="3">AVERAGE(D16:D19)</f>
        <v>0.6349261334804458</v>
      </c>
      <c r="E25" s="12">
        <f t="shared" si="3"/>
        <v>0.51704147776059506</v>
      </c>
      <c r="F25" s="12">
        <f t="shared" si="3"/>
        <v>1.6254733201576304</v>
      </c>
      <c r="G25" s="12">
        <f t="shared" si="3"/>
        <v>0.85566096618408849</v>
      </c>
      <c r="H25" s="12">
        <f t="shared" si="3"/>
        <v>0.56673680950655447</v>
      </c>
      <c r="I25" s="12">
        <f t="shared" si="3"/>
        <v>1.4851594827409851</v>
      </c>
      <c r="J25" s="12">
        <f t="shared" si="3"/>
        <v>2.1235745688325505</v>
      </c>
      <c r="K25" s="12">
        <f t="shared" si="3"/>
        <v>0.90505898159013431</v>
      </c>
      <c r="L25" s="12">
        <f t="shared" si="3"/>
        <v>0.84136015709040579</v>
      </c>
      <c r="M25" s="12">
        <f t="shared" si="3"/>
        <v>2.2223114208918693</v>
      </c>
      <c r="N25" s="12">
        <f t="shared" si="3"/>
        <v>1.1836407844398322</v>
      </c>
      <c r="O25" s="12">
        <f t="shared" si="3"/>
        <v>0.71399226508409908</v>
      </c>
      <c r="P25" s="12">
        <f t="shared" si="3"/>
        <v>1.4237239379546487</v>
      </c>
      <c r="Q25" s="12">
        <f t="shared" si="3"/>
        <v>1.3097199450054331</v>
      </c>
      <c r="R25" s="12">
        <f t="shared" si="3"/>
        <v>0.60021429044256247</v>
      </c>
      <c r="S25" s="12">
        <f t="shared" si="3"/>
        <v>1.4680160856539577</v>
      </c>
      <c r="T25" s="12">
        <f t="shared" si="3"/>
        <v>1.1789572087274529</v>
      </c>
      <c r="U25" s="12">
        <f t="shared" si="3"/>
        <v>0.81332518141471666</v>
      </c>
      <c r="V25" s="12">
        <f t="shared" si="3"/>
        <v>0.74520912651548832</v>
      </c>
      <c r="W25" s="12">
        <f t="shared" si="3"/>
        <v>1.0579778284310082</v>
      </c>
      <c r="X25" s="12">
        <f t="shared" si="3"/>
        <v>1.3918932684208094</v>
      </c>
      <c r="Y25" s="12">
        <f t="shared" si="3"/>
        <v>1.0264056491715374</v>
      </c>
      <c r="Z25" s="12">
        <f t="shared" si="3"/>
        <v>0.76612770018867504</v>
      </c>
      <c r="AA25" s="12">
        <f t="shared" si="3"/>
        <v>0.80912759899753262</v>
      </c>
      <c r="AB25" s="12">
        <f t="shared" si="3"/>
        <v>1.5603882562755162</v>
      </c>
      <c r="AC25" s="12">
        <f t="shared" si="3"/>
        <v>1.2485209763739566</v>
      </c>
      <c r="AD25" s="12">
        <f t="shared" si="3"/>
        <v>1.6403470203124741</v>
      </c>
      <c r="AE25" s="12">
        <f t="shared" si="3"/>
        <v>2.4212112400874704</v>
      </c>
      <c r="AF25" s="12">
        <f t="shared" si="3"/>
        <v>1.1732707439010241</v>
      </c>
      <c r="AG25" s="12">
        <f t="shared" si="3"/>
        <v>0.54767608334979878</v>
      </c>
      <c r="AH25" s="12">
        <f t="shared" si="3"/>
        <v>1.1003444778892415</v>
      </c>
      <c r="AI25" s="12">
        <f t="shared" si="3"/>
        <v>0.47563085084689793</v>
      </c>
      <c r="AJ25" s="12">
        <f t="shared" si="3"/>
        <v>2.2702603155025844</v>
      </c>
      <c r="AK25" s="12">
        <f t="shared" si="3"/>
        <v>0.74552460170018331</v>
      </c>
      <c r="AL25" s="12">
        <f t="shared" si="3"/>
        <v>0.98604541105748422</v>
      </c>
      <c r="AM25" s="12">
        <f t="shared" si="3"/>
        <v>0.93165747835199597</v>
      </c>
    </row>
    <row r="27" spans="1:4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</row>
    <row r="28" spans="1:41" x14ac:dyDescent="0.2"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4"/>
      <c r="AO28" s="13"/>
    </row>
    <row r="29" spans="1:41" x14ac:dyDescent="0.2"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4"/>
      <c r="AO29" s="13"/>
    </row>
    <row r="30" spans="1:41" x14ac:dyDescent="0.2"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4"/>
      <c r="AO30" s="13"/>
    </row>
    <row r="31" spans="1:41" x14ac:dyDescent="0.2"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4"/>
      <c r="AO31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380</vt:i4>
      </vt:variant>
    </vt:vector>
  </HeadingPairs>
  <TitlesOfParts>
    <vt:vector size="422" baseType="lpstr">
      <vt:lpstr>Example</vt:lpstr>
      <vt:lpstr>Acetyl-CoA</vt:lpstr>
      <vt:lpstr>Adenine</vt:lpstr>
      <vt:lpstr>Adenosine</vt:lpstr>
      <vt:lpstr>ADP</vt:lpstr>
      <vt:lpstr>Alpha-ketoglutarate</vt:lpstr>
      <vt:lpstr>AMP</vt:lpstr>
      <vt:lpstr>Aspartate</vt:lpstr>
      <vt:lpstr>ATP</vt:lpstr>
      <vt:lpstr>Citrate</vt:lpstr>
      <vt:lpstr>CMP</vt:lpstr>
      <vt:lpstr>CTP</vt:lpstr>
      <vt:lpstr>Cytidine</vt:lpstr>
      <vt:lpstr>Fumarate</vt:lpstr>
      <vt:lpstr>GABA</vt:lpstr>
      <vt:lpstr>GDP</vt:lpstr>
      <vt:lpstr>Gluconic acid</vt:lpstr>
      <vt:lpstr>Glutamate</vt:lpstr>
      <vt:lpstr>Glutamine</vt:lpstr>
      <vt:lpstr>Glutathione (GSH)</vt:lpstr>
      <vt:lpstr>GMP</vt:lpstr>
      <vt:lpstr>Guanosine</vt:lpstr>
      <vt:lpstr>Hypoxanthine</vt:lpstr>
      <vt:lpstr>Isocitrate</vt:lpstr>
      <vt:lpstr>Lactate</vt:lpstr>
      <vt:lpstr>Malate</vt:lpstr>
      <vt:lpstr>NAD</vt:lpstr>
      <vt:lpstr>NADH</vt:lpstr>
      <vt:lpstr>NADP</vt:lpstr>
      <vt:lpstr>NADPH</vt:lpstr>
      <vt:lpstr>Oxidixed Glutathione (GSSG)</vt:lpstr>
      <vt:lpstr>Pyruvate</vt:lpstr>
      <vt:lpstr>Succinate</vt:lpstr>
      <vt:lpstr>Thymine</vt:lpstr>
      <vt:lpstr>UMP</vt:lpstr>
      <vt:lpstr>Uridine</vt:lpstr>
      <vt:lpstr>UDP</vt:lpstr>
      <vt:lpstr>Xanthine</vt:lpstr>
      <vt:lpstr>RawData</vt:lpstr>
      <vt:lpstr>QCCorrected</vt:lpstr>
      <vt:lpstr>TRNormalized</vt:lpstr>
      <vt:lpstr>TRNormalized Fold Change</vt:lpstr>
      <vt:lpstr>'Acetyl-CoA'!EightCarbon</vt:lpstr>
      <vt:lpstr>Adenine!EightCarbon</vt:lpstr>
      <vt:lpstr>Adenosine!EightCarbon</vt:lpstr>
      <vt:lpstr>ADP!EightCarbon</vt:lpstr>
      <vt:lpstr>'Alpha-ketoglutarate'!EightCarbon</vt:lpstr>
      <vt:lpstr>AMP!EightCarbon</vt:lpstr>
      <vt:lpstr>Aspartate!EightCarbon</vt:lpstr>
      <vt:lpstr>ATP!EightCarbon</vt:lpstr>
      <vt:lpstr>Citrate!EightCarbon</vt:lpstr>
      <vt:lpstr>CMP!EightCarbon</vt:lpstr>
      <vt:lpstr>CTP!EightCarbon</vt:lpstr>
      <vt:lpstr>Cytidine!EightCarbon</vt:lpstr>
      <vt:lpstr>Example!EightCarbon</vt:lpstr>
      <vt:lpstr>Fumarate!EightCarbon</vt:lpstr>
      <vt:lpstr>GABA!EightCarbon</vt:lpstr>
      <vt:lpstr>GDP!EightCarbon</vt:lpstr>
      <vt:lpstr>'Gluconic acid'!EightCarbon</vt:lpstr>
      <vt:lpstr>Glutamate!EightCarbon</vt:lpstr>
      <vt:lpstr>Glutamine!EightCarbon</vt:lpstr>
      <vt:lpstr>'Glutathione (GSH)'!EightCarbon</vt:lpstr>
      <vt:lpstr>GMP!EightCarbon</vt:lpstr>
      <vt:lpstr>Guanosine!EightCarbon</vt:lpstr>
      <vt:lpstr>Hypoxanthine!EightCarbon</vt:lpstr>
      <vt:lpstr>Isocitrate!EightCarbon</vt:lpstr>
      <vt:lpstr>Lactate!EightCarbon</vt:lpstr>
      <vt:lpstr>Malate!EightCarbon</vt:lpstr>
      <vt:lpstr>NAD!EightCarbon</vt:lpstr>
      <vt:lpstr>NADH!EightCarbon</vt:lpstr>
      <vt:lpstr>NADP!EightCarbon</vt:lpstr>
      <vt:lpstr>NADPH!EightCarbon</vt:lpstr>
      <vt:lpstr>'Oxidixed Glutathione (GSSG)'!EightCarbon</vt:lpstr>
      <vt:lpstr>Pyruvate!EightCarbon</vt:lpstr>
      <vt:lpstr>Succinate!EightCarbon</vt:lpstr>
      <vt:lpstr>Thymine!EightCarbon</vt:lpstr>
      <vt:lpstr>UDP!EightCarbon</vt:lpstr>
      <vt:lpstr>UMP!EightCarbon</vt:lpstr>
      <vt:lpstr>Uridine!EightCarbon</vt:lpstr>
      <vt:lpstr>Xanthine!EightCarbon</vt:lpstr>
      <vt:lpstr>'Acetyl-CoA'!ElevenCarbon</vt:lpstr>
      <vt:lpstr>Adenine!ElevenCarbon</vt:lpstr>
      <vt:lpstr>Adenosine!ElevenCarbon</vt:lpstr>
      <vt:lpstr>ADP!ElevenCarbon</vt:lpstr>
      <vt:lpstr>'Alpha-ketoglutarate'!ElevenCarbon</vt:lpstr>
      <vt:lpstr>AMP!ElevenCarbon</vt:lpstr>
      <vt:lpstr>Aspartate!ElevenCarbon</vt:lpstr>
      <vt:lpstr>ATP!ElevenCarbon</vt:lpstr>
      <vt:lpstr>Citrate!ElevenCarbon</vt:lpstr>
      <vt:lpstr>CMP!ElevenCarbon</vt:lpstr>
      <vt:lpstr>CTP!ElevenCarbon</vt:lpstr>
      <vt:lpstr>Cytidine!ElevenCarbon</vt:lpstr>
      <vt:lpstr>Example!ElevenCarbon</vt:lpstr>
      <vt:lpstr>Fumarate!ElevenCarbon</vt:lpstr>
      <vt:lpstr>GABA!ElevenCarbon</vt:lpstr>
      <vt:lpstr>GDP!ElevenCarbon</vt:lpstr>
      <vt:lpstr>'Gluconic acid'!ElevenCarbon</vt:lpstr>
      <vt:lpstr>Glutamate!ElevenCarbon</vt:lpstr>
      <vt:lpstr>Glutamine!ElevenCarbon</vt:lpstr>
      <vt:lpstr>'Glutathione (GSH)'!ElevenCarbon</vt:lpstr>
      <vt:lpstr>GMP!ElevenCarbon</vt:lpstr>
      <vt:lpstr>Guanosine!ElevenCarbon</vt:lpstr>
      <vt:lpstr>Hypoxanthine!ElevenCarbon</vt:lpstr>
      <vt:lpstr>Isocitrate!ElevenCarbon</vt:lpstr>
      <vt:lpstr>Lactate!ElevenCarbon</vt:lpstr>
      <vt:lpstr>Malate!ElevenCarbon</vt:lpstr>
      <vt:lpstr>NAD!ElevenCarbon</vt:lpstr>
      <vt:lpstr>NADH!ElevenCarbon</vt:lpstr>
      <vt:lpstr>NADP!ElevenCarbon</vt:lpstr>
      <vt:lpstr>NADPH!ElevenCarbon</vt:lpstr>
      <vt:lpstr>'Oxidixed Glutathione (GSSG)'!ElevenCarbon</vt:lpstr>
      <vt:lpstr>Pyruvate!ElevenCarbon</vt:lpstr>
      <vt:lpstr>Succinate!ElevenCarbon</vt:lpstr>
      <vt:lpstr>Thymine!ElevenCarbon</vt:lpstr>
      <vt:lpstr>UDP!ElevenCarbon</vt:lpstr>
      <vt:lpstr>UMP!ElevenCarbon</vt:lpstr>
      <vt:lpstr>Uridine!ElevenCarbon</vt:lpstr>
      <vt:lpstr>Xanthine!ElevenCarbon</vt:lpstr>
      <vt:lpstr>'Acetyl-CoA'!FiveCarbon</vt:lpstr>
      <vt:lpstr>Adenine!FiveCarbon</vt:lpstr>
      <vt:lpstr>Adenosine!FiveCarbon</vt:lpstr>
      <vt:lpstr>ADP!FiveCarbon</vt:lpstr>
      <vt:lpstr>'Alpha-ketoglutarate'!FiveCarbon</vt:lpstr>
      <vt:lpstr>AMP!FiveCarbon</vt:lpstr>
      <vt:lpstr>Aspartate!FiveCarbon</vt:lpstr>
      <vt:lpstr>ATP!FiveCarbon</vt:lpstr>
      <vt:lpstr>Citrate!FiveCarbon</vt:lpstr>
      <vt:lpstr>CMP!FiveCarbon</vt:lpstr>
      <vt:lpstr>CTP!FiveCarbon</vt:lpstr>
      <vt:lpstr>Cytidine!FiveCarbon</vt:lpstr>
      <vt:lpstr>Example!FiveCarbon</vt:lpstr>
      <vt:lpstr>Fumarate!FiveCarbon</vt:lpstr>
      <vt:lpstr>GABA!FiveCarbon</vt:lpstr>
      <vt:lpstr>GDP!FiveCarbon</vt:lpstr>
      <vt:lpstr>'Gluconic acid'!FiveCarbon</vt:lpstr>
      <vt:lpstr>Glutamate!FiveCarbon</vt:lpstr>
      <vt:lpstr>Glutamine!FiveCarbon</vt:lpstr>
      <vt:lpstr>'Glutathione (GSH)'!FiveCarbon</vt:lpstr>
      <vt:lpstr>GMP!FiveCarbon</vt:lpstr>
      <vt:lpstr>Guanosine!FiveCarbon</vt:lpstr>
      <vt:lpstr>Hypoxanthine!FiveCarbon</vt:lpstr>
      <vt:lpstr>Isocitrate!FiveCarbon</vt:lpstr>
      <vt:lpstr>Lactate!FiveCarbon</vt:lpstr>
      <vt:lpstr>Malate!FiveCarbon</vt:lpstr>
      <vt:lpstr>NAD!FiveCarbon</vt:lpstr>
      <vt:lpstr>NADH!FiveCarbon</vt:lpstr>
      <vt:lpstr>NADP!FiveCarbon</vt:lpstr>
      <vt:lpstr>NADPH!FiveCarbon</vt:lpstr>
      <vt:lpstr>'Oxidixed Glutathione (GSSG)'!FiveCarbon</vt:lpstr>
      <vt:lpstr>Pyruvate!FiveCarbon</vt:lpstr>
      <vt:lpstr>Succinate!FiveCarbon</vt:lpstr>
      <vt:lpstr>Thymine!FiveCarbon</vt:lpstr>
      <vt:lpstr>UDP!FiveCarbon</vt:lpstr>
      <vt:lpstr>UMP!FiveCarbon</vt:lpstr>
      <vt:lpstr>Uridine!FiveCarbon</vt:lpstr>
      <vt:lpstr>Xanthine!FiveCarbon</vt:lpstr>
      <vt:lpstr>'Acetyl-CoA'!FourCarbon</vt:lpstr>
      <vt:lpstr>Adenine!FourCarbon</vt:lpstr>
      <vt:lpstr>Adenosine!FourCarbon</vt:lpstr>
      <vt:lpstr>ADP!FourCarbon</vt:lpstr>
      <vt:lpstr>'Alpha-ketoglutarate'!FourCarbon</vt:lpstr>
      <vt:lpstr>AMP!FourCarbon</vt:lpstr>
      <vt:lpstr>Aspartate!FourCarbon</vt:lpstr>
      <vt:lpstr>ATP!FourCarbon</vt:lpstr>
      <vt:lpstr>Citrate!FourCarbon</vt:lpstr>
      <vt:lpstr>CMP!FourCarbon</vt:lpstr>
      <vt:lpstr>CTP!FourCarbon</vt:lpstr>
      <vt:lpstr>Cytidine!FourCarbon</vt:lpstr>
      <vt:lpstr>Example!FourCarbon</vt:lpstr>
      <vt:lpstr>Fumarate!FourCarbon</vt:lpstr>
      <vt:lpstr>GABA!FourCarbon</vt:lpstr>
      <vt:lpstr>GDP!FourCarbon</vt:lpstr>
      <vt:lpstr>'Gluconic acid'!FourCarbon</vt:lpstr>
      <vt:lpstr>Glutamate!FourCarbon</vt:lpstr>
      <vt:lpstr>Glutamine!FourCarbon</vt:lpstr>
      <vt:lpstr>'Glutathione (GSH)'!FourCarbon</vt:lpstr>
      <vt:lpstr>GMP!FourCarbon</vt:lpstr>
      <vt:lpstr>Guanosine!FourCarbon</vt:lpstr>
      <vt:lpstr>Hypoxanthine!FourCarbon</vt:lpstr>
      <vt:lpstr>Isocitrate!FourCarbon</vt:lpstr>
      <vt:lpstr>Lactate!FourCarbon</vt:lpstr>
      <vt:lpstr>Malate!FourCarbon</vt:lpstr>
      <vt:lpstr>NAD!FourCarbon</vt:lpstr>
      <vt:lpstr>NADH!FourCarbon</vt:lpstr>
      <vt:lpstr>NADP!FourCarbon</vt:lpstr>
      <vt:lpstr>NADPH!FourCarbon</vt:lpstr>
      <vt:lpstr>'Oxidixed Glutathione (GSSG)'!FourCarbon</vt:lpstr>
      <vt:lpstr>Pyruvate!FourCarbon</vt:lpstr>
      <vt:lpstr>Succinate!FourCarbon</vt:lpstr>
      <vt:lpstr>Thymine!FourCarbon</vt:lpstr>
      <vt:lpstr>UDP!FourCarbon</vt:lpstr>
      <vt:lpstr>UMP!FourCarbon</vt:lpstr>
      <vt:lpstr>Uridine!FourCarbon</vt:lpstr>
      <vt:lpstr>Xanthine!FourCarbon</vt:lpstr>
      <vt:lpstr>'Acetyl-CoA'!NineCarbon</vt:lpstr>
      <vt:lpstr>Adenine!NineCarbon</vt:lpstr>
      <vt:lpstr>Adenosine!NineCarbon</vt:lpstr>
      <vt:lpstr>ADP!NineCarbon</vt:lpstr>
      <vt:lpstr>'Alpha-ketoglutarate'!NineCarbon</vt:lpstr>
      <vt:lpstr>AMP!NineCarbon</vt:lpstr>
      <vt:lpstr>Aspartate!NineCarbon</vt:lpstr>
      <vt:lpstr>ATP!NineCarbon</vt:lpstr>
      <vt:lpstr>Citrate!NineCarbon</vt:lpstr>
      <vt:lpstr>CMP!NineCarbon</vt:lpstr>
      <vt:lpstr>CTP!NineCarbon</vt:lpstr>
      <vt:lpstr>Cytidine!NineCarbon</vt:lpstr>
      <vt:lpstr>Example!NineCarbon</vt:lpstr>
      <vt:lpstr>Fumarate!NineCarbon</vt:lpstr>
      <vt:lpstr>GABA!NineCarbon</vt:lpstr>
      <vt:lpstr>GDP!NineCarbon</vt:lpstr>
      <vt:lpstr>'Gluconic acid'!NineCarbon</vt:lpstr>
      <vt:lpstr>Glutamate!NineCarbon</vt:lpstr>
      <vt:lpstr>Glutamine!NineCarbon</vt:lpstr>
      <vt:lpstr>'Glutathione (GSH)'!NineCarbon</vt:lpstr>
      <vt:lpstr>GMP!NineCarbon</vt:lpstr>
      <vt:lpstr>Guanosine!NineCarbon</vt:lpstr>
      <vt:lpstr>Hypoxanthine!NineCarbon</vt:lpstr>
      <vt:lpstr>Isocitrate!NineCarbon</vt:lpstr>
      <vt:lpstr>Lactate!NineCarbon</vt:lpstr>
      <vt:lpstr>Malate!NineCarbon</vt:lpstr>
      <vt:lpstr>NAD!NineCarbon</vt:lpstr>
      <vt:lpstr>NADH!NineCarbon</vt:lpstr>
      <vt:lpstr>NADP!NineCarbon</vt:lpstr>
      <vt:lpstr>NADPH!NineCarbon</vt:lpstr>
      <vt:lpstr>'Oxidixed Glutathione (GSSG)'!NineCarbon</vt:lpstr>
      <vt:lpstr>Pyruvate!NineCarbon</vt:lpstr>
      <vt:lpstr>Succinate!NineCarbon</vt:lpstr>
      <vt:lpstr>Thymine!NineCarbon</vt:lpstr>
      <vt:lpstr>UDP!NineCarbon</vt:lpstr>
      <vt:lpstr>UMP!NineCarbon</vt:lpstr>
      <vt:lpstr>Uridine!NineCarbon</vt:lpstr>
      <vt:lpstr>Xanthine!NineCarbon</vt:lpstr>
      <vt:lpstr>'Acetyl-CoA'!SevenCarbon</vt:lpstr>
      <vt:lpstr>Adenine!SevenCarbon</vt:lpstr>
      <vt:lpstr>Adenosine!SevenCarbon</vt:lpstr>
      <vt:lpstr>ADP!SevenCarbon</vt:lpstr>
      <vt:lpstr>'Alpha-ketoglutarate'!SevenCarbon</vt:lpstr>
      <vt:lpstr>AMP!SevenCarbon</vt:lpstr>
      <vt:lpstr>Aspartate!SevenCarbon</vt:lpstr>
      <vt:lpstr>ATP!SevenCarbon</vt:lpstr>
      <vt:lpstr>Citrate!SevenCarbon</vt:lpstr>
      <vt:lpstr>CMP!SevenCarbon</vt:lpstr>
      <vt:lpstr>CTP!SevenCarbon</vt:lpstr>
      <vt:lpstr>Cytidine!SevenCarbon</vt:lpstr>
      <vt:lpstr>Example!SevenCarbon</vt:lpstr>
      <vt:lpstr>Fumarate!SevenCarbon</vt:lpstr>
      <vt:lpstr>GABA!SevenCarbon</vt:lpstr>
      <vt:lpstr>GDP!SevenCarbon</vt:lpstr>
      <vt:lpstr>'Gluconic acid'!SevenCarbon</vt:lpstr>
      <vt:lpstr>Glutamate!SevenCarbon</vt:lpstr>
      <vt:lpstr>Glutamine!SevenCarbon</vt:lpstr>
      <vt:lpstr>'Glutathione (GSH)'!SevenCarbon</vt:lpstr>
      <vt:lpstr>GMP!SevenCarbon</vt:lpstr>
      <vt:lpstr>Guanosine!SevenCarbon</vt:lpstr>
      <vt:lpstr>Hypoxanthine!SevenCarbon</vt:lpstr>
      <vt:lpstr>Isocitrate!SevenCarbon</vt:lpstr>
      <vt:lpstr>Lactate!SevenCarbon</vt:lpstr>
      <vt:lpstr>Malate!SevenCarbon</vt:lpstr>
      <vt:lpstr>NAD!SevenCarbon</vt:lpstr>
      <vt:lpstr>NADH!SevenCarbon</vt:lpstr>
      <vt:lpstr>NADP!SevenCarbon</vt:lpstr>
      <vt:lpstr>NADPH!SevenCarbon</vt:lpstr>
      <vt:lpstr>'Oxidixed Glutathione (GSSG)'!SevenCarbon</vt:lpstr>
      <vt:lpstr>Pyruvate!SevenCarbon</vt:lpstr>
      <vt:lpstr>Succinate!SevenCarbon</vt:lpstr>
      <vt:lpstr>Thymine!SevenCarbon</vt:lpstr>
      <vt:lpstr>UDP!SevenCarbon</vt:lpstr>
      <vt:lpstr>UMP!SevenCarbon</vt:lpstr>
      <vt:lpstr>Uridine!SevenCarbon</vt:lpstr>
      <vt:lpstr>Xanthine!SevenCarbon</vt:lpstr>
      <vt:lpstr>'Acetyl-CoA'!SixCarbon</vt:lpstr>
      <vt:lpstr>Adenine!SixCarbon</vt:lpstr>
      <vt:lpstr>Adenosine!SixCarbon</vt:lpstr>
      <vt:lpstr>ADP!SixCarbon</vt:lpstr>
      <vt:lpstr>'Alpha-ketoglutarate'!SixCarbon</vt:lpstr>
      <vt:lpstr>AMP!SixCarbon</vt:lpstr>
      <vt:lpstr>Aspartate!SixCarbon</vt:lpstr>
      <vt:lpstr>ATP!SixCarbon</vt:lpstr>
      <vt:lpstr>Citrate!SixCarbon</vt:lpstr>
      <vt:lpstr>CMP!SixCarbon</vt:lpstr>
      <vt:lpstr>CTP!SixCarbon</vt:lpstr>
      <vt:lpstr>Cytidine!SixCarbon</vt:lpstr>
      <vt:lpstr>Example!SixCarbon</vt:lpstr>
      <vt:lpstr>Fumarate!SixCarbon</vt:lpstr>
      <vt:lpstr>GABA!SixCarbon</vt:lpstr>
      <vt:lpstr>GDP!SixCarbon</vt:lpstr>
      <vt:lpstr>'Gluconic acid'!SixCarbon</vt:lpstr>
      <vt:lpstr>Glutamate!SixCarbon</vt:lpstr>
      <vt:lpstr>Glutamine!SixCarbon</vt:lpstr>
      <vt:lpstr>'Glutathione (GSH)'!SixCarbon</vt:lpstr>
      <vt:lpstr>GMP!SixCarbon</vt:lpstr>
      <vt:lpstr>Guanosine!SixCarbon</vt:lpstr>
      <vt:lpstr>Hypoxanthine!SixCarbon</vt:lpstr>
      <vt:lpstr>Isocitrate!SixCarbon</vt:lpstr>
      <vt:lpstr>Lactate!SixCarbon</vt:lpstr>
      <vt:lpstr>Malate!SixCarbon</vt:lpstr>
      <vt:lpstr>NAD!SixCarbon</vt:lpstr>
      <vt:lpstr>NADH!SixCarbon</vt:lpstr>
      <vt:lpstr>NADP!SixCarbon</vt:lpstr>
      <vt:lpstr>NADPH!SixCarbon</vt:lpstr>
      <vt:lpstr>'Oxidixed Glutathione (GSSG)'!SixCarbon</vt:lpstr>
      <vt:lpstr>Pyruvate!SixCarbon</vt:lpstr>
      <vt:lpstr>Succinate!SixCarbon</vt:lpstr>
      <vt:lpstr>Thymine!SixCarbon</vt:lpstr>
      <vt:lpstr>UDP!SixCarbon</vt:lpstr>
      <vt:lpstr>UMP!SixCarbon</vt:lpstr>
      <vt:lpstr>Uridine!SixCarbon</vt:lpstr>
      <vt:lpstr>Xanthine!SixCarbon</vt:lpstr>
      <vt:lpstr>'Acetyl-CoA'!TenCarbon</vt:lpstr>
      <vt:lpstr>Adenine!TenCarbon</vt:lpstr>
      <vt:lpstr>Adenosine!TenCarbon</vt:lpstr>
      <vt:lpstr>ADP!TenCarbon</vt:lpstr>
      <vt:lpstr>'Alpha-ketoglutarate'!TenCarbon</vt:lpstr>
      <vt:lpstr>AMP!TenCarbon</vt:lpstr>
      <vt:lpstr>Aspartate!TenCarbon</vt:lpstr>
      <vt:lpstr>ATP!TenCarbon</vt:lpstr>
      <vt:lpstr>Citrate!TenCarbon</vt:lpstr>
      <vt:lpstr>CMP!TenCarbon</vt:lpstr>
      <vt:lpstr>CTP!TenCarbon</vt:lpstr>
      <vt:lpstr>Cytidine!TenCarbon</vt:lpstr>
      <vt:lpstr>Example!TenCarbon</vt:lpstr>
      <vt:lpstr>Fumarate!TenCarbon</vt:lpstr>
      <vt:lpstr>GABA!TenCarbon</vt:lpstr>
      <vt:lpstr>GDP!TenCarbon</vt:lpstr>
      <vt:lpstr>'Gluconic acid'!TenCarbon</vt:lpstr>
      <vt:lpstr>Glutamate!TenCarbon</vt:lpstr>
      <vt:lpstr>Glutamine!TenCarbon</vt:lpstr>
      <vt:lpstr>'Glutathione (GSH)'!TenCarbon</vt:lpstr>
      <vt:lpstr>GMP!TenCarbon</vt:lpstr>
      <vt:lpstr>Guanosine!TenCarbon</vt:lpstr>
      <vt:lpstr>Hypoxanthine!TenCarbon</vt:lpstr>
      <vt:lpstr>Isocitrate!TenCarbon</vt:lpstr>
      <vt:lpstr>Lactate!TenCarbon</vt:lpstr>
      <vt:lpstr>Malate!TenCarbon</vt:lpstr>
      <vt:lpstr>NAD!TenCarbon</vt:lpstr>
      <vt:lpstr>NADH!TenCarbon</vt:lpstr>
      <vt:lpstr>NADP!TenCarbon</vt:lpstr>
      <vt:lpstr>NADPH!TenCarbon</vt:lpstr>
      <vt:lpstr>'Oxidixed Glutathione (GSSG)'!TenCarbon</vt:lpstr>
      <vt:lpstr>Pyruvate!TenCarbon</vt:lpstr>
      <vt:lpstr>Succinate!TenCarbon</vt:lpstr>
      <vt:lpstr>Thymine!TenCarbon</vt:lpstr>
      <vt:lpstr>UDP!TenCarbon</vt:lpstr>
      <vt:lpstr>UMP!TenCarbon</vt:lpstr>
      <vt:lpstr>Uridine!TenCarbon</vt:lpstr>
      <vt:lpstr>Xanthine!TenCarbon</vt:lpstr>
      <vt:lpstr>'Acetyl-CoA'!ThreeCarbon</vt:lpstr>
      <vt:lpstr>Adenine!ThreeCarbon</vt:lpstr>
      <vt:lpstr>Adenosine!ThreeCarbon</vt:lpstr>
      <vt:lpstr>ADP!ThreeCarbon</vt:lpstr>
      <vt:lpstr>'Alpha-ketoglutarate'!ThreeCarbon</vt:lpstr>
      <vt:lpstr>AMP!ThreeCarbon</vt:lpstr>
      <vt:lpstr>Aspartate!ThreeCarbon</vt:lpstr>
      <vt:lpstr>ATP!ThreeCarbon</vt:lpstr>
      <vt:lpstr>Citrate!ThreeCarbon</vt:lpstr>
      <vt:lpstr>CMP!ThreeCarbon</vt:lpstr>
      <vt:lpstr>CTP!ThreeCarbon</vt:lpstr>
      <vt:lpstr>Cytidine!ThreeCarbon</vt:lpstr>
      <vt:lpstr>Example!ThreeCarbon</vt:lpstr>
      <vt:lpstr>Fumarate!ThreeCarbon</vt:lpstr>
      <vt:lpstr>GABA!ThreeCarbon</vt:lpstr>
      <vt:lpstr>GDP!ThreeCarbon</vt:lpstr>
      <vt:lpstr>'Gluconic acid'!ThreeCarbon</vt:lpstr>
      <vt:lpstr>Glutamate!ThreeCarbon</vt:lpstr>
      <vt:lpstr>Glutamine!ThreeCarbon</vt:lpstr>
      <vt:lpstr>'Glutathione (GSH)'!ThreeCarbon</vt:lpstr>
      <vt:lpstr>GMP!ThreeCarbon</vt:lpstr>
      <vt:lpstr>Guanosine!ThreeCarbon</vt:lpstr>
      <vt:lpstr>Hypoxanthine!ThreeCarbon</vt:lpstr>
      <vt:lpstr>Isocitrate!ThreeCarbon</vt:lpstr>
      <vt:lpstr>Lactate!ThreeCarbon</vt:lpstr>
      <vt:lpstr>Malate!ThreeCarbon</vt:lpstr>
      <vt:lpstr>NAD!ThreeCarbon</vt:lpstr>
      <vt:lpstr>NADH!ThreeCarbon</vt:lpstr>
      <vt:lpstr>NADP!ThreeCarbon</vt:lpstr>
      <vt:lpstr>NADPH!ThreeCarbon</vt:lpstr>
      <vt:lpstr>'Oxidixed Glutathione (GSSG)'!ThreeCarbon</vt:lpstr>
      <vt:lpstr>Pyruvate!ThreeCarbon</vt:lpstr>
      <vt:lpstr>Succinate!ThreeCarbon</vt:lpstr>
      <vt:lpstr>Thymine!ThreeCarbon</vt:lpstr>
      <vt:lpstr>UDP!ThreeCarbon</vt:lpstr>
      <vt:lpstr>UMP!ThreeCarbon</vt:lpstr>
      <vt:lpstr>Uridine!ThreeCarbon</vt:lpstr>
      <vt:lpstr>Xanthine!ThreeCarbon</vt:lpstr>
      <vt:lpstr>'Acetyl-CoA'!TwoCarbon</vt:lpstr>
      <vt:lpstr>Adenine!TwoCarbon</vt:lpstr>
      <vt:lpstr>Adenosine!TwoCarbon</vt:lpstr>
      <vt:lpstr>ADP!TwoCarbon</vt:lpstr>
      <vt:lpstr>'Alpha-ketoglutarate'!TwoCarbon</vt:lpstr>
      <vt:lpstr>AMP!TwoCarbon</vt:lpstr>
      <vt:lpstr>Aspartate!TwoCarbon</vt:lpstr>
      <vt:lpstr>ATP!TwoCarbon</vt:lpstr>
      <vt:lpstr>Citrate!TwoCarbon</vt:lpstr>
      <vt:lpstr>CMP!TwoCarbon</vt:lpstr>
      <vt:lpstr>CTP!TwoCarbon</vt:lpstr>
      <vt:lpstr>Cytidine!TwoCarbon</vt:lpstr>
      <vt:lpstr>Example!TwoCarbon</vt:lpstr>
      <vt:lpstr>Fumarate!TwoCarbon</vt:lpstr>
      <vt:lpstr>GABA!TwoCarbon</vt:lpstr>
      <vt:lpstr>GDP!TwoCarbon</vt:lpstr>
      <vt:lpstr>'Gluconic acid'!TwoCarbon</vt:lpstr>
      <vt:lpstr>Glutamate!TwoCarbon</vt:lpstr>
      <vt:lpstr>Glutamine!TwoCarbon</vt:lpstr>
      <vt:lpstr>'Glutathione (GSH)'!TwoCarbon</vt:lpstr>
      <vt:lpstr>GMP!TwoCarbon</vt:lpstr>
      <vt:lpstr>Guanosine!TwoCarbon</vt:lpstr>
      <vt:lpstr>Hypoxanthine!TwoCarbon</vt:lpstr>
      <vt:lpstr>Isocitrate!TwoCarbon</vt:lpstr>
      <vt:lpstr>Lactate!TwoCarbon</vt:lpstr>
      <vt:lpstr>Malate!TwoCarbon</vt:lpstr>
      <vt:lpstr>NAD!TwoCarbon</vt:lpstr>
      <vt:lpstr>NADH!TwoCarbon</vt:lpstr>
      <vt:lpstr>NADP!TwoCarbon</vt:lpstr>
      <vt:lpstr>NADPH!TwoCarbon</vt:lpstr>
      <vt:lpstr>'Oxidixed Glutathione (GSSG)'!TwoCarbon</vt:lpstr>
      <vt:lpstr>Pyruvate!TwoCarbon</vt:lpstr>
      <vt:lpstr>Succinate!TwoCarbon</vt:lpstr>
      <vt:lpstr>Thymine!TwoCarbon</vt:lpstr>
      <vt:lpstr>UDP!TwoCarbon</vt:lpstr>
      <vt:lpstr>UMP!TwoCarbon</vt:lpstr>
      <vt:lpstr>Uridine!TwoCarbon</vt:lpstr>
      <vt:lpstr>Xanthine!TwoCarbon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2022-12-01T21:15:59Z</dcterms:created>
  <dcterms:modified xsi:type="dcterms:W3CDTF">2022-12-08T19:05:47Z</dcterms:modified>
</cp:coreProperties>
</file>