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3F13B6FC-8E00-46D5-B27A-8D27E327D21C}" xr6:coauthVersionLast="47" xr6:coauthVersionMax="47" xr10:uidLastSave="{00000000-0000-0000-0000-000000000000}"/>
  <bookViews>
    <workbookView xWindow="-120" yWindow="-120" windowWidth="29040" windowHeight="15840" firstSheet="6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55" i="4" a="1"/>
  <c r="Y4" i="8" a="1"/>
  <c r="X55" i="4" a="1"/>
  <c r="X7" i="8" a="1"/>
  <c r="Y16" i="4" a="1"/>
  <c r="Z11" i="6" a="1"/>
  <c r="Y3" i="8" a="1"/>
  <c r="X8" i="8" a="1"/>
  <c r="Y2" i="7" a="1"/>
  <c r="X30" i="4" a="1"/>
  <c r="X6" i="3" a="1"/>
  <c r="X3" i="2" a="1"/>
  <c r="Y10" i="8" a="1"/>
  <c r="Y5" i="7" a="1"/>
  <c r="X2" i="4" a="1"/>
  <c r="Y26" i="4" a="1"/>
  <c r="X16" i="4" a="1"/>
  <c r="X5" i="8" a="1"/>
  <c r="Y2" i="4" a="1"/>
  <c r="Y39" i="4" a="1"/>
  <c r="Y25" i="4" a="1"/>
  <c r="X39" i="4" a="1"/>
  <c r="X4" i="8" a="1"/>
  <c r="X2" i="7" a="1"/>
  <c r="Y53" i="4" a="1"/>
  <c r="Y27" i="4" a="1"/>
  <c r="X8" i="7" a="1"/>
  <c r="X9" i="8" a="1"/>
  <c r="Y56" i="4" a="1"/>
  <c r="X3" i="7" a="1"/>
  <c r="X54" i="4" a="1"/>
  <c r="X4" i="7" a="1"/>
  <c r="X56" i="4" a="1"/>
  <c r="X25" i="4" a="1"/>
  <c r="X24" i="4" a="1"/>
  <c r="Y4" i="7" a="1"/>
  <c r="Y11" i="6" a="1"/>
  <c r="Y14" i="8" a="1"/>
  <c r="X3" i="8" a="1"/>
  <c r="Y10" i="7" a="1"/>
  <c r="X27" i="4" a="1"/>
  <c r="Y12" i="4" a="1"/>
  <c r="X26" i="4" a="1"/>
  <c r="Y30" i="4" a="1"/>
  <c r="Y29" i="4" a="1"/>
  <c r="X15" i="8" a="1"/>
  <c r="X16" i="8" a="1"/>
  <c r="X12" i="8" a="1"/>
  <c r="Y8" i="8" a="1"/>
  <c r="Y6" i="8" a="1"/>
  <c r="Y11" i="8" a="1"/>
  <c r="W3" i="2" a="1"/>
  <c r="Y6" i="7" a="1"/>
  <c r="Y15" i="8" a="1"/>
  <c r="Y2" i="8" a="1"/>
  <c r="W6" i="3" a="1"/>
  <c r="Y54" i="4" a="1"/>
  <c r="X13" i="8" a="1"/>
  <c r="X9" i="7" a="1"/>
  <c r="X14" i="8" a="1"/>
  <c r="X9" i="3" a="1"/>
  <c r="Y7" i="7" a="1"/>
  <c r="Y9" i="8" a="1"/>
  <c r="X19" i="4" a="1"/>
  <c r="X29" i="4" a="1"/>
  <c r="Y7" i="4" a="1"/>
  <c r="Y19" i="4" a="1"/>
  <c r="Y9" i="7" a="1"/>
  <c r="Y5" i="8" a="1"/>
  <c r="X11" i="6" a="1"/>
  <c r="Y24" i="4" a="1"/>
  <c r="X11" i="8" a="1"/>
  <c r="Y7" i="8" a="1"/>
  <c r="W9" i="3" a="1"/>
  <c r="Y8" i="7" a="1"/>
  <c r="X12" i="4" a="1"/>
  <c r="X2" i="8" a="1"/>
  <c r="X5" i="7" a="1"/>
  <c r="Y3" i="7" a="1"/>
  <c r="Y13" i="8" a="1"/>
  <c r="X7" i="7" a="1"/>
  <c r="X53" i="4" a="1"/>
  <c r="Y16" i="8" a="1"/>
  <c r="Y12" i="8" a="1"/>
  <c r="X7" i="4" a="1"/>
  <c r="X6" i="7" a="1"/>
  <c r="X10" i="8" a="1"/>
  <c r="X10" i="7" a="1"/>
  <c r="X6" i="8" a="1"/>
  <c r="Y10" i="7" l="1"/>
  <c r="X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44" authorId="0" shapeId="0" xr:uid="{F23E61E1-912C-44CC-AA1F-69DDAD9D6AD3}">
      <text>
        <r>
          <rPr>
            <b/>
            <sz val="9"/>
            <color indexed="81"/>
            <rFont val="Tahoma"/>
            <charset val="1"/>
          </rPr>
          <t>WIP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<sst xmlns="http://schemas.openxmlformats.org/spreadsheetml/2006/main" count="1718" uniqueCount="581">
  <si>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</si>
  <si>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</si>
  <si>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</si>
  <si>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</si>
  <si>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</si>
  <si>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</si>
  <si>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</si>
  <si>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</si>
  <si>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</si>
  <si>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</si>
  <si>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</si>
  <si>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</si>
  <si>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</si>
  <si>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</si>
  <si>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</si>
  <si>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</si>
  <si>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</si>
  <si>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</si>
  <si>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</si>
  <si>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</si>
  <si>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</si>
  <si>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</si>
  <si>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</si>
  <si>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</si>
  <si>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</si>
  <si>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</si>
  <si>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</si>
  <si>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</si>
  <si>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</si>
  <si>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</si>
  <si>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</si>
  <si>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</si>
  <si>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</si>
  <si>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</si>
  <si>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</si>
  <si>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</si>
  <si>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</si>
  <si>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</si>
  <si>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</si>
  <si>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</si>
  <si>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</si>
  <si>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</si>
  <si>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</si>
  <si>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</si>
  <si>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</si>
  <si>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</si>
  <si>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</si>
  <si>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</si>
  <si>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</si>
  <si>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</si>
  <si>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</si>
  <si>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</si>
  <si>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</si>
  <si>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</si>
  <si>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</si>
  <si>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</si>
  <si>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</si>
  <si>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</si>
  <si>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</si>
  <si>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</si>
  <si>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</si>
  <si>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</si>
  <si>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</si>
  <si>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</si>
  <si>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</si>
  <si>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</si>
  <si>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</si>
  <si>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</si>
  <si>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</si>
  <si>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</si>
  <si>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</si>
  <si>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</si>
  <si>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</si>
  <si>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</si>
  <si>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</si>
  <si>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</si>
  <si>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</si>
  <si>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</si>
  <si>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</si>
  <si>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</si>
  <si>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</si>
  <si>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</si>
  <si>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</si>
  <si>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</si>
  <si>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</si>
  <si>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</si>
  <si>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</si>
  <si>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</si>
  <si>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</si>
  <si>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</si>
  <si>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</si>
  <si>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</si>
  <si>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</si>
  <si>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</si>
  <si>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</si>
  <si>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</si>
  <si>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</si>
  <si>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</si>
  <si>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</si>
  <si>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</si>
  <si>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</si>
  <si>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</si>
  <si>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</si>
  <si>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</si>
  <si>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</si>
  <si>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</si>
  <si>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</si>
  <si>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</si>
  <si>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</si>
  <si>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</si>
  <si>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</si>
  <si>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</si>
  <si>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</si>
  <si>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</si>
  <si>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</si>
  <si>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</si>
  <si>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</si>
  <si>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</si>
  <si>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</si>
  <si>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</si>
  <si>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</si>
  <si>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</si>
  <si>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</si>
  <si>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</si>
  <si>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</si>
  <si>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</si>
  <si>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</si>
  <si>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</si>
  <si>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</si>
  <si>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</si>
  <si>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</si>
  <si>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</si>
  <si>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</si>
  <si>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</si>
  <si>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</si>
  <si>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</si>
  <si>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</si>
  <si>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</si>
  <si>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</si>
  <si>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</si>
  <si>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</si>
  <si>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</si>
  <si>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</si>
  <si>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</si>
  <si>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</si>
  <si>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</si>
  <si>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</si>
  <si>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</si>
  <si>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</si>
  <si>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</si>
  <si>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</si>
  <si>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</si>
  <si>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</si>
  <si>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</si>
  <si>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</si>
  <si>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</si>
  <si>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</si>
  <si>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</si>
  <si>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</si>
  <si>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</si>
  <si>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</si>
  <si>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</si>
  <si>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</si>
  <si>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</si>
  <si>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</si>
  <si>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</si>
  <si>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</si>
  <si>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</si>
  <si>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</si>
  <si>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</si>
  <si>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</si>
  <si>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</si>
  <si>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</si>
  <si>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</si>
  <si>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</si>
  <si>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</si>
  <si>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</si>
  <si>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</si>
  <si>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</si>
  <si>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</si>
  <si>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</si>
  <si>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</si>
  <si>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</si>
  <si>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</si>
  <si>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</si>
  <si>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</si>
  <si>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</si>
  <si>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</si>
  <si>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</si>
  <si>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</si>
  <si>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</si>
  <si>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</si>
  <si>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</si>
  <si>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</si>
  <si>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</si>
  <si>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</si>
  <si>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</si>
  <si>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</si>
  <si>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</si>
  <si>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</si>
  <si>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</si>
  <si>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</si>
  <si>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</si>
  <si>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</si>
  <si>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</si>
  <si>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</si>
  <si>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</si>
  <si>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</si>
  <si>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</si>
  <si>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</si>
  <si>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</si>
  <si>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</si>
  <si>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</si>
  <si>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</si>
  <si>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</si>
  <si>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</si>
  <si>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</si>
  <si>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</si>
  <si>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</si>
  <si>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</si>
  <si>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</si>
  <si>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</si>
  <si>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</si>
  <si>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</si>
  <si>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</si>
  <si>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</si>
  <si>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</si>
  <si>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</si>
  <si>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</si>
  <si>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</si>
  <si>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</si>
  <si>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</si>
  <si>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</si>
  <si>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</si>
  <si>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</si>
  <si>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</si>
  <si>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</si>
  <si>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</si>
  <si>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</si>
  <si>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</si>
  <si>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</si>
  <si>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</si>
  <si>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</si>
  <si>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</si>
  <si>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</si>
  <si>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</si>
  <si>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</si>
  <si>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</si>
  <si>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</si>
  <si>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</si>
  <si>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</si>
  <si>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</si>
  <si>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</si>
  <si>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</si>
  <si>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</si>
  <si>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</si>
  <si>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</si>
  <si>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</si>
  <si>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</si>
  <si>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</si>
  <si>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</si>
  <si>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</si>
  <si>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</si>
  <si>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</si>
  <si>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</si>
  <si>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</si>
  <si>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</si>
  <si>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</si>
  <si>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</si>
  <si>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</si>
  <si>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</si>
  <si>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</si>
  <si>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</si>
  <si>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</si>
  <si>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</si>
  <si>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</si>
  <si>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</si>
  <si>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</si>
  <si>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</si>
  <si>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</si>
  <si>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</si>
  <si>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</si>
  <si>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</si>
  <si>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</si>
  <si>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</si>
  <si>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</si>
  <si>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</si>
  <si>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</si>
  <si>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</si>
  <si>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</si>
  <si>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</si>
  <si>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</si>
  <si>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</si>
  <si>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</si>
  <si>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</si>
  <si>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</si>
  <si>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</si>
  <si>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</si>
  <si>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</si>
  <si>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</si>
  <si>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</si>
  <si>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</si>
  <si>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</si>
  <si>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</si>
  <si>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</si>
  <si>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</si>
  <si>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</si>
  <si>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</si>
  <si>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</si>
  <si>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</si>
  <si>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</si>
  <si>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</si>
  <si>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</si>
  <si>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</si>
  <si>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</si>
  <si>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</si>
  <si>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</si>
  <si>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</si>
  <si>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</si>
  <si>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</si>
  <si>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</si>
  <si>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</si>
  <si>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</si>
  <si>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</si>
  <si>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</si>
  <si>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</si>
  <si>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</si>
  <si>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</si>
  <si>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</si>
  <si>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</si>
  <si>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</si>
  <si>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</si>
  <si>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</si>
  <si>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</si>
  <si>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</si>
  <si>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</si>
  <si>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</si>
  <si>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</si>
  <si>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</si>
  <si>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</si>
  <si>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</si>
  <si>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</si>
  <si>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</si>
  <si>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</si>
  <si>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</si>
  <si>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</si>
  <si>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</si>
  <si>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</si>
  <si>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</si>
  <si>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</si>
  <si>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</si>
  <si>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</si>
  <si>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</si>
  <si>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</si>
  <si>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</si>
  <si>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</si>
  <si>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</si>
  <si>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</si>
  <si>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</si>
  <si>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</si>
  <si>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</si>
  <si>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</si>
  <si>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</si>
  <si>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</si>
  <si>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</si>
  <si>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</si>
  <si>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</si>
  <si>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</si>
  <si>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</si>
  <si>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</si>
  <si>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</si>
  <si>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</si>
  <si>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</si>
  <si>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</si>
  <si>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</si>
  <si>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</si>
  <si>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</si>
  <si>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</si>
  <si>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</si>
  <si>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</si>
  <si>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</si>
  <si>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</si>
  <si>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</si>
  <si>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</si>
  <si>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</si>
  <si>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</si>
  <si>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</si>
  <si>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</si>
  <si>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</si>
  <si>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</si>
  <si>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</si>
  <si>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</si>
  <si>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</si>
  <si>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</si>
  <si>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</si>
  <si>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</si>
  <si>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</si>
  <si>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</si>
  <si>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</si>
  <si>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</si>
  <si>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</si>
  <si>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</si>
  <si>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</si>
  <si>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</si>
  <si>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</si>
  <si>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</si>
  <si>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</si>
  <si>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</si>
  <si>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</si>
  <si>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</si>
  <si>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</si>
  <si>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</si>
  <si>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</si>
  <si>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</si>
  <si>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</si>
  <si>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</si>
  <si>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</si>
  <si>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</si>
  <si>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</si>
  <si>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</si>
  <si>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</si>
  <si>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</si>
  <si>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</si>
  <si>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</si>
  <si>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</si>
  <si>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</si>
  <si>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</si>
  <si>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</si>
  <si>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</si>
  <si>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</si>
  <si>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</si>
  <si>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</si>
  <si>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</si>
  <si>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</si>
  <si>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</si>
  <si>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</si>
  <si>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</si>
  <si>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</si>
  <si>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</si>
  <si>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</si>
  <si>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</si>
  <si>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</si>
  <si>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</si>
  <si>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</si>
  <si>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</si>
  <si>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</si>
  <si>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</si>
  <si>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</si>
  <si>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</si>
  <si>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</si>
  <si>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</si>
  <si>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</si>
  <si>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</si>
  <si>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</si>
  <si>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</si>
  <si>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</si>
  <si>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</si>
  <si>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</si>
  <si>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</si>
  <si>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</si>
  <si>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</si>
  <si>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</si>
  <si>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</si>
  <si>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</si>
  <si>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</si>
  <si>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</si>
  <si>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</si>
  <si>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</si>
  <si>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</si>
  <si>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</si>
  <si>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</si>
  <si>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</si>
  <si>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</si>
  <si>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</si>
  <si>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</si>
  <si>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</si>
  <si>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</si>
  <si>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</si>
  <si>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</si>
  <si>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</si>
  <si>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</si>
  <si>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</si>
  <si>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</si>
  <si>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</si>
  <si>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</si>
  <si>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</si>
  <si>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</si>
  <si>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</si>
  <si>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</si>
  <si>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</si>
  <si>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</si>
  <si>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</si>
  <si>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</si>
  <si>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</si>
  <si>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</si>
  <si>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</si>
  <si>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</si>
  <si>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</si>
  <si>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</si>
  <si>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</si>
  <si>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</si>
  <si>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</si>
  <si>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</si>
  <si>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</si>
  <si>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</si>
  <si>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</si>
  <si>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</si>
  <si>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</si>
  <si>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</si>
  <si>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</si>
  <si>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</si>
  <si>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</si>
  <si>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</si>
  <si>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</si>
  <si>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</si>
  <si>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</si>
  <si>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</si>
  <si>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</si>
  <si>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</si>
  <si>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</si>
  <si>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</si>
  <si>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</si>
  <si>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</si>
  <si>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</si>
  <si>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</si>
  <si>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</si>
  <si>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</si>
  <si>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</si>
  <si>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</si>
  <si>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</si>
  <si>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</si>
  <si>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</si>
  <si>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</si>
  <si>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</si>
  <si>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</si>
  <si>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</si>
  <si>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</si>
  <si>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</si>
  <si>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</si>
  <si>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</si>
  <si>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</si>
  <si>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</si>
  <si>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</si>
  <si>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</si>
  <si>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</si>
  <si>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</si>
  <si>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</si>
  <si>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</si>
  <si>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</si>
  <si>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</si>
  <si>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</si>
  <si>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</si>
  <si>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</si>
  <si>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</si>
  <si>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</si>
  <si>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</si>
  <si>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</si>
  <si>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</si>
  <si>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</si>
  <si>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</si>
  <si>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</si>
  <si>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</si>
  <si>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</si>
  <si>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</si>
  <si>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</si>
  <si>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</si>
  <si>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</si>
  <si>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</si>
  <si>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</si>
  <si>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</si>
  <si>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</si>
  <si>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</si>
  <si>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</si>
  <si>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</si>
  <si>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</si>
  <si>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</si>
  <si>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MAG/FN Minimi/FN Minimi</t>
  </si>
  <si>
    <t>FN Minimi/FN Mag/CBJ-MS (SAW)</t>
  </si>
  <si>
    <t>Mk48/FN Minimi/CBJ-MS (SAW)</t>
  </si>
  <si>
    <t>M60/M60/M249</t>
  </si>
  <si>
    <t>Bren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</si>
</sst>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34" workbookViewId="0">
      <selection activeCell="G37" sqref="G37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561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539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545</v>
      </c>
    </row>
    <row r="45" spans="1:19" x14ac:dyDescent="0.25">
      <c r="A45" s="9"/>
      <c r="B45" t="s">
        <v>556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555</v>
      </c>
    </row>
    <row r="46" spans="1:19" x14ac:dyDescent="0.25">
      <c r="A46" s="9"/>
      <c r="B46" t="s">
        <v>557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25">
      <c r="A16" t="s">
        <v>538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547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554</v>
      </c>
      <c r="B55">
        <v>31</v>
      </c>
      <c r="C55" t="s">
        <v>90</v>
      </c>
      <c r="D55" t="s">
        <v>76</v>
      </c>
      <c r="E55" t="s">
        <v>552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553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541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561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562</v>
      </c>
    </row>
    <row r="15" spans="1:27" x14ac:dyDescent="0.25">
      <c r="A15" t="s">
        <v>563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561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564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10"/>
  <sheetViews>
    <sheetView workbookViewId="0">
      <pane xSplit="1" topLeftCell="B1" activePane="topRight" state="frozen"/>
      <selection pane="topRight" activeCell="M14" sqref="M14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65</v>
      </c>
      <c r="L3" t="s">
        <v>76</v>
      </c>
      <c r="M3">
        <v>50</v>
      </c>
      <c r="N3">
        <v>25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 t="s">
        <v>76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  <row r="10" spans="1:27" x14ac:dyDescent="0.25">
      <c r="A10" t="s">
        <v>574</v>
      </c>
      <c r="B10">
        <v>68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45</v>
      </c>
      <c r="K10">
        <v>65</v>
      </c>
      <c r="L10" t="s">
        <v>76</v>
      </c>
      <c r="M10">
        <v>45</v>
      </c>
      <c r="N10">
        <v>25</v>
      </c>
      <c r="O10" t="s">
        <v>76</v>
      </c>
      <c r="P10">
        <v>35</v>
      </c>
      <c r="Q10">
        <v>18</v>
      </c>
      <c r="R10">
        <v>200</v>
      </c>
      <c r="S10">
        <v>5</v>
      </c>
      <c r="T10" t="s">
        <v>76</v>
      </c>
      <c r="U10">
        <v>5</v>
      </c>
      <c r="V10">
        <v>15</v>
      </c>
      <c r="W10" t="s">
        <v>26</v>
      </c>
      <c r="X10" cm="1">
        <f t="array" aca="1" ref="X10" ca="1">INDEX(Caliber!B13:'Caliber'!C23,MATCH(INDIRECT(ADDRESS(ROW(),COLUMN()-1)),Caliber!B13:'Caliber'!B23,0),2)</f>
        <v>45</v>
      </c>
      <c r="Y10" cm="1">
        <f t="array" aca="1" ref="Y10" ca="1">INDEX(Caliber!C13:'Caliber'!D23,MATCH(INDIRECT(ADDRESS(ROW(),COLUMN()-2)),Caliber!B13:'Caliber'!B23,0),2)</f>
        <v>0.6</v>
      </c>
      <c r="Z10" t="s">
        <v>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539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539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546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7" activePane="bottomLeft" state="frozen"/>
      <selection pane="bottomLeft" activeCell="E45" sqref="E45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476</v>
      </c>
      <c r="F2" s="45" t="s">
        <v>476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477</v>
      </c>
      <c r="F3" s="46" t="s">
        <v>477</v>
      </c>
      <c r="G3" s="46" t="s">
        <v>478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479</v>
      </c>
      <c r="F4" s="60" t="s">
        <v>483</v>
      </c>
      <c r="G4" s="60" t="s">
        <v>482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485</v>
      </c>
      <c r="F5" s="61" t="s">
        <v>493</v>
      </c>
      <c r="G5" s="61" t="s">
        <v>493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486</v>
      </c>
      <c r="F6" s="46" t="s">
        <v>489</v>
      </c>
      <c r="G6" s="46" t="s">
        <v>490</v>
      </c>
      <c r="H6" s="100"/>
    </row>
    <row r="7" spans="1:9" ht="18.75" customHeight="1" x14ac:dyDescent="0.25">
      <c r="A7" s="100"/>
      <c r="B7" s="101"/>
      <c r="C7" s="101"/>
      <c r="D7" s="59" t="s">
        <v>349</v>
      </c>
      <c r="E7" s="59" t="s">
        <v>484</v>
      </c>
      <c r="F7" s="59" t="s">
        <v>487</v>
      </c>
      <c r="G7" s="59" t="s">
        <v>488</v>
      </c>
      <c r="H7" s="101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491</v>
      </c>
      <c r="F8" s="61" t="s">
        <v>492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575</v>
      </c>
      <c r="G9" s="46" t="s">
        <v>576</v>
      </c>
      <c r="H9" s="100"/>
    </row>
    <row r="10" spans="1:9" ht="16.5" customHeight="1" x14ac:dyDescent="0.25">
      <c r="A10" s="100"/>
      <c r="B10" s="101"/>
      <c r="C10" s="101"/>
      <c r="D10" s="59" t="s">
        <v>349</v>
      </c>
      <c r="E10" s="59" t="s">
        <v>353</v>
      </c>
      <c r="F10" s="59" t="s">
        <v>211</v>
      </c>
      <c r="G10" s="59" t="s">
        <v>494</v>
      </c>
      <c r="H10" s="101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572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480</v>
      </c>
      <c r="G12" s="46" t="s">
        <v>481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469</v>
      </c>
      <c r="F14" s="61" t="s">
        <v>469</v>
      </c>
      <c r="G14" s="61" t="s">
        <v>467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468</v>
      </c>
      <c r="F15" s="46" t="s">
        <v>464</v>
      </c>
      <c r="G15" s="46" t="s">
        <v>465</v>
      </c>
      <c r="H15" s="100"/>
    </row>
    <row r="16" spans="1:9" ht="18" customHeight="1" x14ac:dyDescent="0.25">
      <c r="A16" s="100"/>
      <c r="B16" s="101"/>
      <c r="C16" s="101"/>
      <c r="D16" s="59" t="s">
        <v>349</v>
      </c>
      <c r="E16" s="59" t="s">
        <v>549</v>
      </c>
      <c r="F16" s="59" t="s">
        <v>463</v>
      </c>
      <c r="G16" s="59" t="s">
        <v>466</v>
      </c>
      <c r="H16" s="101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571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1"/>
      <c r="C19" s="101"/>
      <c r="D19" s="59" t="s">
        <v>349</v>
      </c>
      <c r="E19" s="59" t="s">
        <v>462</v>
      </c>
      <c r="F19" s="59" t="s">
        <v>548</v>
      </c>
      <c r="G19" s="59" t="s">
        <v>550</v>
      </c>
      <c r="H19" s="101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559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570</v>
      </c>
      <c r="F21" s="46" t="s">
        <v>558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3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471</v>
      </c>
      <c r="G23" s="61" t="s">
        <v>475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566</v>
      </c>
      <c r="F24" s="46" t="s">
        <v>472</v>
      </c>
      <c r="G24" s="46" t="s">
        <v>474</v>
      </c>
      <c r="H24" s="100"/>
    </row>
    <row r="25" spans="1:8" ht="15.75" customHeight="1" thickBot="1" x14ac:dyDescent="0.3">
      <c r="A25" s="103"/>
      <c r="B25" s="103"/>
      <c r="C25" s="103"/>
      <c r="D25" s="47" t="s">
        <v>349</v>
      </c>
      <c r="E25" s="47" t="s">
        <v>565</v>
      </c>
      <c r="F25" s="47" t="s">
        <v>470</v>
      </c>
      <c r="G25" s="47" t="s">
        <v>473</v>
      </c>
      <c r="H25" s="103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534</v>
      </c>
      <c r="F29" s="64" t="s">
        <v>535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533</v>
      </c>
      <c r="F30" s="71" t="s">
        <v>536</v>
      </c>
      <c r="G30" s="77" t="s">
        <v>209</v>
      </c>
      <c r="H30" s="100"/>
    </row>
    <row r="31" spans="1:8" ht="17.25" customHeight="1" x14ac:dyDescent="0.25">
      <c r="A31" s="100"/>
      <c r="B31" s="101"/>
      <c r="C31" s="101"/>
      <c r="D31" s="59" t="s">
        <v>349</v>
      </c>
      <c r="E31" s="78" t="s">
        <v>532</v>
      </c>
      <c r="F31" s="74" t="s">
        <v>537</v>
      </c>
      <c r="G31" s="78" t="s">
        <v>531</v>
      </c>
      <c r="H31" s="101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526</v>
      </c>
      <c r="F32" s="80" t="s">
        <v>527</v>
      </c>
      <c r="G32" s="73" t="s">
        <v>528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525</v>
      </c>
      <c r="F33" s="71" t="s">
        <v>529</v>
      </c>
      <c r="G33" s="79" t="s">
        <v>529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523</v>
      </c>
      <c r="F34" s="81" t="s">
        <v>524</v>
      </c>
      <c r="G34" s="67" t="s">
        <v>530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509</v>
      </c>
      <c r="F35" s="75" t="s">
        <v>507</v>
      </c>
      <c r="G35" s="75" t="s">
        <v>507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510</v>
      </c>
      <c r="F36" s="79" t="s">
        <v>506</v>
      </c>
      <c r="G36" s="79" t="s">
        <v>506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479</v>
      </c>
      <c r="F37" s="90" t="s">
        <v>508</v>
      </c>
      <c r="G37" s="90" t="s">
        <v>508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502</v>
      </c>
      <c r="F38" s="85" t="s">
        <v>501</v>
      </c>
      <c r="G38" s="63" t="s">
        <v>573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503</v>
      </c>
      <c r="F39" s="71" t="s">
        <v>504</v>
      </c>
      <c r="G39" s="79" t="s">
        <v>504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551</v>
      </c>
      <c r="F40" s="81" t="s">
        <v>505</v>
      </c>
      <c r="G40" s="67" t="s">
        <v>505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495</v>
      </c>
      <c r="F41" s="80" t="s">
        <v>499</v>
      </c>
      <c r="G41" s="86" t="s">
        <v>569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496</v>
      </c>
      <c r="F42" s="88" t="s">
        <v>500</v>
      </c>
      <c r="G42" s="87" t="s">
        <v>568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497</v>
      </c>
      <c r="F43" s="89" t="s">
        <v>498</v>
      </c>
      <c r="G43" s="67" t="s">
        <v>567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518</v>
      </c>
      <c r="F44" s="82" t="s">
        <v>522</v>
      </c>
      <c r="G44" s="68" t="s">
        <v>522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577</v>
      </c>
      <c r="F45" s="69" t="s">
        <v>578</v>
      </c>
      <c r="G45" s="69" t="s">
        <v>519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579</v>
      </c>
      <c r="F46" s="81" t="s">
        <v>520</v>
      </c>
      <c r="G46" s="67" t="s">
        <v>521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516</v>
      </c>
      <c r="G47" s="63" t="s">
        <v>475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513</v>
      </c>
      <c r="F48" s="83" t="s">
        <v>517</v>
      </c>
      <c r="G48" s="70" t="s">
        <v>511</v>
      </c>
      <c r="H48" s="100"/>
    </row>
    <row r="49" spans="1:8" ht="16.5" customHeight="1" thickBot="1" x14ac:dyDescent="0.3">
      <c r="A49" s="103"/>
      <c r="B49" s="103"/>
      <c r="C49" s="103"/>
      <c r="D49" s="47" t="s">
        <v>349</v>
      </c>
      <c r="E49" s="84" t="s">
        <v>514</v>
      </c>
      <c r="F49" s="72" t="s">
        <v>515</v>
      </c>
      <c r="G49" s="84" t="s">
        <v>512</v>
      </c>
      <c r="H49" s="103"/>
    </row>
  </sheetData>
  <mergeCells count="53">
    <mergeCell ref="B47:B49"/>
    <mergeCell ref="C47:C49"/>
    <mergeCell ref="H47:H49"/>
    <mergeCell ref="B44:B46"/>
    <mergeCell ref="C44:C46"/>
    <mergeCell ref="H44:H46"/>
    <mergeCell ref="B41:B43"/>
    <mergeCell ref="C41:C43"/>
    <mergeCell ref="H41:H43"/>
    <mergeCell ref="B38:B40"/>
    <mergeCell ref="C38:C40"/>
    <mergeCell ref="H38:H40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29" sqref="D29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/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457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A14" t="s">
        <v>540</v>
      </c>
      <c r="B14" s="14"/>
    </row>
    <row r="15" spans="1:5" x14ac:dyDescent="0.25">
      <c r="A15" t="s">
        <v>580</v>
      </c>
      <c r="B15" s="14"/>
    </row>
    <row r="16" spans="1:5" x14ac:dyDescent="0.25">
      <c r="A16" t="s">
        <v>542</v>
      </c>
      <c r="B16" s="14"/>
    </row>
    <row r="17" spans="1:2" x14ac:dyDescent="0.25">
      <c r="B17" s="14"/>
    </row>
    <row r="18" spans="1:2" x14ac:dyDescent="0.25">
      <c r="A18" t="s">
        <v>543</v>
      </c>
      <c r="B18" s="14"/>
    </row>
    <row r="19" spans="1:2" x14ac:dyDescent="0.25">
      <c r="A19" t="s">
        <v>544</v>
      </c>
      <c r="B19" s="14"/>
    </row>
    <row r="20" spans="1:2" x14ac:dyDescent="0.25">
      <c r="A20" t="s">
        <v>560</v>
      </c>
      <c r="B20" s="14"/>
    </row>
    <row r="21" spans="1:2" x14ac:dyDescent="0.25"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2024-09-19T04:34:12Z</dcterms:modified>
</cp:coreProperties>
</file>