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571CD483-66FF-4688-B110-B649F3E108BE}" xr6:coauthVersionLast="47" xr6:coauthVersionMax="47" xr10:uidLastSave="{00000000-0000-0000-0000-000000000000}"/>
  <bookViews>
    <workbookView xWindow="-120" yWindow="-120" windowWidth="29040" windowHeight="15840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2" i="4" l="1"/>
  <c r="Y41" i="4"/>
  <c r="Y40" i="4"/>
  <c r="Y39" i="4"/>
  <c r="Y38" i="4"/>
  <c r="Y37" i="4"/>
  <c r="Y36" i="4"/>
  <c r="Y35" i="4"/>
  <c r="Y34" i="4"/>
  <c r="Y33" i="4"/>
  <c r="X42" i="4"/>
  <c r="X41" i="4"/>
  <c r="X40" i="4"/>
  <c r="X39" i="4"/>
  <c r="X38" i="4"/>
  <c r="X37" i="4"/>
  <c r="X36" i="4"/>
  <c r="X35" i="4"/>
  <c r="X34" i="4"/>
  <c r="X33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21" i="4"/>
  <c r="Y32" i="4"/>
  <c r="Y31" i="4"/>
  <c r="Y30" i="4"/>
  <c r="Y29" i="4"/>
  <c r="Y26" i="4"/>
  <c r="Y25" i="4"/>
  <c r="Y24" i="4"/>
  <c r="Y23" i="4"/>
  <c r="Y22" i="4"/>
  <c r="X32" i="4"/>
  <c r="X31" i="4"/>
  <c r="X30" i="4"/>
  <c r="X29" i="4"/>
  <c r="X26" i="4"/>
  <c r="X25" i="4"/>
  <c r="X24" i="4"/>
  <c r="X23" i="4"/>
  <c r="X22" i="4"/>
  <c r="X21" i="4"/>
  <c r="X13" i="4"/>
  <c r="Y20" i="4"/>
  <c r="Y19" i="4"/>
  <c r="Y18" i="4"/>
  <c r="Y17" i="4"/>
  <c r="Y16" i="4"/>
  <c r="Y15" i="4"/>
  <c r="Y14" i="4"/>
  <c r="Y13" i="4"/>
  <c r="Y12" i="4"/>
  <c r="X20" i="4"/>
  <c r="X19" i="4"/>
  <c r="X18" i="4"/>
  <c r="X17" i="4"/>
  <c r="X16" i="4"/>
  <c r="X15" i="4"/>
  <c r="X14" i="4"/>
  <c r="X12" i="4"/>
  <c r="Y11" i="4"/>
  <c r="Y10" i="4"/>
  <c r="Y9" i="4"/>
  <c r="Y8" i="4"/>
  <c r="Y7" i="4"/>
  <c r="Y6" i="4"/>
  <c r="Y5" i="4"/>
  <c r="Y4" i="4"/>
  <c r="Y3" i="4"/>
  <c r="X11" i="4"/>
  <c r="X10" i="4"/>
  <c r="X9" i="4"/>
  <c r="X8" i="4"/>
  <c r="X7" i="4"/>
  <c r="X6" i="4"/>
  <c r="X5" i="4"/>
  <c r="X4" i="4"/>
  <c r="X3" i="4"/>
  <c r="Y2" i="4"/>
  <c r="X2" i="4"/>
  <c r="W2" i="3"/>
  <c r="X14" i="3"/>
  <c r="W14" i="3"/>
  <c r="X13" i="3"/>
  <c r="W13" i="3"/>
  <c r="X12" i="3"/>
  <c r="W12" i="3"/>
  <c r="X11" i="3"/>
  <c r="W11" i="3"/>
  <c r="X10" i="3"/>
  <c r="W10" i="3"/>
  <c r="X9" i="3"/>
  <c r="W9" i="3"/>
  <c r="X8" i="3"/>
  <c r="W8" i="3"/>
  <c r="X7" i="3"/>
  <c r="W7" i="3"/>
  <c r="X6" i="3"/>
  <c r="W6" i="3"/>
  <c r="X5" i="3"/>
  <c r="W5" i="3"/>
  <c r="X4" i="3"/>
  <c r="W4" i="3"/>
  <c r="X3" i="3"/>
  <c r="W3" i="3"/>
  <c r="X2" i="3"/>
  <c r="X14" i="2"/>
  <c r="X10" i="2"/>
  <c r="X8" i="2"/>
  <c r="X3" i="2"/>
  <c r="X9" i="2"/>
  <c r="W14" i="2"/>
  <c r="W10" i="2"/>
  <c r="W8" i="2"/>
  <c r="W3" i="2"/>
  <c r="W9" i="2"/>
  <c r="X11" i="2"/>
  <c r="X12" i="2"/>
  <c r="X2" i="2"/>
  <c r="X13" i="2"/>
  <c r="X7" i="2"/>
  <c r="X4" i="2"/>
  <c r="X5" i="2"/>
  <c r="X6" i="2"/>
  <c r="W12" i="2"/>
  <c r="W11" i="2"/>
  <c r="W2" i="2"/>
  <c r="W13" i="2"/>
  <c r="W7" i="2"/>
  <c r="W4" i="2"/>
  <c r="W5" i="2"/>
  <c r="W6" i="2"/>
  <c r="Y7" i="7" a="1"/>
  <c r="Y4" i="7" a="1"/>
  <c r="Y8" i="7" a="1"/>
  <c r="Y5" i="7" a="1"/>
  <c r="Y3" i="7" a="1"/>
  <c r="X7" i="7" a="1"/>
  <c r="X4" i="7" a="1"/>
  <c r="X8" i="7" a="1"/>
  <c r="X5" i="7" a="1"/>
  <c r="X3" i="7" a="1"/>
  <c r="X6" i="7" a="1"/>
  <c r="X2" i="7" a="1"/>
  <c r="Y6" i="7" a="1"/>
  <c r="Y2" i="7" a="1"/>
  <c r="Y28" i="4" a="1"/>
  <c r="Y27" i="4" a="1"/>
  <c r="X28" i="4" a="1"/>
  <c r="X27" i="4" a="1"/>
  <c r="X51" i="4" a="1"/>
  <c r="X43" i="4" a="1"/>
  <c r="Y45" i="4" a="1"/>
  <c r="X50" i="4" a="1"/>
  <c r="Y52" i="4" a="1"/>
  <c r="Y44" i="4" a="1"/>
  <c r="X48" i="4" a="1"/>
  <c r="Y50" i="4" a="1"/>
  <c r="Y48" i="4" a="1"/>
  <c r="X47" i="4" a="1"/>
  <c r="Y49" i="4" a="1"/>
  <c r="X46" i="4" a="1"/>
  <c r="Y47" i="4" a="1"/>
  <c r="X45" i="4" a="1"/>
  <c r="X52" i="4" a="1"/>
  <c r="X44" i="4" a="1"/>
  <c r="Y46" i="4" a="1"/>
  <c r="X49" i="4" a="1"/>
  <c r="Y51" i="4" a="1"/>
  <c r="Y43" i="4" a="1"/>
  <c r="Y7" i="7" l="1"/>
  <c r="Y4" i="7"/>
  <c r="Y8" i="7"/>
  <c r="Y5" i="7"/>
  <c r="Y3" i="7"/>
  <c r="X7" i="7"/>
  <c r="X4" i="7"/>
  <c r="X8" i="7"/>
  <c r="X5" i="7"/>
  <c r="X3" i="7"/>
  <c r="X6" i="7"/>
  <c r="X2" i="7"/>
  <c r="Y6" i="7"/>
  <c r="Y2" i="7"/>
  <c r="Y28" i="4"/>
  <c r="Y27" i="4"/>
  <c r="X28" i="4"/>
  <c r="X27" i="4"/>
  <c r="X52" i="4"/>
  <c r="X51" i="4"/>
  <c r="X50" i="4"/>
  <c r="X49" i="4"/>
  <c r="X48" i="4"/>
  <c r="X47" i="4"/>
  <c r="X46" i="4"/>
  <c r="X45" i="4"/>
  <c r="X44" i="4"/>
  <c r="X43" i="4"/>
  <c r="Y52" i="4"/>
  <c r="Y51" i="4"/>
  <c r="Y50" i="4"/>
  <c r="Y49" i="4"/>
  <c r="Y48" i="4"/>
  <c r="Y47" i="4"/>
  <c r="Y46" i="4"/>
  <c r="Y45" i="4"/>
  <c r="Y44" i="4"/>
  <c r="Y4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<sst xmlns="http://schemas.openxmlformats.org/spreadsheetml/2006/main" count="862" uniqueCount="226">
  <si>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</si>
  <si>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</si>
  <si>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</si>
  <si>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</si>
  <si>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</si>
  <si>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</si>
  <si>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</si>
  <si>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</si>
  <si>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</si>
  <si>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</si>
  <si>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</si>
  <si>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</si>
  <si>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</si>
  <si>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</si>
  <si>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</si>
  <si>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</si>
  <si>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</si>
  <si>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</si>
  <si>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</si>
  <si>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</si>
  <si>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</si>
  <si>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</si>
  <si>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</si>
  <si>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</si>
  <si>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</si>
  <si>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</si>
  <si>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</si>
  <si>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</si>
  <si>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</si>
  <si>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</si>
  <si>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</si>
  <si>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</si>
  <si>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</si>
  <si>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</si>
  <si>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</si>
  <si>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</si>
  <si>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</si>
  <si>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</si>
  <si>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</si>
  <si>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</si>
  <si>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</si>
  <si>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</si>
  <si>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</si>
  <si>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</si>
  <si>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</si>
  <si>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</si>
  <si>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</si>
  <si>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</si>
  <si>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</si>
  <si>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</si>
  <si>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</si>
  <si>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</si>
  <si>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</si>
  <si>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</si>
  <si>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</si>
  <si>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</si>
  <si>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</si>
  <si>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</si>
  <si>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</si>
  <si>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</si>
  <si>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</si>
  <si>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</si>
  <si>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</si>
  <si>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</si>
  <si>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</si>
  <si>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</si>
  <si>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</si>
  <si>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</si>
  <si>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</si>
  <si>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</si>
  <si>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</si>
  <si>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</si>
  <si>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</si>
  <si>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</si>
  <si>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</si>
  <si>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</si>
  <si>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</si>
  <si>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</si>
  <si>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</si>
  <si>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</si>
  <si>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</si>
  <si>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</si>
  <si>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</si>
  <si>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</si>
  <si>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</si>
  <si>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</si>
  <si>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</si>
  <si>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</si>
  <si>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</si>
  <si>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</si>
  <si>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</si>
  <si>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</si>
  <si>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</si>
  <si>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</si>
  <si>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</si>
  <si>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</si>
  <si>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</si>
  <si>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</si>
  <si>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</si>
  <si>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</si>
  <si>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</si>
  <si>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</si>
  <si>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</si>
  <si>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</si>
  <si>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</si>
  <si>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</si>
  <si>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</si>
  <si>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</si>
  <si>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</si>
  <si>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</si>
  <si>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</si>
  <si>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</si>
  <si>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</si>
  <si>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</si>
  <si>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</si>
  <si>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</si>
  <si>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</si>
  <si>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</si>
  <si>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</si>
  <si>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</si>
  <si>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Needs stats, just a p90 rn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</si>
  <si>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</si>
  <si>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</si>
  <si>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</si>
  <si>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</si>
  <si>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</si>
  <si>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</si>
  <si>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</si>
  <si>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</si>
  <si>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</si>
  <si>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</si>
  <si>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</si>
  <si>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</si>
  <si>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</si>
  <si>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</si>
  <si>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</si>
  <si>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</si>
  <si>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</si>
  <si>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</si>
  <si>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</si>
  <si>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</si>
  <si>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</si>
  <si>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</si>
  <si>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</si>
  <si>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</si>
  <si>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</si>
  <si>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</si>
  <si>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</si>
  <si>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</si>
  <si>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</si>
  <si>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</si>
  <si>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</si>
  <si>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</si>
  <si>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</si>
  <si>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</si>
  <si>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</si>
  <si>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</si>
  <si>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</si>
  <si>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</si>
  <si>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</si>
  <si>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</si>
  <si>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</si>
  <si>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</si>
  <si>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</si>
  <si>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</si>
  <si>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</si>
  <si>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</si>
  <si>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</si>
  <si>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</si>
  <si>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</si>
  <si>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</si>
  <si>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</si>
  <si>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</si>
  <si>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</si>
  <si>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</si>
  <si>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</si>
  <si>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Needs a nerf imo, should not out compete all AP pistol rounds and some rifle rounds -wethan2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</si>
  <si>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</si>
  <si>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</si>
  <si>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</si>
  <si>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</si>
  <si>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</si>
  <si>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</si>
  <si>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</si>
  <si>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</si>
  <si>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</si>
  <si>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</si>
  <si>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</si>
  <si>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</si>
  <si>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</si>
  <si>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</si>
  <si>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</si>
  <si>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</si>
  <si>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</si>
  <si>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</si>
  <si>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</si>
  <si>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</si>
  <si>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</si>
  <si>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</si>
  <si>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</si>
  <si>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</si>
  <si>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</si>
  <si>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</si>
  <si>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</si>
  <si>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</si>
  <si>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</si>
  <si>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</si>
  <si>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</si>
  <si>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</si>
  <si>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</si>
  <si>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</si>
  <si>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</si>
  <si>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[10][20]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</si>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</sst>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1" fillId="0" borderId="6" xfId="0" applyFont="1" applyBorder="1"/>
  </cellXfs>
  <cellStyles count="1">
    <cellStyle name="Normal" xfId="0" builtinId="0"/>
  </cellStyles>
  <dxfs count="4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border outline="0">
        <top style="thin">
          <color theme="1"/>
        </top>
      </border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9" totalsRowShown="0" tableBorderDxfId="42">
  <autoFilter ref="B1:I9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0:I21" totalsRowShown="0" dataDxfId="41" tableBorderDxfId="40">
  <autoFilter ref="B10:I21" xr:uid="{A4EBB74B-543A-4247-8D65-0E143A9BEBA4}"/>
  <tableColumns count="8">
    <tableColumn id="1" xr3:uid="{A8C7ABBF-D256-4E65-A96F-CB8C79043F13}" name="Name"/>
    <tableColumn id="2" xr3:uid="{FF6CFE34-0508-4CB9-AB47-C96085BF18D3}" name="Power" dataDxfId="39"/>
    <tableColumn id="3" xr3:uid="{6F94617E-67C4-4EE4-88D3-DA4C753F2C56}" name="ToArmorPre" dataDxfId="38"/>
    <tableColumn id="4" xr3:uid="{BFDDC758-6F1C-48F7-8405-A15BF0B90AF2}" name="Random type" dataDxfId="37"/>
    <tableColumn id="5" xr3:uid="{67A4C730-EDD9-4A66-97EA-20DDCDFB8A06}" name="Damage type" dataDxfId="36"/>
    <tableColumn id="6" xr3:uid="{A5943E48-6156-40FE-9E02-94A8AF26B1C5}" name="." dataDxfId="35"/>
    <tableColumn id="7" xr3:uid="{561ED3C3-4246-4048-9EB4-F907BD6574C1}" name=".." dataDxfId="34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2:I28" totalsRowShown="0" headerRowDxfId="33" dataDxfId="32" tableBorderDxfId="31">
  <autoFilter ref="B22:I28" xr:uid="{664A7A36-F4CD-41BE-9150-5714BC53B38A}"/>
  <tableColumns count="8">
    <tableColumn id="1" xr3:uid="{B572F9F5-F31A-42DA-93B6-64F0EE8AB069}" name="Name"/>
    <tableColumn id="2" xr3:uid="{7722C74B-D75C-4FB4-B0CE-8B2513EB63AB}" name="Power" dataDxfId="30"/>
    <tableColumn id="3" xr3:uid="{2B3D43FA-8363-4A7A-AE89-1312A4387C80}" name="Pellets" dataDxfId="29"/>
    <tableColumn id="4" xr3:uid="{A0B3C6B1-1D75-44B4-9711-4F4A79B0FE38}" name="SG Spread"/>
    <tableColumn id="5" xr3:uid="{C82155F3-0B3C-48C3-BFD1-E5B4C3B8557A}" name="ToArmorPre" dataDxfId="28"/>
    <tableColumn id="6" xr3:uid="{C97FE6D6-3C14-44AC-9381-2505E342DBEE}" name="Random type" dataDxfId="27"/>
    <tableColumn id="7" xr3:uid="{661E259C-C3CC-460C-A23A-EB5CBF360C67}" name="Damage type" dataDxfId="26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29:I40" totalsRowShown="0" headerRowDxfId="25" dataDxfId="24" tableBorderDxfId="23">
  <autoFilter ref="B29:I40" xr:uid="{04AB2E62-598B-4666-8BAF-7BB7165BB6E6}"/>
  <tableColumns count="8">
    <tableColumn id="1" xr3:uid="{B4CC4C1E-3374-4B26-96BC-04C93FD2A144}" name="Name"/>
    <tableColumn id="2" xr3:uid="{C06185A8-6720-4F80-8AB3-39A31D26270F}" name="Power" dataDxfId="22"/>
    <tableColumn id="3" xr3:uid="{D80CA1F1-6F5B-438C-AA3F-65F88997D35D}" name="ToArmorPre"/>
    <tableColumn id="4" xr3:uid="{BDDADA10-5139-489B-9BAC-469FFB74E0C6}" name="Radius" dataDxfId="21"/>
    <tableColumn id="5" xr3:uid="{F4A64B16-FE69-4E3C-AE65-09D658999090}" name="RandomType" dataDxfId="20"/>
    <tableColumn id="6" xr3:uid="{62DACDE5-130B-434A-AC49-C48049F90C30}" name="DamageType" dataDxfId="19"/>
    <tableColumn id="7" xr3:uid="{C4DE3DB4-AE74-47C5-ACC8-1EECB716C17C}" name="." dataDxfId="18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17">
  <autoFilter ref="A1:Z35" xr:uid="{1930011F-5618-45BE-B462-F43D138EF4F7}"/>
  <sortState xmlns:xlrd2="http://schemas.microsoft.com/office/spreadsheetml/2017/richdata2" ref="A2:Z19">
    <sortCondition ref="D1:D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4" totalsRowShown="0" headerRowDxfId="16" headerRowBorderDxfId="15" tableBorderDxfId="14">
  <autoFilter ref="A1:Z14" xr:uid="{EB47442F-754D-45A1-BC57-BBE7964D0858}"/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3"/>
    <tableColumn id="24" xr3:uid="{CBDDB6F9-1C23-428F-BFEB-AB8BAFF05B92}" name="toArmorPre" dataDxfId="12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47" totalsRowShown="0" headerRowDxfId="3" headerRowBorderDxfId="4" tableBorderDxfId="5">
  <autoFilter ref="A1:AA47" xr:uid="{8241084F-89A0-47CD-965A-F8C6F1FCBC05}"/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0" totalsRowShown="0" headerRowDxfId="6" headerRowBorderDxfId="7" tableBorderDxfId="8">
  <autoFilter ref="A1:AB10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0" headerRowBorderDxfId="1" tableBorderDxfId="2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0"/>
  <sheetViews>
    <sheetView tabSelected="1" workbookViewId="0">
      <selection activeCell="I14" sqref="I14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29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0.5</v>
      </c>
      <c r="E9">
        <v>6</v>
      </c>
      <c r="F9">
        <v>1</v>
      </c>
      <c r="I9" t="s">
        <v>176</v>
      </c>
      <c r="M9" s="16"/>
      <c r="N9" s="11"/>
      <c r="O9" s="11"/>
      <c r="P9" s="11"/>
      <c r="Q9" s="11"/>
    </row>
    <row r="10" spans="1:17" x14ac:dyDescent="0.25">
      <c r="A10" s="4" t="s">
        <v>22</v>
      </c>
      <c r="B10" t="s">
        <v>0</v>
      </c>
      <c r="C10" t="s">
        <v>2</v>
      </c>
      <c r="D10" t="s">
        <v>4</v>
      </c>
      <c r="E10" t="s">
        <v>6</v>
      </c>
      <c r="F10" t="s">
        <v>7</v>
      </c>
      <c r="G10" t="s">
        <v>56</v>
      </c>
      <c r="H10" t="s">
        <v>57</v>
      </c>
      <c r="I10" t="s">
        <v>21</v>
      </c>
    </row>
    <row r="11" spans="1:17" x14ac:dyDescent="0.25">
      <c r="A11" s="4"/>
      <c r="B11" s="1" t="s">
        <v>18</v>
      </c>
      <c r="C11" s="1">
        <v>35</v>
      </c>
      <c r="D11" s="1">
        <v>0.3</v>
      </c>
      <c r="E11" s="1">
        <v>6</v>
      </c>
      <c r="F11" s="1">
        <v>1</v>
      </c>
      <c r="G11" s="1"/>
      <c r="H11" s="1"/>
      <c r="I11" s="1"/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"/>
      <c r="B12" t="s">
        <v>19</v>
      </c>
      <c r="C12">
        <v>36</v>
      </c>
      <c r="D12">
        <v>0.3</v>
      </c>
      <c r="E12">
        <v>6</v>
      </c>
      <c r="F12">
        <v>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5"/>
      <c r="B13" t="s">
        <v>121</v>
      </c>
      <c r="C13">
        <v>37</v>
      </c>
      <c r="D13">
        <v>0.4</v>
      </c>
      <c r="E13">
        <v>6</v>
      </c>
      <c r="F13">
        <v>1</v>
      </c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23</v>
      </c>
      <c r="C14">
        <v>33</v>
      </c>
      <c r="D14">
        <v>0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25</v>
      </c>
      <c r="C15">
        <v>43</v>
      </c>
      <c r="D15">
        <v>0.6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26</v>
      </c>
      <c r="C16">
        <v>45</v>
      </c>
      <c r="D16">
        <v>0.6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27</v>
      </c>
      <c r="C17">
        <v>49</v>
      </c>
      <c r="D17">
        <v>0.7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28</v>
      </c>
      <c r="C18">
        <v>51</v>
      </c>
      <c r="D18">
        <v>0.7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30</v>
      </c>
      <c r="C19">
        <v>61</v>
      </c>
      <c r="D19">
        <v>0.8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29</v>
      </c>
      <c r="C20">
        <v>70</v>
      </c>
      <c r="D20">
        <v>1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31</v>
      </c>
      <c r="C21">
        <v>75</v>
      </c>
      <c r="D21">
        <v>1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6" t="s">
        <v>32</v>
      </c>
      <c r="B22" s="11" t="s">
        <v>0</v>
      </c>
      <c r="C22" s="11" t="s">
        <v>2</v>
      </c>
      <c r="D22" s="11" t="s">
        <v>1</v>
      </c>
      <c r="E22" s="11" t="s">
        <v>3</v>
      </c>
      <c r="F22" s="11" t="s">
        <v>4</v>
      </c>
      <c r="G22" s="11" t="s">
        <v>6</v>
      </c>
      <c r="H22" s="11" t="s">
        <v>7</v>
      </c>
      <c r="I22" t="s">
        <v>21</v>
      </c>
    </row>
    <row r="23" spans="1:19" x14ac:dyDescent="0.25">
      <c r="A23" s="6"/>
      <c r="B23" s="1" t="s">
        <v>33</v>
      </c>
      <c r="C23" s="1">
        <v>25</v>
      </c>
      <c r="D23" s="1">
        <v>10</v>
      </c>
      <c r="E23" s="1">
        <v>100</v>
      </c>
      <c r="F23" s="1">
        <v>0</v>
      </c>
      <c r="G23" s="1">
        <v>1</v>
      </c>
      <c r="H23" s="1">
        <v>1</v>
      </c>
      <c r="I23" s="1"/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7"/>
      <c r="B24" t="s">
        <v>34</v>
      </c>
      <c r="C24">
        <v>45</v>
      </c>
      <c r="D24">
        <v>1</v>
      </c>
      <c r="E24" t="s">
        <v>9</v>
      </c>
      <c r="F24">
        <v>0.7</v>
      </c>
      <c r="G24">
        <v>6</v>
      </c>
      <c r="H24">
        <v>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7"/>
      <c r="B25" t="s">
        <v>35</v>
      </c>
      <c r="C25">
        <v>10</v>
      </c>
      <c r="D25">
        <v>10</v>
      </c>
      <c r="E25">
        <v>100</v>
      </c>
      <c r="F25">
        <v>0</v>
      </c>
      <c r="G25">
        <v>1</v>
      </c>
      <c r="H25">
        <v>1</v>
      </c>
      <c r="I25" t="s">
        <v>36</v>
      </c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37</v>
      </c>
      <c r="C26">
        <v>25</v>
      </c>
      <c r="D26">
        <v>20</v>
      </c>
      <c r="E26">
        <v>100</v>
      </c>
      <c r="F26">
        <v>0</v>
      </c>
      <c r="G26">
        <v>1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38</v>
      </c>
      <c r="C27">
        <v>55</v>
      </c>
      <c r="D27">
        <v>1</v>
      </c>
      <c r="E27" t="s">
        <v>9</v>
      </c>
      <c r="F27">
        <v>1</v>
      </c>
      <c r="G27">
        <v>6</v>
      </c>
      <c r="H27">
        <v>1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39</v>
      </c>
      <c r="C28">
        <v>10</v>
      </c>
      <c r="D28">
        <v>20</v>
      </c>
      <c r="E28">
        <v>100</v>
      </c>
      <c r="F28">
        <v>0</v>
      </c>
      <c r="G28">
        <v>1</v>
      </c>
      <c r="H28">
        <v>1</v>
      </c>
      <c r="I28" t="s">
        <v>36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8" t="s">
        <v>40</v>
      </c>
      <c r="B29" s="11" t="s">
        <v>0</v>
      </c>
      <c r="C29" s="11" t="s">
        <v>2</v>
      </c>
      <c r="D29" s="11" t="s">
        <v>4</v>
      </c>
      <c r="E29" s="11" t="s">
        <v>5</v>
      </c>
      <c r="F29" s="11" t="s">
        <v>54</v>
      </c>
      <c r="G29" s="11" t="s">
        <v>55</v>
      </c>
      <c r="H29" s="11" t="s">
        <v>56</v>
      </c>
      <c r="I29" t="s">
        <v>21</v>
      </c>
    </row>
    <row r="30" spans="1:19" x14ac:dyDescent="0.25">
      <c r="A30" s="8"/>
      <c r="B30" s="1" t="s">
        <v>41</v>
      </c>
      <c r="C30" s="1">
        <v>50</v>
      </c>
      <c r="D30" s="1">
        <v>0.2</v>
      </c>
      <c r="E30" s="1">
        <v>3</v>
      </c>
      <c r="F30" s="1">
        <v>1</v>
      </c>
      <c r="G30" s="1">
        <v>3</v>
      </c>
      <c r="H30" s="1"/>
      <c r="I30" s="1" t="s">
        <v>42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9"/>
      <c r="B31" t="s">
        <v>43</v>
      </c>
      <c r="C31">
        <v>40</v>
      </c>
      <c r="D31">
        <v>0</v>
      </c>
      <c r="E31">
        <v>5</v>
      </c>
      <c r="F31">
        <v>1</v>
      </c>
      <c r="G31">
        <v>9</v>
      </c>
      <c r="I31" t="s">
        <v>44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9"/>
      <c r="B32" t="s">
        <v>45</v>
      </c>
      <c r="C32">
        <v>40</v>
      </c>
      <c r="D32">
        <v>0</v>
      </c>
      <c r="E32">
        <v>0</v>
      </c>
      <c r="F32">
        <v>6</v>
      </c>
      <c r="G32">
        <v>1</v>
      </c>
      <c r="I32" t="s">
        <v>46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9"/>
      <c r="B33" t="s">
        <v>47</v>
      </c>
      <c r="C33">
        <v>60</v>
      </c>
      <c r="D33">
        <v>0</v>
      </c>
      <c r="E33">
        <v>3</v>
      </c>
      <c r="F33">
        <v>1</v>
      </c>
      <c r="G33">
        <v>1</v>
      </c>
      <c r="I33" t="s">
        <v>48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9"/>
      <c r="B34" t="s">
        <v>49</v>
      </c>
      <c r="C34">
        <v>200</v>
      </c>
      <c r="D34">
        <v>1</v>
      </c>
      <c r="E34">
        <v>3</v>
      </c>
      <c r="F34">
        <v>1</v>
      </c>
      <c r="G34">
        <v>3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50</v>
      </c>
      <c r="C35">
        <v>100</v>
      </c>
      <c r="D35">
        <v>0.5</v>
      </c>
      <c r="E35">
        <v>6</v>
      </c>
      <c r="F35">
        <v>1</v>
      </c>
      <c r="G35">
        <v>3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51</v>
      </c>
      <c r="C36">
        <v>150</v>
      </c>
      <c r="D36">
        <v>1</v>
      </c>
      <c r="E36">
        <v>3</v>
      </c>
      <c r="F36">
        <v>1</v>
      </c>
      <c r="G36">
        <v>3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52</v>
      </c>
      <c r="C37">
        <v>190</v>
      </c>
      <c r="D37">
        <v>1</v>
      </c>
      <c r="E37">
        <v>3</v>
      </c>
      <c r="F37">
        <v>1</v>
      </c>
      <c r="G37">
        <v>3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53</v>
      </c>
      <c r="C38">
        <v>140</v>
      </c>
      <c r="D38">
        <v>0.2</v>
      </c>
      <c r="E38">
        <v>7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</row>
    <row r="40" spans="1:19" x14ac:dyDescent="0.25">
      <c r="A40" s="9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workbookViewId="0">
      <pane xSplit="1" topLeftCell="B1" activePane="topRight" state="frozen"/>
      <selection pane="topRight" activeCell="M6" sqref="M6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1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0.5</v>
      </c>
      <c r="Y2" t="s">
        <v>92</v>
      </c>
    </row>
    <row r="3" spans="1:26" x14ac:dyDescent="0.25">
      <c r="A3" t="s">
        <v>99</v>
      </c>
      <c r="B3">
        <v>7</v>
      </c>
      <c r="C3" t="s">
        <v>100</v>
      </c>
      <c r="D3">
        <v>6000</v>
      </c>
      <c r="E3" t="b">
        <v>0</v>
      </c>
      <c r="F3">
        <v>100</v>
      </c>
      <c r="G3">
        <v>100</v>
      </c>
      <c r="H3">
        <v>50</v>
      </c>
      <c r="I3">
        <v>20</v>
      </c>
      <c r="J3">
        <v>50</v>
      </c>
      <c r="K3">
        <v>70</v>
      </c>
      <c r="L3">
        <v>45</v>
      </c>
      <c r="M3">
        <v>30</v>
      </c>
      <c r="N3">
        <v>8</v>
      </c>
      <c r="O3">
        <v>6</v>
      </c>
      <c r="P3">
        <v>4</v>
      </c>
      <c r="Q3">
        <v>16</v>
      </c>
      <c r="R3">
        <v>0</v>
      </c>
      <c r="S3">
        <v>1</v>
      </c>
      <c r="T3">
        <v>1</v>
      </c>
      <c r="U3">
        <v>3</v>
      </c>
      <c r="V3" t="s">
        <v>10</v>
      </c>
      <c r="W3">
        <f>INDEX(Caliber!B2:'Caliber'!C9,MATCH(V3,Caliber!B2:'Caliber'!B9,0),2)</f>
        <v>26</v>
      </c>
      <c r="X3">
        <f>INDEX(Caliber!C2:'Caliber'!D9,MATCH(V3,Caliber!B2:'Caliber'!B9,0),2)</f>
        <v>0</v>
      </c>
      <c r="Y3" t="s">
        <v>101</v>
      </c>
    </row>
    <row r="4" spans="1:26" x14ac:dyDescent="0.25">
      <c r="A4" t="s">
        <v>83</v>
      </c>
      <c r="B4">
        <v>11</v>
      </c>
      <c r="C4" t="s">
        <v>75</v>
      </c>
      <c r="D4">
        <v>8000</v>
      </c>
      <c r="E4" t="b">
        <v>0</v>
      </c>
      <c r="F4">
        <v>100</v>
      </c>
      <c r="G4">
        <v>100</v>
      </c>
      <c r="H4">
        <v>40</v>
      </c>
      <c r="I4">
        <v>15</v>
      </c>
      <c r="J4">
        <v>45</v>
      </c>
      <c r="K4">
        <v>55</v>
      </c>
      <c r="L4">
        <v>35</v>
      </c>
      <c r="M4">
        <v>30</v>
      </c>
      <c r="N4">
        <v>10</v>
      </c>
      <c r="O4">
        <v>7</v>
      </c>
      <c r="P4">
        <v>5</v>
      </c>
      <c r="Q4">
        <v>20</v>
      </c>
      <c r="R4">
        <v>0</v>
      </c>
      <c r="S4">
        <v>1</v>
      </c>
      <c r="T4">
        <v>1</v>
      </c>
      <c r="U4">
        <v>3</v>
      </c>
      <c r="V4" t="s">
        <v>12</v>
      </c>
      <c r="W4">
        <f>INDEX(Caliber!B2:'Caliber'!C9,MATCH(V4,Caliber!B2:'Caliber'!B9,0),2)</f>
        <v>31</v>
      </c>
      <c r="X4">
        <f>INDEX(Caliber!C2:'Caliber'!D9,MATCH(V4,Caliber!B2:'Caliber'!B9,0),2)</f>
        <v>0</v>
      </c>
      <c r="Y4" t="s">
        <v>84</v>
      </c>
    </row>
    <row r="5" spans="1:26" x14ac:dyDescent="0.25">
      <c r="A5" t="s">
        <v>77</v>
      </c>
      <c r="B5">
        <v>10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45</v>
      </c>
      <c r="I5">
        <v>25</v>
      </c>
      <c r="J5">
        <v>50</v>
      </c>
      <c r="K5">
        <v>60</v>
      </c>
      <c r="L5">
        <v>40</v>
      </c>
      <c r="M5">
        <v>35</v>
      </c>
      <c r="N5">
        <v>10</v>
      </c>
      <c r="O5">
        <v>7</v>
      </c>
      <c r="P5">
        <v>5</v>
      </c>
      <c r="Q5">
        <v>20</v>
      </c>
      <c r="R5">
        <v>0</v>
      </c>
      <c r="S5">
        <v>1</v>
      </c>
      <c r="T5">
        <v>1</v>
      </c>
      <c r="U5">
        <v>3</v>
      </c>
      <c r="V5" t="s">
        <v>12</v>
      </c>
      <c r="W5">
        <f>INDEX(Caliber!B2:'Caliber'!C9,MATCH(V5,Caliber!B2:'Caliber'!B9,0),2)</f>
        <v>31</v>
      </c>
      <c r="X5">
        <f>INDEX(Caliber!C2:'Caliber'!D9,MATCH(V5,Caliber!B2:'Caliber'!B9,0),2)</f>
        <v>0</v>
      </c>
      <c r="Y5" t="s">
        <v>79</v>
      </c>
    </row>
    <row r="6" spans="1:26" x14ac:dyDescent="0.25">
      <c r="A6" t="s">
        <v>8</v>
      </c>
      <c r="B6">
        <v>12</v>
      </c>
      <c r="C6" t="s">
        <v>75</v>
      </c>
      <c r="D6">
        <v>10000</v>
      </c>
      <c r="E6" t="b">
        <v>0</v>
      </c>
      <c r="F6">
        <v>100</v>
      </c>
      <c r="G6">
        <v>100</v>
      </c>
      <c r="H6">
        <v>50</v>
      </c>
      <c r="I6">
        <v>25</v>
      </c>
      <c r="J6" t="s">
        <v>76</v>
      </c>
      <c r="K6">
        <v>100</v>
      </c>
      <c r="L6">
        <v>50</v>
      </c>
      <c r="M6" t="s">
        <v>76</v>
      </c>
      <c r="N6">
        <v>6</v>
      </c>
      <c r="O6">
        <v>6</v>
      </c>
      <c r="P6" t="s">
        <v>76</v>
      </c>
      <c r="Q6">
        <v>6</v>
      </c>
      <c r="R6">
        <v>0</v>
      </c>
      <c r="S6">
        <v>1</v>
      </c>
      <c r="T6">
        <v>1</v>
      </c>
      <c r="U6" t="s">
        <v>76</v>
      </c>
      <c r="V6" t="s">
        <v>8</v>
      </c>
      <c r="W6">
        <f>INDEX(Caliber!B2:'Caliber'!C9,MATCH(V6,Caliber!B2:'Caliber'!B9,0),2)</f>
        <v>40</v>
      </c>
      <c r="X6">
        <f>INDEX(Caliber!C2:'Caliber'!D9,MATCH(V6,Caliber!B2:'Caliber'!B9,0),2)</f>
        <v>0</v>
      </c>
      <c r="Y6" t="s">
        <v>82</v>
      </c>
      <c r="Z6" t="s">
        <v>24</v>
      </c>
    </row>
    <row r="7" spans="1:26" x14ac:dyDescent="0.25">
      <c r="A7" t="s">
        <v>85</v>
      </c>
      <c r="B7">
        <v>11</v>
      </c>
      <c r="C7" t="s">
        <v>75</v>
      </c>
      <c r="D7">
        <v>12000</v>
      </c>
      <c r="E7" t="b">
        <v>0</v>
      </c>
      <c r="F7">
        <v>100</v>
      </c>
      <c r="G7">
        <v>100</v>
      </c>
      <c r="H7">
        <v>45</v>
      </c>
      <c r="I7">
        <v>15</v>
      </c>
      <c r="J7">
        <v>40</v>
      </c>
      <c r="K7">
        <v>38</v>
      </c>
      <c r="L7">
        <v>38</v>
      </c>
      <c r="M7">
        <v>25</v>
      </c>
      <c r="N7">
        <v>6</v>
      </c>
      <c r="O7">
        <v>8</v>
      </c>
      <c r="P7">
        <v>4</v>
      </c>
      <c r="Q7">
        <v>20</v>
      </c>
      <c r="R7">
        <v>0</v>
      </c>
      <c r="S7">
        <v>3</v>
      </c>
      <c r="T7">
        <v>1</v>
      </c>
      <c r="U7">
        <v>5</v>
      </c>
      <c r="V7" t="s">
        <v>12</v>
      </c>
      <c r="W7">
        <f>INDEX(Caliber!B2:'Caliber'!C9,MATCH(V7,Caliber!B2:'Caliber'!B9,0),2)</f>
        <v>31</v>
      </c>
      <c r="X7">
        <f>INDEX(Caliber!C2:'Caliber'!D9,MATCH(V7,Caliber!B2:'Caliber'!B9,0),2)</f>
        <v>0</v>
      </c>
      <c r="Y7" t="s">
        <v>84</v>
      </c>
    </row>
    <row r="8" spans="1:26" x14ac:dyDescent="0.25">
      <c r="A8" t="s">
        <v>102</v>
      </c>
      <c r="B8">
        <v>11</v>
      </c>
      <c r="C8" t="s">
        <v>75</v>
      </c>
      <c r="D8">
        <v>12000</v>
      </c>
      <c r="E8" t="b">
        <v>0</v>
      </c>
      <c r="F8">
        <v>100</v>
      </c>
      <c r="G8">
        <v>100</v>
      </c>
      <c r="H8">
        <v>50</v>
      </c>
      <c r="I8">
        <v>20</v>
      </c>
      <c r="J8">
        <v>50</v>
      </c>
      <c r="K8">
        <v>60</v>
      </c>
      <c r="L8">
        <v>40</v>
      </c>
      <c r="M8">
        <v>30</v>
      </c>
      <c r="N8">
        <v>12</v>
      </c>
      <c r="O8">
        <v>10</v>
      </c>
      <c r="P8">
        <v>7</v>
      </c>
      <c r="Q8">
        <v>22</v>
      </c>
      <c r="R8">
        <v>0</v>
      </c>
      <c r="S8">
        <v>1</v>
      </c>
      <c r="T8">
        <v>1</v>
      </c>
      <c r="U8">
        <v>3</v>
      </c>
      <c r="V8" t="s">
        <v>16</v>
      </c>
      <c r="W8">
        <f>INDEX(Caliber!B2:'Caliber'!C9,MATCH(V8,Caliber!B2:'Caliber'!B9,0),2)</f>
        <v>34</v>
      </c>
      <c r="X8">
        <f>INDEX(Caliber!C2:'Caliber'!D9,MATCH(V8,Caliber!B2:'Caliber'!B9,0),2)</f>
        <v>0.4</v>
      </c>
      <c r="Y8" t="s">
        <v>98</v>
      </c>
    </row>
    <row r="9" spans="1:26" x14ac:dyDescent="0.25">
      <c r="A9" t="s">
        <v>97</v>
      </c>
      <c r="B9">
        <v>6</v>
      </c>
      <c r="C9" t="s">
        <v>75</v>
      </c>
      <c r="D9">
        <v>12500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65</v>
      </c>
      <c r="L9">
        <v>42</v>
      </c>
      <c r="M9">
        <v>35</v>
      </c>
      <c r="N9">
        <v>11</v>
      </c>
      <c r="O9">
        <v>8</v>
      </c>
      <c r="P9">
        <v>5</v>
      </c>
      <c r="Q9">
        <v>22</v>
      </c>
      <c r="R9">
        <v>0</v>
      </c>
      <c r="S9">
        <v>1</v>
      </c>
      <c r="T9">
        <v>1</v>
      </c>
      <c r="U9">
        <v>3</v>
      </c>
      <c r="V9" t="s">
        <v>15</v>
      </c>
      <c r="W9">
        <f>INDEX(Caliber!B2:'Caliber'!C9,MATCH(V9,Caliber!B2:'Caliber'!B9,0),2)</f>
        <v>33</v>
      </c>
      <c r="X9">
        <f>INDEX(Caliber!C2:'Caliber'!D9,MATCH(V9,Caliber!B2:'Caliber'!B9,0),2)</f>
        <v>0.4</v>
      </c>
      <c r="Y9" t="s">
        <v>98</v>
      </c>
    </row>
    <row r="10" spans="1:26" x14ac:dyDescent="0.25">
      <c r="A10" t="s">
        <v>103</v>
      </c>
      <c r="B10">
        <v>14</v>
      </c>
      <c r="C10" t="s">
        <v>75</v>
      </c>
      <c r="D10">
        <v>12500</v>
      </c>
      <c r="E10" t="b">
        <v>0</v>
      </c>
      <c r="F10">
        <v>100</v>
      </c>
      <c r="G10">
        <v>100</v>
      </c>
      <c r="H10">
        <v>45</v>
      </c>
      <c r="I10">
        <v>15</v>
      </c>
      <c r="J10">
        <v>40</v>
      </c>
      <c r="K10">
        <v>35</v>
      </c>
      <c r="L10">
        <v>35</v>
      </c>
      <c r="M10">
        <v>20</v>
      </c>
      <c r="N10">
        <v>5</v>
      </c>
      <c r="O10">
        <v>8</v>
      </c>
      <c r="P10">
        <v>4</v>
      </c>
      <c r="Q10">
        <v>18</v>
      </c>
      <c r="R10">
        <v>0</v>
      </c>
      <c r="S10">
        <v>3</v>
      </c>
      <c r="T10">
        <v>1</v>
      </c>
      <c r="U10">
        <v>5</v>
      </c>
      <c r="V10" t="s">
        <v>95</v>
      </c>
      <c r="W10">
        <f>INDEX(Caliber!B2:'Caliber'!C9,MATCH(V10,Caliber!B2:'Caliber'!B9,0),2)</f>
        <v>29</v>
      </c>
      <c r="X10">
        <f>INDEX(Caliber!C2:'Caliber'!D9,MATCH(V10,Caliber!B2:'Caliber'!B9,0),2)</f>
        <v>0</v>
      </c>
      <c r="Y10" t="s">
        <v>98</v>
      </c>
    </row>
    <row r="11" spans="1:26" x14ac:dyDescent="0.25">
      <c r="A11" t="s">
        <v>93</v>
      </c>
      <c r="B11">
        <v>14</v>
      </c>
      <c r="C11" t="s">
        <v>75</v>
      </c>
      <c r="D11">
        <v>13000</v>
      </c>
      <c r="E11" t="b">
        <v>0</v>
      </c>
      <c r="F11">
        <v>100</v>
      </c>
      <c r="G11">
        <v>100</v>
      </c>
      <c r="H11">
        <v>50</v>
      </c>
      <c r="I11">
        <v>25</v>
      </c>
      <c r="J11">
        <v>65</v>
      </c>
      <c r="K11">
        <v>80</v>
      </c>
      <c r="L11">
        <v>50</v>
      </c>
      <c r="M11">
        <v>35</v>
      </c>
      <c r="N11">
        <v>15</v>
      </c>
      <c r="O11">
        <v>10</v>
      </c>
      <c r="P11">
        <v>6</v>
      </c>
      <c r="Q11">
        <v>25</v>
      </c>
      <c r="R11">
        <v>0</v>
      </c>
      <c r="S11">
        <v>1</v>
      </c>
      <c r="T11">
        <v>1</v>
      </c>
      <c r="U11">
        <v>3</v>
      </c>
      <c r="V11" t="s">
        <v>14</v>
      </c>
      <c r="W11">
        <f>INDEX(Caliber!B2:'Caliber'!C9,MATCH(V11,Caliber!B2:'Caliber'!B9,0),2)</f>
        <v>35</v>
      </c>
      <c r="X11">
        <f>INDEX(Caliber!C2:'Caliber'!D9,MATCH(V11,Caliber!B2:'Caliber'!B9,0),2)</f>
        <v>0.5</v>
      </c>
      <c r="Y11" t="s">
        <v>94</v>
      </c>
    </row>
    <row r="12" spans="1:26" x14ac:dyDescent="0.25">
      <c r="A12" t="s">
        <v>11</v>
      </c>
      <c r="B12">
        <v>7</v>
      </c>
      <c r="C12" t="s">
        <v>75</v>
      </c>
      <c r="D12" t="s">
        <v>76</v>
      </c>
      <c r="E12" t="b">
        <v>0</v>
      </c>
      <c r="F12">
        <v>100</v>
      </c>
      <c r="G12">
        <v>100</v>
      </c>
      <c r="H12">
        <v>50</v>
      </c>
      <c r="I12">
        <v>20</v>
      </c>
      <c r="J12">
        <v>60</v>
      </c>
      <c r="K12">
        <v>55</v>
      </c>
      <c r="L12">
        <v>45</v>
      </c>
      <c r="M12">
        <v>35</v>
      </c>
      <c r="N12">
        <v>10</v>
      </c>
      <c r="O12">
        <v>7</v>
      </c>
      <c r="P12">
        <v>5</v>
      </c>
      <c r="Q12">
        <v>18</v>
      </c>
      <c r="R12">
        <v>0</v>
      </c>
      <c r="S12">
        <v>1</v>
      </c>
      <c r="T12">
        <v>1</v>
      </c>
      <c r="U12">
        <v>3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96</v>
      </c>
    </row>
    <row r="13" spans="1:26" x14ac:dyDescent="0.25">
      <c r="A13" t="s">
        <v>89</v>
      </c>
      <c r="B13">
        <v>12</v>
      </c>
      <c r="C13" t="s">
        <v>90</v>
      </c>
      <c r="D13" t="s">
        <v>76</v>
      </c>
      <c r="E13" t="b">
        <v>0</v>
      </c>
      <c r="F13">
        <v>100</v>
      </c>
      <c r="G13">
        <v>100</v>
      </c>
      <c r="H13">
        <v>50</v>
      </c>
      <c r="I13">
        <v>20</v>
      </c>
      <c r="J13">
        <v>40</v>
      </c>
      <c r="K13">
        <v>45</v>
      </c>
      <c r="L13">
        <v>45</v>
      </c>
      <c r="M13">
        <v>40</v>
      </c>
      <c r="N13">
        <v>8</v>
      </c>
      <c r="O13">
        <v>10</v>
      </c>
      <c r="P13">
        <v>6</v>
      </c>
      <c r="Q13">
        <v>22</v>
      </c>
      <c r="R13">
        <v>0</v>
      </c>
      <c r="S13">
        <v>3</v>
      </c>
      <c r="T13">
        <v>1</v>
      </c>
      <c r="U13">
        <v>5</v>
      </c>
      <c r="V13" t="s">
        <v>12</v>
      </c>
      <c r="W13">
        <f>INDEX(Caliber!B2:'Caliber'!C9,MATCH(V13,Caliber!B2:'Caliber'!B9,0),2)</f>
        <v>31</v>
      </c>
      <c r="X13">
        <f>INDEX(Caliber!C2:'Caliber'!D9,MATCH(V13,Caliber!B2:'Caliber'!B9,0),2)</f>
        <v>0</v>
      </c>
      <c r="Y13" t="s">
        <v>84</v>
      </c>
    </row>
    <row r="14" spans="1:26" x14ac:dyDescent="0.25">
      <c r="W14" t="e">
        <f>INDEX(Caliber!B2:'Caliber'!C9,MATCH(V14,Caliber!B2:'Caliber'!B9,0),2)</f>
        <v>#N/A</v>
      </c>
      <c r="X14" t="e">
        <f>INDEX(Caliber!C2:'Caliber'!D9,MATCH(V14,Caliber!B2:'Caliber'!B9,0),2)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4"/>
  <sheetViews>
    <sheetView workbookViewId="0">
      <pane xSplit="1" topLeftCell="B1" activePane="topRight" state="frozen"/>
      <selection pane="topRight" activeCell="V8" sqref="V8"/>
    </sheetView>
  </sheetViews>
  <sheetFormatPr defaultRowHeight="15" x14ac:dyDescent="0.25"/>
  <cols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0" t="s">
        <v>70</v>
      </c>
      <c r="P1" s="20" t="s">
        <v>71</v>
      </c>
      <c r="Q1" s="20" t="s">
        <v>72</v>
      </c>
      <c r="R1" s="20" t="s">
        <v>73</v>
      </c>
      <c r="S1" s="20" t="s">
        <v>86</v>
      </c>
      <c r="T1" s="20" t="s">
        <v>87</v>
      </c>
      <c r="U1" s="20" t="s">
        <v>88</v>
      </c>
      <c r="V1" s="20" t="s">
        <v>80</v>
      </c>
      <c r="W1" s="20" t="s">
        <v>2</v>
      </c>
      <c r="X1" s="20" t="s">
        <v>81</v>
      </c>
      <c r="Y1" s="20" t="s">
        <v>78</v>
      </c>
      <c r="Z1" s="20" t="s">
        <v>21</v>
      </c>
    </row>
    <row r="2" spans="1:26" x14ac:dyDescent="0.25">
      <c r="A2" t="s">
        <v>104</v>
      </c>
      <c r="B2">
        <v>13</v>
      </c>
      <c r="C2" t="s">
        <v>75</v>
      </c>
      <c r="D2" t="s">
        <v>76</v>
      </c>
      <c r="E2" t="b">
        <v>1</v>
      </c>
      <c r="F2">
        <v>80</v>
      </c>
      <c r="G2">
        <v>115</v>
      </c>
      <c r="H2">
        <v>30</v>
      </c>
      <c r="I2">
        <v>25</v>
      </c>
      <c r="J2">
        <v>35</v>
      </c>
      <c r="K2">
        <v>45</v>
      </c>
      <c r="L2">
        <v>60</v>
      </c>
      <c r="M2">
        <v>30</v>
      </c>
      <c r="N2">
        <v>7</v>
      </c>
      <c r="O2">
        <v>10</v>
      </c>
      <c r="P2">
        <v>4</v>
      </c>
      <c r="Q2">
        <v>20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105</v>
      </c>
    </row>
    <row r="3" spans="1:26" x14ac:dyDescent="0.25">
      <c r="A3" t="s">
        <v>106</v>
      </c>
      <c r="B3">
        <v>20</v>
      </c>
      <c r="C3" t="s">
        <v>90</v>
      </c>
      <c r="D3">
        <v>15000</v>
      </c>
      <c r="E3" t="b">
        <v>1</v>
      </c>
      <c r="F3">
        <v>80</v>
      </c>
      <c r="G3">
        <v>115</v>
      </c>
      <c r="H3">
        <v>25</v>
      </c>
      <c r="I3">
        <v>20</v>
      </c>
      <c r="J3">
        <v>35</v>
      </c>
      <c r="K3">
        <v>50</v>
      </c>
      <c r="L3">
        <v>70</v>
      </c>
      <c r="M3">
        <v>40</v>
      </c>
      <c r="N3">
        <v>10</v>
      </c>
      <c r="O3">
        <v>12</v>
      </c>
      <c r="P3">
        <v>6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105</v>
      </c>
    </row>
    <row r="4" spans="1:26" x14ac:dyDescent="0.25">
      <c r="A4" t="s">
        <v>107</v>
      </c>
      <c r="B4">
        <v>22</v>
      </c>
      <c r="C4" t="s">
        <v>75</v>
      </c>
      <c r="D4">
        <v>25000</v>
      </c>
      <c r="E4" t="b">
        <v>0</v>
      </c>
      <c r="F4">
        <v>100</v>
      </c>
      <c r="G4">
        <v>115</v>
      </c>
      <c r="H4">
        <v>20</v>
      </c>
      <c r="I4">
        <v>15</v>
      </c>
      <c r="J4">
        <v>30</v>
      </c>
      <c r="K4">
        <v>55</v>
      </c>
      <c r="L4">
        <v>70</v>
      </c>
      <c r="M4">
        <v>50</v>
      </c>
      <c r="N4">
        <v>6</v>
      </c>
      <c r="O4">
        <v>8</v>
      </c>
      <c r="P4">
        <v>4</v>
      </c>
      <c r="Q4">
        <v>30</v>
      </c>
      <c r="R4">
        <v>0</v>
      </c>
      <c r="S4">
        <v>3</v>
      </c>
      <c r="T4">
        <v>1</v>
      </c>
      <c r="U4">
        <v>7</v>
      </c>
      <c r="V4" t="s">
        <v>12</v>
      </c>
      <c r="W4" s="10">
        <f>INDEX(Caliber!B2:'Caliber'!C9,MATCH(V4,Caliber!B2:'Caliber'!B9,0),2)</f>
        <v>31</v>
      </c>
      <c r="X4" s="10">
        <f>INDEX(Caliber!C2:'Caliber'!D9,MATCH(V4,Caliber!B2:'Caliber'!B9,0),2)</f>
        <v>0</v>
      </c>
      <c r="Y4" t="s">
        <v>84</v>
      </c>
    </row>
    <row r="5" spans="1:26" x14ac:dyDescent="0.25">
      <c r="A5" s="19" t="s">
        <v>108</v>
      </c>
      <c r="B5">
        <v>21</v>
      </c>
      <c r="C5" t="s">
        <v>75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>
        <f>INDEX(Caliber!B2:'Caliber'!C9,MATCH(V5,Caliber!B2:'Caliber'!B9,0),2)</f>
        <v>33</v>
      </c>
      <c r="X5">
        <f>INDEX(Caliber!C2:'Caliber'!D9,MATCH(V5,Caliber!B2:'Caliber'!B9,0),2)</f>
        <v>0.4</v>
      </c>
      <c r="Y5" t="s">
        <v>109</v>
      </c>
      <c r="Z5" t="s">
        <v>120</v>
      </c>
    </row>
    <row r="6" spans="1:26" x14ac:dyDescent="0.25">
      <c r="A6" t="s">
        <v>110</v>
      </c>
      <c r="B6">
        <v>21</v>
      </c>
      <c r="C6" t="s">
        <v>90</v>
      </c>
      <c r="D6">
        <v>18000</v>
      </c>
      <c r="E6" t="b">
        <v>1</v>
      </c>
      <c r="F6">
        <v>80</v>
      </c>
      <c r="G6">
        <v>115</v>
      </c>
      <c r="H6">
        <v>30</v>
      </c>
      <c r="I6">
        <v>25</v>
      </c>
      <c r="J6">
        <v>40</v>
      </c>
      <c r="K6">
        <v>55</v>
      </c>
      <c r="L6">
        <v>60</v>
      </c>
      <c r="M6">
        <v>45</v>
      </c>
      <c r="N6">
        <v>8</v>
      </c>
      <c r="O6">
        <v>10</v>
      </c>
      <c r="P6">
        <v>4</v>
      </c>
      <c r="Q6">
        <v>35</v>
      </c>
      <c r="R6">
        <v>0</v>
      </c>
      <c r="S6">
        <v>3</v>
      </c>
      <c r="T6">
        <v>1</v>
      </c>
      <c r="U6">
        <v>7</v>
      </c>
      <c r="V6" t="s">
        <v>15</v>
      </c>
      <c r="W6" s="10">
        <f>INDEX(Caliber!B2:'Caliber'!C9,MATCH(V6,Caliber!B2:'Caliber'!B9,0),2)</f>
        <v>33</v>
      </c>
      <c r="X6" s="10">
        <f>INDEX(Caliber!C2:'Caliber'!D9,MATCH(V6,Caliber!B2:'Caliber'!B9,0),2)</f>
        <v>0.4</v>
      </c>
      <c r="Y6" t="s">
        <v>109</v>
      </c>
    </row>
    <row r="7" spans="1:26" x14ac:dyDescent="0.25">
      <c r="A7" t="s">
        <v>111</v>
      </c>
      <c r="B7">
        <v>14</v>
      </c>
      <c r="C7" t="s">
        <v>75</v>
      </c>
      <c r="D7" t="s">
        <v>76</v>
      </c>
      <c r="E7" t="b">
        <v>0</v>
      </c>
      <c r="F7">
        <v>100</v>
      </c>
      <c r="G7">
        <v>115</v>
      </c>
      <c r="H7">
        <v>35</v>
      </c>
      <c r="I7">
        <v>30</v>
      </c>
      <c r="J7">
        <v>40</v>
      </c>
      <c r="K7">
        <v>50</v>
      </c>
      <c r="L7">
        <v>60</v>
      </c>
      <c r="M7">
        <v>35</v>
      </c>
      <c r="N7">
        <v>7</v>
      </c>
      <c r="O7">
        <v>10</v>
      </c>
      <c r="P7">
        <v>4</v>
      </c>
      <c r="Q7">
        <v>20</v>
      </c>
      <c r="R7">
        <v>0</v>
      </c>
      <c r="S7">
        <v>3</v>
      </c>
      <c r="T7">
        <v>1</v>
      </c>
      <c r="U7">
        <v>7</v>
      </c>
      <c r="V7" t="s">
        <v>95</v>
      </c>
      <c r="W7">
        <f>INDEX(Caliber!B2:'Caliber'!C9,MATCH(V7,Caliber!B2:'Caliber'!B9,0),2)</f>
        <v>29</v>
      </c>
      <c r="X7">
        <f>INDEX(Caliber!C2:'Caliber'!D9,MATCH(V7,Caliber!B2:'Caliber'!B9,0),2)</f>
        <v>0</v>
      </c>
      <c r="Y7" t="s">
        <v>84</v>
      </c>
    </row>
    <row r="8" spans="1:26" x14ac:dyDescent="0.25">
      <c r="A8" t="s">
        <v>112</v>
      </c>
      <c r="B8">
        <v>28</v>
      </c>
      <c r="C8" t="s">
        <v>75</v>
      </c>
      <c r="D8">
        <v>14000</v>
      </c>
      <c r="E8" t="b">
        <v>0</v>
      </c>
      <c r="F8">
        <v>100</v>
      </c>
      <c r="G8">
        <v>115</v>
      </c>
      <c r="H8">
        <v>25</v>
      </c>
      <c r="I8">
        <v>20</v>
      </c>
      <c r="J8">
        <v>30</v>
      </c>
      <c r="K8">
        <v>45</v>
      </c>
      <c r="L8">
        <v>55</v>
      </c>
      <c r="M8">
        <v>40</v>
      </c>
      <c r="N8">
        <v>6</v>
      </c>
      <c r="O8">
        <v>10</v>
      </c>
      <c r="P8">
        <v>4</v>
      </c>
      <c r="Q8">
        <v>20</v>
      </c>
      <c r="R8">
        <v>0</v>
      </c>
      <c r="S8">
        <v>3</v>
      </c>
      <c r="T8">
        <v>1</v>
      </c>
      <c r="U8">
        <v>7</v>
      </c>
      <c r="V8" t="s">
        <v>12</v>
      </c>
      <c r="W8" s="10">
        <f>INDEX(Caliber!B2:'Caliber'!C9,MATCH(V8,Caliber!B2:'Caliber'!B9,0),2)</f>
        <v>31</v>
      </c>
      <c r="X8" s="10">
        <f>INDEX(Caliber!C2:'Caliber'!D9,MATCH(V8,Caliber!B2:'Caliber'!B9,0),2)</f>
        <v>0</v>
      </c>
      <c r="Y8" t="s">
        <v>113</v>
      </c>
    </row>
    <row r="9" spans="1:26" x14ac:dyDescent="0.25">
      <c r="A9" t="s">
        <v>114</v>
      </c>
      <c r="B9">
        <v>20</v>
      </c>
      <c r="C9" t="s">
        <v>90</v>
      </c>
      <c r="D9">
        <v>19000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40</v>
      </c>
      <c r="K9">
        <v>50</v>
      </c>
      <c r="L9">
        <v>80</v>
      </c>
      <c r="M9">
        <v>30</v>
      </c>
      <c r="N9">
        <v>12</v>
      </c>
      <c r="O9">
        <v>14</v>
      </c>
      <c r="P9">
        <v>8</v>
      </c>
      <c r="Q9">
        <v>40</v>
      </c>
      <c r="R9">
        <v>0</v>
      </c>
      <c r="S9">
        <v>3</v>
      </c>
      <c r="T9">
        <v>1</v>
      </c>
      <c r="U9">
        <v>7</v>
      </c>
      <c r="V9" t="s">
        <v>14</v>
      </c>
      <c r="W9">
        <f>INDEX(Caliber!B2:'Caliber'!C9,MATCH(V9,Caliber!B2:'Caliber'!B9,0),2)</f>
        <v>35</v>
      </c>
      <c r="X9">
        <f>INDEX(Caliber!C2:'Caliber'!D9,MATCH(V9,Caliber!B2:'Caliber'!B9,0),2)</f>
        <v>0.5</v>
      </c>
      <c r="Y9" t="s">
        <v>115</v>
      </c>
    </row>
    <row r="10" spans="1:26" x14ac:dyDescent="0.25">
      <c r="A10" t="s">
        <v>116</v>
      </c>
      <c r="B10">
        <v>23</v>
      </c>
      <c r="C10" t="s">
        <v>90</v>
      </c>
      <c r="D10">
        <v>17000</v>
      </c>
      <c r="E10" t="b">
        <v>1</v>
      </c>
      <c r="F10">
        <v>80</v>
      </c>
      <c r="G10">
        <v>115</v>
      </c>
      <c r="H10">
        <v>25</v>
      </c>
      <c r="I10">
        <v>15</v>
      </c>
      <c r="J10">
        <v>35</v>
      </c>
      <c r="K10">
        <v>55</v>
      </c>
      <c r="L10">
        <v>75</v>
      </c>
      <c r="M10">
        <v>40</v>
      </c>
      <c r="N10">
        <v>9</v>
      </c>
      <c r="O10">
        <v>11</v>
      </c>
      <c r="P10">
        <v>6</v>
      </c>
      <c r="Q10">
        <v>35</v>
      </c>
      <c r="R10">
        <v>0</v>
      </c>
      <c r="S10">
        <v>3</v>
      </c>
      <c r="T10">
        <v>1</v>
      </c>
      <c r="U10">
        <v>7</v>
      </c>
      <c r="V10" t="s">
        <v>12</v>
      </c>
      <c r="W10" s="10">
        <f>INDEX(Caliber!B2:'Caliber'!C9,MATCH(V10,Caliber!B2:'Caliber'!B9,0),2)</f>
        <v>31</v>
      </c>
      <c r="X10" s="10">
        <f>INDEX(Caliber!C2:'Caliber'!D9,MATCH(V10,Caliber!B2:'Caliber'!B9,0),2)</f>
        <v>0</v>
      </c>
      <c r="Y10" t="s">
        <v>117</v>
      </c>
    </row>
    <row r="11" spans="1:26" x14ac:dyDescent="0.25">
      <c r="A11" t="s">
        <v>118</v>
      </c>
      <c r="B11">
        <v>15</v>
      </c>
      <c r="C11" t="s">
        <v>75</v>
      </c>
      <c r="D11">
        <v>23000</v>
      </c>
      <c r="E11" t="b">
        <v>0</v>
      </c>
      <c r="F11">
        <v>100</v>
      </c>
      <c r="G11">
        <v>115</v>
      </c>
      <c r="H11">
        <v>30</v>
      </c>
      <c r="I11">
        <v>25</v>
      </c>
      <c r="J11">
        <v>35</v>
      </c>
      <c r="K11">
        <v>50</v>
      </c>
      <c r="L11">
        <v>65</v>
      </c>
      <c r="M11">
        <v>40</v>
      </c>
      <c r="N11">
        <v>8</v>
      </c>
      <c r="O11">
        <v>10</v>
      </c>
      <c r="P11">
        <v>5</v>
      </c>
      <c r="Q11">
        <v>25</v>
      </c>
      <c r="R11">
        <v>0</v>
      </c>
      <c r="S11">
        <v>3</v>
      </c>
      <c r="T11">
        <v>1</v>
      </c>
      <c r="U11">
        <v>7</v>
      </c>
      <c r="V11" t="s">
        <v>16</v>
      </c>
      <c r="W11">
        <f>INDEX(Caliber!B2:'Caliber'!C9,MATCH(V11,Caliber!B2:'Caliber'!B9,0),2)</f>
        <v>34</v>
      </c>
      <c r="X11">
        <f>INDEX(Caliber!C2:'Caliber'!D9,MATCH(V11,Caliber!B2:'Caliber'!B9,0),2)</f>
        <v>0.4</v>
      </c>
      <c r="Y11" t="s">
        <v>119</v>
      </c>
    </row>
    <row r="12" spans="1:26" x14ac:dyDescent="0.25">
      <c r="W12" s="10" t="e">
        <f>INDEX(Caliber!B2:'Caliber'!C9,MATCH(V12,Caliber!B2:'Caliber'!B9,0),2)</f>
        <v>#N/A</v>
      </c>
      <c r="X12" s="10" t="e">
        <f>INDEX(Caliber!C2:'Caliber'!D9,MATCH(V12,Caliber!B2:'Caliber'!B9,0),2)</f>
        <v>#N/A</v>
      </c>
    </row>
    <row r="13" spans="1:26" x14ac:dyDescent="0.25">
      <c r="W13" t="e">
        <f>INDEX(Caliber!B2:'Caliber'!C9,MATCH(V13,Caliber!B2:'Caliber'!B9,0),2)</f>
        <v>#N/A</v>
      </c>
      <c r="X13" t="e">
        <f>INDEX(Caliber!C2:'Caliber'!D9,MATCH(V13,Caliber!B2:'Caliber'!B9,0),2)</f>
        <v>#N/A</v>
      </c>
    </row>
    <row r="14" spans="1:26" x14ac:dyDescent="0.25">
      <c r="W14" s="10" t="e">
        <f>INDEX(Caliber!B2:'Caliber'!C9,MATCH(V14,Caliber!B2:'Caliber'!B9,0),2)</f>
        <v>#N/A</v>
      </c>
      <c r="X14" s="10" t="e">
        <f>INDEX(Caliber!C2:'Caliber'!D9,MATCH(V14,Caliber!B2:'Caliber'!B9,0),2)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2"/>
  <sheetViews>
    <sheetView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I29" sqref="I29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125</v>
      </c>
      <c r="F1" s="20" t="s">
        <v>60</v>
      </c>
      <c r="G1" s="20" t="s">
        <v>61</v>
      </c>
      <c r="H1" s="20" t="s">
        <v>62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122</v>
      </c>
      <c r="B2">
        <v>23</v>
      </c>
      <c r="C2" t="s">
        <v>90</v>
      </c>
      <c r="D2">
        <v>30000</v>
      </c>
      <c r="E2" t="s">
        <v>76</v>
      </c>
      <c r="F2" t="b">
        <v>1</v>
      </c>
      <c r="G2">
        <v>50</v>
      </c>
      <c r="H2">
        <v>125</v>
      </c>
      <c r="I2">
        <v>50</v>
      </c>
      <c r="J2">
        <v>45</v>
      </c>
      <c r="K2">
        <v>55</v>
      </c>
      <c r="L2">
        <v>50</v>
      </c>
      <c r="M2">
        <v>60</v>
      </c>
      <c r="N2">
        <v>55</v>
      </c>
      <c r="O2">
        <v>20</v>
      </c>
      <c r="P2">
        <v>30</v>
      </c>
      <c r="Q2">
        <v>12</v>
      </c>
      <c r="R2">
        <v>200</v>
      </c>
      <c r="S2">
        <v>0</v>
      </c>
      <c r="T2">
        <v>3</v>
      </c>
      <c r="U2">
        <v>1</v>
      </c>
      <c r="V2">
        <v>5</v>
      </c>
      <c r="W2" t="s">
        <v>121</v>
      </c>
      <c r="X2">
        <f>INDEX(Caliber!B11:'Caliber'!C21,MATCH(W2,Caliber!B11:'Caliber'!B21,0),2)</f>
        <v>37</v>
      </c>
      <c r="Y2">
        <f>INDEX(Caliber!C11:'Caliber'!D21,MATCH(W2,Caliber!B11:'Caliber'!B21,0),2)</f>
        <v>0.4</v>
      </c>
      <c r="Z2" t="s">
        <v>117</v>
      </c>
    </row>
    <row r="3" spans="1:27" x14ac:dyDescent="0.25">
      <c r="A3" t="s">
        <v>123</v>
      </c>
      <c r="B3">
        <v>31</v>
      </c>
      <c r="C3" t="s">
        <v>90</v>
      </c>
      <c r="D3" t="s">
        <v>76</v>
      </c>
      <c r="E3" t="s">
        <v>124</v>
      </c>
      <c r="F3" t="b">
        <v>1</v>
      </c>
      <c r="G3">
        <v>50</v>
      </c>
      <c r="H3">
        <v>125</v>
      </c>
      <c r="I3">
        <v>50</v>
      </c>
      <c r="J3">
        <v>45</v>
      </c>
      <c r="K3">
        <v>75</v>
      </c>
      <c r="L3">
        <v>50</v>
      </c>
      <c r="M3">
        <v>60</v>
      </c>
      <c r="N3">
        <v>40</v>
      </c>
      <c r="O3">
        <v>20</v>
      </c>
      <c r="P3">
        <v>30</v>
      </c>
      <c r="Q3">
        <v>15</v>
      </c>
      <c r="R3">
        <v>200</v>
      </c>
      <c r="S3">
        <v>0</v>
      </c>
      <c r="T3">
        <v>3</v>
      </c>
      <c r="U3">
        <v>1</v>
      </c>
      <c r="V3">
        <v>1</v>
      </c>
      <c r="W3" t="s">
        <v>121</v>
      </c>
      <c r="X3">
        <f>INDEX(Caliber!B11:'Caliber'!C21,MATCH(W3,Caliber!B11:'Caliber'!B21,0),2)</f>
        <v>37</v>
      </c>
      <c r="Y3">
        <f>INDEX(Caliber!C11:'Caliber'!D21,MATCH(W3,Caliber!B11:'Caliber'!B21,0),2)</f>
        <v>0.4</v>
      </c>
      <c r="Z3" t="s">
        <v>126</v>
      </c>
    </row>
    <row r="4" spans="1:27" x14ac:dyDescent="0.25">
      <c r="A4" t="s">
        <v>127</v>
      </c>
      <c r="B4">
        <v>25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65</v>
      </c>
      <c r="J4">
        <v>45</v>
      </c>
      <c r="K4">
        <v>55</v>
      </c>
      <c r="L4">
        <v>70</v>
      </c>
      <c r="M4">
        <v>55</v>
      </c>
      <c r="N4">
        <v>50</v>
      </c>
      <c r="O4">
        <v>25</v>
      </c>
      <c r="P4">
        <v>35</v>
      </c>
      <c r="Q4">
        <v>12</v>
      </c>
      <c r="R4">
        <v>200</v>
      </c>
      <c r="S4">
        <v>0</v>
      </c>
      <c r="T4">
        <v>3</v>
      </c>
      <c r="U4">
        <v>1</v>
      </c>
      <c r="V4">
        <v>5</v>
      </c>
      <c r="W4" t="s">
        <v>121</v>
      </c>
      <c r="X4">
        <f>INDEX(Caliber!B11:'Caliber'!C21,MATCH(W4,Caliber!B11:'Caliber'!B21,0),2)</f>
        <v>37</v>
      </c>
      <c r="Y4">
        <f>INDEX(Caliber!C11:'Caliber'!D21,MATCH(W4,Caliber!B11:'Caliber'!B21,0),2)</f>
        <v>0.4</v>
      </c>
      <c r="Z4" t="s">
        <v>117</v>
      </c>
    </row>
    <row r="5" spans="1:27" x14ac:dyDescent="0.25">
      <c r="A5" t="s">
        <v>128</v>
      </c>
      <c r="B5">
        <v>24</v>
      </c>
      <c r="C5" t="s">
        <v>90</v>
      </c>
      <c r="D5">
        <v>40000</v>
      </c>
      <c r="E5" t="s">
        <v>76</v>
      </c>
      <c r="F5" t="b">
        <v>1</v>
      </c>
      <c r="G5">
        <v>50</v>
      </c>
      <c r="H5">
        <v>125</v>
      </c>
      <c r="I5">
        <v>50</v>
      </c>
      <c r="J5">
        <v>40</v>
      </c>
      <c r="K5">
        <v>52</v>
      </c>
      <c r="L5">
        <v>60</v>
      </c>
      <c r="M5">
        <v>65</v>
      </c>
      <c r="N5">
        <v>60</v>
      </c>
      <c r="O5">
        <v>22</v>
      </c>
      <c r="P5">
        <v>32</v>
      </c>
      <c r="Q5">
        <v>12</v>
      </c>
      <c r="R5">
        <v>200</v>
      </c>
      <c r="S5">
        <v>0</v>
      </c>
      <c r="T5">
        <v>3</v>
      </c>
      <c r="U5">
        <v>1</v>
      </c>
      <c r="V5">
        <v>5</v>
      </c>
      <c r="W5" t="s">
        <v>121</v>
      </c>
      <c r="X5">
        <f>INDEX(Caliber!B11:'Caliber'!C21,MATCH(W5,Caliber!B11:'Caliber'!B21,0),2)</f>
        <v>37</v>
      </c>
      <c r="Y5">
        <f>INDEX(Caliber!C11:'Caliber'!D21,MATCH(W5,Caliber!B11:'Caliber'!B21,0),2)</f>
        <v>0.4</v>
      </c>
      <c r="Z5" t="s">
        <v>117</v>
      </c>
    </row>
    <row r="6" spans="1:27" x14ac:dyDescent="0.25">
      <c r="A6" t="s">
        <v>129</v>
      </c>
      <c r="B6">
        <v>26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65</v>
      </c>
      <c r="J6">
        <v>40</v>
      </c>
      <c r="K6">
        <v>52</v>
      </c>
      <c r="L6">
        <v>80</v>
      </c>
      <c r="M6">
        <v>60</v>
      </c>
      <c r="N6">
        <v>50</v>
      </c>
      <c r="O6">
        <v>27</v>
      </c>
      <c r="P6">
        <v>37</v>
      </c>
      <c r="Q6">
        <v>13</v>
      </c>
      <c r="R6">
        <v>200</v>
      </c>
      <c r="S6">
        <v>0</v>
      </c>
      <c r="T6">
        <v>3</v>
      </c>
      <c r="U6">
        <v>1</v>
      </c>
      <c r="V6">
        <v>5</v>
      </c>
      <c r="W6" t="s">
        <v>121</v>
      </c>
      <c r="X6">
        <f>INDEX(Caliber!B11:'Caliber'!C21,MATCH(W6,Caliber!B11:'Caliber'!B21,0),2)</f>
        <v>37</v>
      </c>
      <c r="Y6">
        <f>INDEX(Caliber!C11:'Caliber'!D21,MATCH(W6,Caliber!B11:'Caliber'!B21,0),2)</f>
        <v>0.4</v>
      </c>
      <c r="Z6" t="s">
        <v>117</v>
      </c>
    </row>
    <row r="7" spans="1:27" x14ac:dyDescent="0.25">
      <c r="A7" t="s">
        <v>131</v>
      </c>
      <c r="B7">
        <v>24</v>
      </c>
      <c r="C7" t="s">
        <v>90</v>
      </c>
      <c r="D7">
        <v>32000</v>
      </c>
      <c r="E7" t="s">
        <v>76</v>
      </c>
      <c r="F7" t="b">
        <v>1</v>
      </c>
      <c r="G7">
        <v>50</v>
      </c>
      <c r="H7">
        <v>125</v>
      </c>
      <c r="I7">
        <v>60</v>
      </c>
      <c r="J7">
        <v>40</v>
      </c>
      <c r="K7">
        <v>65</v>
      </c>
      <c r="L7">
        <v>70</v>
      </c>
      <c r="M7">
        <v>65</v>
      </c>
      <c r="N7">
        <v>40</v>
      </c>
      <c r="O7">
        <v>24</v>
      </c>
      <c r="P7">
        <v>31</v>
      </c>
      <c r="Q7">
        <v>5</v>
      </c>
      <c r="R7">
        <v>200</v>
      </c>
      <c r="S7">
        <v>0</v>
      </c>
      <c r="T7">
        <v>3</v>
      </c>
      <c r="U7">
        <v>1</v>
      </c>
      <c r="V7">
        <v>5</v>
      </c>
      <c r="W7" t="s">
        <v>121</v>
      </c>
      <c r="X7">
        <f>INDEX(Caliber!B11:'Caliber'!C21,MATCH(W7,Caliber!B11:'Caliber'!B21,0),2)</f>
        <v>37</v>
      </c>
      <c r="Y7">
        <f>INDEX(Caliber!C11:'Caliber'!D21,MATCH(W7,Caliber!B11:'Caliber'!B21,0),2)</f>
        <v>0.4</v>
      </c>
      <c r="Z7" t="s">
        <v>117</v>
      </c>
    </row>
    <row r="8" spans="1:27" x14ac:dyDescent="0.25">
      <c r="A8" t="s">
        <v>132</v>
      </c>
      <c r="B8">
        <v>26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80</v>
      </c>
      <c r="J8">
        <v>37</v>
      </c>
      <c r="K8">
        <v>62</v>
      </c>
      <c r="L8">
        <v>90</v>
      </c>
      <c r="M8">
        <v>65</v>
      </c>
      <c r="N8">
        <v>40</v>
      </c>
      <c r="O8">
        <v>29</v>
      </c>
      <c r="P8">
        <v>41</v>
      </c>
      <c r="Q8">
        <v>10</v>
      </c>
      <c r="R8">
        <v>200</v>
      </c>
      <c r="S8">
        <v>0</v>
      </c>
      <c r="T8">
        <v>3</v>
      </c>
      <c r="U8">
        <v>1</v>
      </c>
      <c r="V8">
        <v>5</v>
      </c>
      <c r="W8" t="s">
        <v>121</v>
      </c>
      <c r="X8">
        <f>INDEX(Caliber!B11:'Caliber'!C21,MATCH(W8,Caliber!B11:'Caliber'!B21,0),2)</f>
        <v>37</v>
      </c>
      <c r="Y8">
        <f>INDEX(Caliber!C11:'Caliber'!D21,MATCH(W8,Caliber!B11:'Caliber'!B21,0),2)</f>
        <v>0.4</v>
      </c>
      <c r="Z8" t="s">
        <v>117</v>
      </c>
    </row>
    <row r="9" spans="1:27" x14ac:dyDescent="0.25">
      <c r="A9" t="s">
        <v>133</v>
      </c>
      <c r="B9">
        <v>36</v>
      </c>
      <c r="C9" t="s">
        <v>90</v>
      </c>
      <c r="D9" t="s">
        <v>76</v>
      </c>
      <c r="E9" t="s">
        <v>124</v>
      </c>
      <c r="F9" t="b">
        <v>1</v>
      </c>
      <c r="G9">
        <v>50</v>
      </c>
      <c r="H9">
        <v>125</v>
      </c>
      <c r="I9">
        <v>60</v>
      </c>
      <c r="J9">
        <v>40</v>
      </c>
      <c r="K9">
        <v>65</v>
      </c>
      <c r="L9">
        <v>70</v>
      </c>
      <c r="M9">
        <v>65</v>
      </c>
      <c r="N9">
        <v>50</v>
      </c>
      <c r="O9">
        <v>24</v>
      </c>
      <c r="P9">
        <v>31</v>
      </c>
      <c r="Q9">
        <v>18</v>
      </c>
      <c r="R9">
        <v>200</v>
      </c>
      <c r="S9">
        <v>0</v>
      </c>
      <c r="T9">
        <v>3</v>
      </c>
      <c r="U9">
        <v>1</v>
      </c>
      <c r="V9">
        <v>1</v>
      </c>
      <c r="W9" t="s">
        <v>121</v>
      </c>
      <c r="X9">
        <f>INDEX(Caliber!B11:'Caliber'!C21,MATCH(W9,Caliber!B11:'Caliber'!B21,0),2)</f>
        <v>37</v>
      </c>
      <c r="Y9">
        <f>INDEX(Caliber!C11:'Caliber'!D21,MATCH(W9,Caliber!B11:'Caliber'!B21,0),2)</f>
        <v>0.4</v>
      </c>
      <c r="Z9" t="s">
        <v>126</v>
      </c>
    </row>
    <row r="10" spans="1:27" x14ac:dyDescent="0.25">
      <c r="A10" t="s">
        <v>173</v>
      </c>
      <c r="B10">
        <v>33</v>
      </c>
      <c r="C10" t="s">
        <v>90</v>
      </c>
      <c r="D10" t="s">
        <v>76</v>
      </c>
      <c r="E10" t="s">
        <v>124</v>
      </c>
      <c r="F10" t="b">
        <v>1</v>
      </c>
      <c r="G10">
        <v>50</v>
      </c>
      <c r="H10">
        <v>125</v>
      </c>
      <c r="I10">
        <v>60</v>
      </c>
      <c r="J10">
        <v>40</v>
      </c>
      <c r="K10">
        <v>30</v>
      </c>
      <c r="L10">
        <v>70</v>
      </c>
      <c r="M10">
        <v>65</v>
      </c>
      <c r="N10">
        <v>50</v>
      </c>
      <c r="O10">
        <v>24</v>
      </c>
      <c r="P10">
        <v>31</v>
      </c>
      <c r="Q10">
        <v>7</v>
      </c>
      <c r="R10">
        <v>200</v>
      </c>
      <c r="S10">
        <v>0</v>
      </c>
      <c r="T10">
        <v>3</v>
      </c>
      <c r="U10">
        <v>1</v>
      </c>
      <c r="V10">
        <v>1</v>
      </c>
      <c r="W10" t="s">
        <v>121</v>
      </c>
      <c r="X10">
        <f>INDEX(Caliber!B11:'Caliber'!C21,MATCH(W10,Caliber!B11:'Caliber'!B21,0),2)</f>
        <v>37</v>
      </c>
      <c r="Y10">
        <f>INDEX(Caliber!C11:'Caliber'!D21,MATCH(W10,Caliber!B11:'Caliber'!B21,0),2)</f>
        <v>0.4</v>
      </c>
      <c r="Z10" t="s">
        <v>130</v>
      </c>
    </row>
    <row r="11" spans="1:27" x14ac:dyDescent="0.25">
      <c r="A11" t="s">
        <v>170</v>
      </c>
      <c r="B11">
        <v>24</v>
      </c>
      <c r="C11" t="s">
        <v>90</v>
      </c>
      <c r="D11">
        <v>32000</v>
      </c>
      <c r="E11" t="s">
        <v>76</v>
      </c>
      <c r="F11" t="b">
        <v>1</v>
      </c>
      <c r="G11">
        <v>50</v>
      </c>
      <c r="H11">
        <v>125</v>
      </c>
      <c r="I11">
        <v>60</v>
      </c>
      <c r="J11">
        <v>40</v>
      </c>
      <c r="K11">
        <v>55</v>
      </c>
      <c r="L11">
        <v>75</v>
      </c>
      <c r="M11">
        <v>65</v>
      </c>
      <c r="N11">
        <v>50</v>
      </c>
      <c r="O11">
        <v>24</v>
      </c>
      <c r="P11">
        <v>31</v>
      </c>
      <c r="Q11">
        <v>7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121</v>
      </c>
      <c r="X11">
        <f>INDEX(Caliber!B11:'Caliber'!C21,MATCH(W11,Caliber!B11:'Caliber'!B21,0),2)</f>
        <v>37</v>
      </c>
      <c r="Y11">
        <f>INDEX(Caliber!C11:'Caliber'!D21,MATCH(W11,Caliber!B11:'Caliber'!B21,0),2)</f>
        <v>0.4</v>
      </c>
      <c r="Z11" t="s">
        <v>117</v>
      </c>
    </row>
    <row r="12" spans="1:27" x14ac:dyDescent="0.25">
      <c r="A12" t="s">
        <v>171</v>
      </c>
      <c r="B12">
        <v>26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37</v>
      </c>
      <c r="K12">
        <v>53</v>
      </c>
      <c r="L12">
        <v>95</v>
      </c>
      <c r="M12">
        <v>65</v>
      </c>
      <c r="N12">
        <v>50</v>
      </c>
      <c r="O12">
        <v>29</v>
      </c>
      <c r="P12">
        <v>41</v>
      </c>
      <c r="Q12">
        <v>12</v>
      </c>
      <c r="R12">
        <v>200</v>
      </c>
      <c r="S12">
        <v>0</v>
      </c>
      <c r="T12">
        <v>3</v>
      </c>
      <c r="U12">
        <v>1</v>
      </c>
      <c r="V12">
        <v>5</v>
      </c>
      <c r="W12" t="s">
        <v>121</v>
      </c>
      <c r="X12">
        <f>INDEX(Caliber!B11:'Caliber'!C21,MATCH(W12,Caliber!B11:'Caliber'!B21,0),2)</f>
        <v>37</v>
      </c>
      <c r="Y12">
        <f>INDEX(Caliber!C11:'Caliber'!D21,MATCH(W12,Caliber!B11:'Caliber'!B21,0),2)</f>
        <v>0.4</v>
      </c>
      <c r="Z12" t="s">
        <v>117</v>
      </c>
    </row>
    <row r="13" spans="1:27" x14ac:dyDescent="0.25">
      <c r="A13" t="s">
        <v>172</v>
      </c>
      <c r="B13">
        <v>36</v>
      </c>
      <c r="C13" t="s">
        <v>90</v>
      </c>
      <c r="D13" t="s">
        <v>76</v>
      </c>
      <c r="E13" t="s">
        <v>124</v>
      </c>
      <c r="F13" t="b">
        <v>1</v>
      </c>
      <c r="G13">
        <v>50</v>
      </c>
      <c r="H13">
        <v>125</v>
      </c>
      <c r="I13">
        <v>60</v>
      </c>
      <c r="J13">
        <v>40</v>
      </c>
      <c r="K13">
        <v>65</v>
      </c>
      <c r="L13">
        <v>75</v>
      </c>
      <c r="M13">
        <v>65</v>
      </c>
      <c r="N13">
        <v>50</v>
      </c>
      <c r="O13">
        <v>24</v>
      </c>
      <c r="P13">
        <v>31</v>
      </c>
      <c r="Q13">
        <v>18</v>
      </c>
      <c r="R13">
        <v>200</v>
      </c>
      <c r="S13">
        <v>0</v>
      </c>
      <c r="T13">
        <v>3</v>
      </c>
      <c r="U13">
        <v>1</v>
      </c>
      <c r="V13">
        <v>1</v>
      </c>
      <c r="W13" t="s">
        <v>121</v>
      </c>
      <c r="X13">
        <f>INDEX(Caliber!B11:'Caliber'!C21,MATCH(W13,Caliber!B11:'Caliber'!B21,0),2)</f>
        <v>37</v>
      </c>
      <c r="Y13">
        <f>INDEX(Caliber!C11:'Caliber'!D21,MATCH(W13,Caliber!B11:'Caliber'!B21,0),2)</f>
        <v>0.4</v>
      </c>
      <c r="Z13" t="s">
        <v>126</v>
      </c>
    </row>
    <row r="14" spans="1:27" x14ac:dyDescent="0.25">
      <c r="A14" t="s">
        <v>174</v>
      </c>
      <c r="B14">
        <v>33</v>
      </c>
      <c r="C14" t="s">
        <v>90</v>
      </c>
      <c r="D14" t="s">
        <v>76</v>
      </c>
      <c r="E14" t="s">
        <v>124</v>
      </c>
      <c r="F14" t="b">
        <v>1</v>
      </c>
      <c r="G14">
        <v>50</v>
      </c>
      <c r="H14">
        <v>125</v>
      </c>
      <c r="I14">
        <v>60</v>
      </c>
      <c r="J14">
        <v>40</v>
      </c>
      <c r="K14">
        <v>30</v>
      </c>
      <c r="L14">
        <v>75</v>
      </c>
      <c r="M14">
        <v>65</v>
      </c>
      <c r="N14">
        <v>50</v>
      </c>
      <c r="O14">
        <v>24</v>
      </c>
      <c r="P14">
        <v>31</v>
      </c>
      <c r="Q14">
        <v>7</v>
      </c>
      <c r="R14">
        <v>200</v>
      </c>
      <c r="S14">
        <v>0</v>
      </c>
      <c r="T14">
        <v>3</v>
      </c>
      <c r="U14">
        <v>1</v>
      </c>
      <c r="V14">
        <v>1</v>
      </c>
      <c r="W14" t="s">
        <v>121</v>
      </c>
      <c r="X14">
        <f>INDEX(Caliber!B11:'Caliber'!C21,MATCH(W14,Caliber!B11:'Caliber'!B21,0),2)</f>
        <v>37</v>
      </c>
      <c r="Y14">
        <f>INDEX(Caliber!C11:'Caliber'!D21,MATCH(W14,Caliber!B11:'Caliber'!B21,0),2)</f>
        <v>0.4</v>
      </c>
      <c r="Z14" t="s">
        <v>130</v>
      </c>
    </row>
    <row r="15" spans="1:27" x14ac:dyDescent="0.25">
      <c r="A15" t="s">
        <v>134</v>
      </c>
      <c r="B15">
        <v>20</v>
      </c>
      <c r="C15" t="s">
        <v>90</v>
      </c>
      <c r="D15">
        <v>28000</v>
      </c>
      <c r="E15" t="s">
        <v>76</v>
      </c>
      <c r="F15" t="b">
        <v>1</v>
      </c>
      <c r="G15">
        <v>50</v>
      </c>
      <c r="H15">
        <v>125</v>
      </c>
      <c r="I15">
        <v>55</v>
      </c>
      <c r="J15">
        <v>45</v>
      </c>
      <c r="K15">
        <v>60</v>
      </c>
      <c r="L15">
        <v>60</v>
      </c>
      <c r="M15">
        <v>70</v>
      </c>
      <c r="N15">
        <v>45</v>
      </c>
      <c r="O15">
        <v>25</v>
      </c>
      <c r="P15">
        <v>35</v>
      </c>
      <c r="Q15">
        <v>11</v>
      </c>
      <c r="R15">
        <v>200</v>
      </c>
      <c r="S15">
        <v>0</v>
      </c>
      <c r="T15">
        <v>3</v>
      </c>
      <c r="U15">
        <v>1</v>
      </c>
      <c r="V15">
        <v>5</v>
      </c>
      <c r="W15" t="s">
        <v>19</v>
      </c>
      <c r="X15">
        <f>INDEX(Caliber!B11:'Caliber'!C21,MATCH(W15,Caliber!B11:'Caliber'!B21,0),2)</f>
        <v>36</v>
      </c>
      <c r="Y15">
        <f>INDEX(Caliber!C11:'Caliber'!D21,MATCH(W15,Caliber!B11:'Caliber'!B21,0),2)</f>
        <v>0.3</v>
      </c>
      <c r="Z15" t="s">
        <v>135</v>
      </c>
    </row>
    <row r="16" spans="1:27" x14ac:dyDescent="0.25">
      <c r="A16" t="s">
        <v>136</v>
      </c>
      <c r="B16">
        <v>22</v>
      </c>
      <c r="C16" t="s">
        <v>90</v>
      </c>
      <c r="D16" t="s">
        <v>76</v>
      </c>
      <c r="E16" t="s">
        <v>76</v>
      </c>
      <c r="F16" t="b">
        <v>1</v>
      </c>
      <c r="G16">
        <v>50</v>
      </c>
      <c r="H16">
        <v>125</v>
      </c>
      <c r="I16">
        <v>70</v>
      </c>
      <c r="J16">
        <v>45</v>
      </c>
      <c r="K16">
        <v>60</v>
      </c>
      <c r="L16">
        <v>80</v>
      </c>
      <c r="M16">
        <v>65</v>
      </c>
      <c r="N16">
        <v>35</v>
      </c>
      <c r="O16">
        <v>30</v>
      </c>
      <c r="P16">
        <v>40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19</v>
      </c>
      <c r="X16">
        <f>INDEX(Caliber!B11:'Caliber'!C21,MATCH(W16,Caliber!B11:'Caliber'!B21,0),2)</f>
        <v>36</v>
      </c>
      <c r="Y16">
        <f>INDEX(Caliber!C11:'Caliber'!D21,MATCH(W16,Caliber!B11:'Caliber'!B21,0),2)</f>
        <v>0.3</v>
      </c>
      <c r="Z16" t="s">
        <v>135</v>
      </c>
    </row>
    <row r="17" spans="1:27" x14ac:dyDescent="0.25">
      <c r="A17" t="s">
        <v>137</v>
      </c>
      <c r="B17">
        <v>22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55</v>
      </c>
      <c r="J17">
        <v>45</v>
      </c>
      <c r="K17">
        <v>60</v>
      </c>
      <c r="L17">
        <v>65</v>
      </c>
      <c r="M17">
        <v>70</v>
      </c>
      <c r="N17">
        <v>40</v>
      </c>
      <c r="O17">
        <v>33</v>
      </c>
      <c r="P17">
        <v>43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25</v>
      </c>
      <c r="X17">
        <f>INDEX(Caliber!B11:'Caliber'!C21,MATCH(W17,Caliber!B11:'Caliber'!B21,0),2)</f>
        <v>43</v>
      </c>
      <c r="Y17">
        <f>INDEX(Caliber!C11:'Caliber'!D21,MATCH(W17,Caliber!B11:'Caliber'!B21,0),2)</f>
        <v>0.6</v>
      </c>
      <c r="Z17" t="s">
        <v>138</v>
      </c>
    </row>
    <row r="18" spans="1:27" x14ac:dyDescent="0.25">
      <c r="A18" t="s">
        <v>139</v>
      </c>
      <c r="B18">
        <v>24</v>
      </c>
      <c r="C18" t="s">
        <v>90</v>
      </c>
      <c r="D18" t="s">
        <v>76</v>
      </c>
      <c r="E18" t="s">
        <v>76</v>
      </c>
      <c r="F18" t="b">
        <v>1</v>
      </c>
      <c r="G18">
        <v>50</v>
      </c>
      <c r="H18">
        <v>125</v>
      </c>
      <c r="I18">
        <v>70</v>
      </c>
      <c r="J18">
        <v>45</v>
      </c>
      <c r="K18">
        <v>60</v>
      </c>
      <c r="L18">
        <v>85</v>
      </c>
      <c r="M18">
        <v>65</v>
      </c>
      <c r="N18">
        <v>30</v>
      </c>
      <c r="O18">
        <v>38</v>
      </c>
      <c r="P18">
        <v>48</v>
      </c>
      <c r="Q18">
        <v>10</v>
      </c>
      <c r="R18">
        <v>200</v>
      </c>
      <c r="S18">
        <v>0</v>
      </c>
      <c r="T18">
        <v>3</v>
      </c>
      <c r="U18">
        <v>1</v>
      </c>
      <c r="V18">
        <v>5</v>
      </c>
      <c r="W18" t="s">
        <v>25</v>
      </c>
      <c r="X18">
        <f>INDEX(Caliber!B11:'Caliber'!C21,MATCH(W18,Caliber!B11:'Caliber'!B21,0),2)</f>
        <v>43</v>
      </c>
      <c r="Y18">
        <f>INDEX(Caliber!C11:'Caliber'!D21,MATCH(W18,Caliber!B11:'Caliber'!B21,0),2)</f>
        <v>0.6</v>
      </c>
      <c r="Z18" t="s">
        <v>138</v>
      </c>
    </row>
    <row r="19" spans="1:27" x14ac:dyDescent="0.25">
      <c r="A19" t="s">
        <v>140</v>
      </c>
      <c r="B19">
        <v>28</v>
      </c>
      <c r="C19" t="s">
        <v>90</v>
      </c>
      <c r="D19">
        <v>28000</v>
      </c>
      <c r="E19" t="s">
        <v>76</v>
      </c>
      <c r="F19" t="b">
        <v>1</v>
      </c>
      <c r="G19">
        <v>50</v>
      </c>
      <c r="H19">
        <v>125</v>
      </c>
      <c r="I19">
        <v>55</v>
      </c>
      <c r="J19">
        <v>45</v>
      </c>
      <c r="K19">
        <v>40</v>
      </c>
      <c r="L19">
        <v>55</v>
      </c>
      <c r="M19">
        <v>45</v>
      </c>
      <c r="N19">
        <v>50</v>
      </c>
      <c r="O19">
        <v>18</v>
      </c>
      <c r="P19">
        <v>28</v>
      </c>
      <c r="Q19">
        <v>12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121</v>
      </c>
      <c r="X19">
        <f>INDEX(Caliber!B11:'Caliber'!C21,MATCH(W19,Caliber!B11:'Caliber'!B21,0),2)</f>
        <v>37</v>
      </c>
      <c r="Y19">
        <f>INDEX(Caliber!C11:'Caliber'!D21,MATCH(W19,Caliber!B11:'Caliber'!B21,0),2)</f>
        <v>0.4</v>
      </c>
      <c r="Z19" t="s">
        <v>126</v>
      </c>
      <c r="AA19" t="s">
        <v>141</v>
      </c>
    </row>
    <row r="20" spans="1:27" x14ac:dyDescent="0.25">
      <c r="A20" t="s">
        <v>142</v>
      </c>
      <c r="B20">
        <v>30</v>
      </c>
      <c r="C20" t="s">
        <v>90</v>
      </c>
      <c r="D20" t="s">
        <v>76</v>
      </c>
      <c r="E20" t="s">
        <v>76</v>
      </c>
      <c r="F20" t="b">
        <v>1</v>
      </c>
      <c r="G20">
        <v>50</v>
      </c>
      <c r="H20">
        <v>125</v>
      </c>
      <c r="I20">
        <v>70</v>
      </c>
      <c r="J20">
        <v>45</v>
      </c>
      <c r="K20">
        <v>40</v>
      </c>
      <c r="L20">
        <v>74</v>
      </c>
      <c r="M20">
        <v>40</v>
      </c>
      <c r="N20">
        <v>35</v>
      </c>
      <c r="O20">
        <v>23</v>
      </c>
      <c r="P20">
        <v>33</v>
      </c>
      <c r="Q20">
        <v>12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121</v>
      </c>
      <c r="X20">
        <f>INDEX(Caliber!B11:'Caliber'!C21,MATCH(W20,Caliber!B11:'Caliber'!B21,0),2)</f>
        <v>37</v>
      </c>
      <c r="Y20">
        <f>INDEX(Caliber!C11:'Caliber'!D21,MATCH(W20,Caliber!B11:'Caliber'!B21,0),2)</f>
        <v>0.4</v>
      </c>
      <c r="Z20" t="s">
        <v>126</v>
      </c>
      <c r="AA20" t="s">
        <v>141</v>
      </c>
    </row>
    <row r="21" spans="1:27" x14ac:dyDescent="0.25">
      <c r="A21" t="s">
        <v>143</v>
      </c>
      <c r="B21">
        <v>27</v>
      </c>
      <c r="C21" t="s">
        <v>90</v>
      </c>
      <c r="D21">
        <v>31000</v>
      </c>
      <c r="E21" t="s">
        <v>76</v>
      </c>
      <c r="F21" t="b">
        <v>1</v>
      </c>
      <c r="G21">
        <v>50</v>
      </c>
      <c r="H21">
        <v>125</v>
      </c>
      <c r="I21">
        <v>70</v>
      </c>
      <c r="J21">
        <v>50</v>
      </c>
      <c r="K21">
        <v>55</v>
      </c>
      <c r="L21">
        <v>80</v>
      </c>
      <c r="M21">
        <v>60</v>
      </c>
      <c r="N21">
        <v>45</v>
      </c>
      <c r="O21">
        <v>33</v>
      </c>
      <c r="P21">
        <v>35</v>
      </c>
      <c r="Q21">
        <v>10</v>
      </c>
      <c r="R21">
        <v>200</v>
      </c>
      <c r="S21">
        <v>0</v>
      </c>
      <c r="T21">
        <v>3</v>
      </c>
      <c r="U21">
        <v>1</v>
      </c>
      <c r="V21">
        <v>5</v>
      </c>
      <c r="W21" t="s">
        <v>121</v>
      </c>
      <c r="X21">
        <f>INDEX(Caliber!B11:'Caliber'!C21,MATCH(W21,Caliber!B11:'Caliber'!B21,0),2)</f>
        <v>37</v>
      </c>
      <c r="Y21">
        <f>INDEX(Caliber!C11:'Caliber'!D21,MATCH(W21,Caliber!B11:'Caliber'!B21,0),2)</f>
        <v>0.4</v>
      </c>
      <c r="Z21" t="s">
        <v>126</v>
      </c>
    </row>
    <row r="22" spans="1:27" x14ac:dyDescent="0.25">
      <c r="A22" t="s">
        <v>144</v>
      </c>
      <c r="B22">
        <v>37</v>
      </c>
      <c r="C22" t="s">
        <v>90</v>
      </c>
      <c r="D22" t="s">
        <v>76</v>
      </c>
      <c r="E22" t="s">
        <v>124</v>
      </c>
      <c r="F22" t="b">
        <v>1</v>
      </c>
      <c r="G22">
        <v>50</v>
      </c>
      <c r="H22">
        <v>125</v>
      </c>
      <c r="I22">
        <v>70</v>
      </c>
      <c r="J22">
        <v>50</v>
      </c>
      <c r="K22">
        <v>70</v>
      </c>
      <c r="L22">
        <v>80</v>
      </c>
      <c r="M22">
        <v>60</v>
      </c>
      <c r="N22">
        <v>45</v>
      </c>
      <c r="O22">
        <v>33</v>
      </c>
      <c r="P22">
        <v>35</v>
      </c>
      <c r="Q22">
        <v>16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121</v>
      </c>
      <c r="X22">
        <f>INDEX(Caliber!B11:'Caliber'!C21,MATCH(W22,Caliber!B11:'Caliber'!B21,0),2)</f>
        <v>37</v>
      </c>
      <c r="Y22">
        <f>INDEX(Caliber!C11:'Caliber'!D21,MATCH(W22,Caliber!B11:'Caliber'!B21,0),2)</f>
        <v>0.4</v>
      </c>
      <c r="Z22" t="s">
        <v>126</v>
      </c>
    </row>
    <row r="23" spans="1:27" x14ac:dyDescent="0.25">
      <c r="A23" t="s">
        <v>145</v>
      </c>
      <c r="B23">
        <v>25</v>
      </c>
      <c r="C23" t="s">
        <v>90</v>
      </c>
      <c r="D23">
        <v>35000</v>
      </c>
      <c r="E23" t="s">
        <v>76</v>
      </c>
      <c r="F23" t="b">
        <v>1</v>
      </c>
      <c r="G23">
        <v>50</v>
      </c>
      <c r="H23">
        <v>125</v>
      </c>
      <c r="I23">
        <v>55</v>
      </c>
      <c r="J23">
        <v>35</v>
      </c>
      <c r="K23">
        <v>65</v>
      </c>
      <c r="L23">
        <v>70</v>
      </c>
      <c r="M23">
        <v>65</v>
      </c>
      <c r="N23">
        <v>50</v>
      </c>
      <c r="O23">
        <v>30</v>
      </c>
      <c r="P23">
        <v>35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121</v>
      </c>
      <c r="X23">
        <f>INDEX(Caliber!B11:'Caliber'!C21,MATCH(W23,Caliber!B11:'Caliber'!B21,0),2)</f>
        <v>37</v>
      </c>
      <c r="Y23">
        <f>INDEX(Caliber!C11:'Caliber'!D21,MATCH(W23,Caliber!B11:'Caliber'!B21,0),2)</f>
        <v>0.4</v>
      </c>
      <c r="Z23" t="s">
        <v>117</v>
      </c>
    </row>
    <row r="24" spans="1:27" x14ac:dyDescent="0.25">
      <c r="A24" t="s">
        <v>146</v>
      </c>
      <c r="B24">
        <v>27</v>
      </c>
      <c r="C24" t="s">
        <v>90</v>
      </c>
      <c r="D24" t="s">
        <v>76</v>
      </c>
      <c r="E24" t="s">
        <v>76</v>
      </c>
      <c r="F24" t="b">
        <v>1</v>
      </c>
      <c r="G24">
        <v>50</v>
      </c>
      <c r="H24">
        <v>125</v>
      </c>
      <c r="I24">
        <v>75</v>
      </c>
      <c r="J24">
        <v>32</v>
      </c>
      <c r="K24">
        <v>62</v>
      </c>
      <c r="L24">
        <v>90</v>
      </c>
      <c r="M24">
        <v>64</v>
      </c>
      <c r="N24">
        <v>50</v>
      </c>
      <c r="O24">
        <v>35</v>
      </c>
      <c r="P24">
        <v>40</v>
      </c>
      <c r="Q24">
        <v>13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121</v>
      </c>
      <c r="X24">
        <f>INDEX(Caliber!B11:'Caliber'!C21,MATCH(W24,Caliber!B11:'Caliber'!B21,0),2)</f>
        <v>37</v>
      </c>
      <c r="Y24">
        <f>INDEX(Caliber!C11:'Caliber'!D21,MATCH(W24,Caliber!B11:'Caliber'!B21,0),2)</f>
        <v>0.4</v>
      </c>
      <c r="Z24" t="s">
        <v>117</v>
      </c>
    </row>
    <row r="25" spans="1:27" x14ac:dyDescent="0.25">
      <c r="A25" t="s">
        <v>147</v>
      </c>
      <c r="B25">
        <v>37</v>
      </c>
      <c r="C25" t="s">
        <v>90</v>
      </c>
      <c r="D25" t="s">
        <v>76</v>
      </c>
      <c r="E25" t="s">
        <v>124</v>
      </c>
      <c r="F25" t="b">
        <v>1</v>
      </c>
      <c r="G25">
        <v>50</v>
      </c>
      <c r="H25">
        <v>125</v>
      </c>
      <c r="I25">
        <v>75</v>
      </c>
      <c r="J25">
        <v>32</v>
      </c>
      <c r="K25">
        <v>65</v>
      </c>
      <c r="L25">
        <v>70</v>
      </c>
      <c r="M25">
        <v>65</v>
      </c>
      <c r="N25">
        <v>50</v>
      </c>
      <c r="O25">
        <v>30</v>
      </c>
      <c r="P25">
        <v>35</v>
      </c>
      <c r="Q25">
        <v>18</v>
      </c>
      <c r="R25">
        <v>200</v>
      </c>
      <c r="S25">
        <v>0</v>
      </c>
      <c r="T25">
        <v>3</v>
      </c>
      <c r="U25">
        <v>1</v>
      </c>
      <c r="V25">
        <v>1</v>
      </c>
      <c r="W25" t="s">
        <v>121</v>
      </c>
      <c r="X25">
        <f>INDEX(Caliber!B11:'Caliber'!C21,MATCH(W25,Caliber!B11:'Caliber'!B21,0),2)</f>
        <v>37</v>
      </c>
      <c r="Y25">
        <f>INDEX(Caliber!C11:'Caliber'!D21,MATCH(W25,Caliber!B11:'Caliber'!B21,0),2)</f>
        <v>0.4</v>
      </c>
      <c r="Z25" t="s">
        <v>126</v>
      </c>
    </row>
    <row r="26" spans="1:27" x14ac:dyDescent="0.25">
      <c r="A26" t="s">
        <v>175</v>
      </c>
      <c r="B26">
        <v>34</v>
      </c>
      <c r="C26" t="s">
        <v>90</v>
      </c>
      <c r="D26" t="s">
        <v>76</v>
      </c>
      <c r="E26" t="s">
        <v>124</v>
      </c>
      <c r="F26" t="b">
        <v>1</v>
      </c>
      <c r="G26">
        <v>50</v>
      </c>
      <c r="H26">
        <v>125</v>
      </c>
      <c r="I26">
        <v>75</v>
      </c>
      <c r="J26">
        <v>32</v>
      </c>
      <c r="K26">
        <v>30</v>
      </c>
      <c r="L26">
        <v>70</v>
      </c>
      <c r="M26">
        <v>65</v>
      </c>
      <c r="N26">
        <v>50</v>
      </c>
      <c r="O26">
        <v>30</v>
      </c>
      <c r="P26">
        <v>35</v>
      </c>
      <c r="Q26">
        <v>7</v>
      </c>
      <c r="R26">
        <v>200</v>
      </c>
      <c r="S26">
        <v>0</v>
      </c>
      <c r="T26">
        <v>3</v>
      </c>
      <c r="U26">
        <v>1</v>
      </c>
      <c r="V26">
        <v>1</v>
      </c>
      <c r="W26" t="s">
        <v>121</v>
      </c>
      <c r="X26">
        <f>INDEX(Caliber!B11:'Caliber'!C21,MATCH(W26,Caliber!B11:'Caliber'!B21,0),2)</f>
        <v>37</v>
      </c>
      <c r="Y26">
        <f>INDEX(Caliber!C11:'Caliber'!D21,MATCH(W26,Caliber!B11:'Caliber'!B21,0),2)</f>
        <v>0.4</v>
      </c>
      <c r="Z26" t="s">
        <v>130</v>
      </c>
    </row>
    <row r="27" spans="1:27" x14ac:dyDescent="0.25">
      <c r="A27" t="s">
        <v>211</v>
      </c>
      <c r="B27">
        <v>31</v>
      </c>
      <c r="C27" t="s">
        <v>90</v>
      </c>
      <c r="D27">
        <v>39000</v>
      </c>
      <c r="E27" t="s">
        <v>76</v>
      </c>
      <c r="F27" t="b">
        <v>1</v>
      </c>
      <c r="G27">
        <v>50</v>
      </c>
      <c r="H27">
        <v>125</v>
      </c>
      <c r="I27">
        <v>65</v>
      </c>
      <c r="J27">
        <v>50</v>
      </c>
      <c r="K27">
        <v>65</v>
      </c>
      <c r="L27">
        <v>80</v>
      </c>
      <c r="M27">
        <v>65</v>
      </c>
      <c r="N27">
        <v>40</v>
      </c>
      <c r="O27">
        <v>37</v>
      </c>
      <c r="P27">
        <v>40</v>
      </c>
      <c r="Q27">
        <v>12</v>
      </c>
      <c r="R27">
        <v>200</v>
      </c>
      <c r="S27">
        <v>0</v>
      </c>
      <c r="T27">
        <v>3</v>
      </c>
      <c r="U27">
        <v>1</v>
      </c>
      <c r="V27">
        <v>5</v>
      </c>
      <c r="W27" t="s">
        <v>153</v>
      </c>
      <c r="X27" cm="1">
        <f t="array" aca="1" ref="X27" ca="1">INDEX(Caliber!B11:'Caliber'!C21,MATCH(INDIRECT(ADDRESS(ROW(),COLUMN()-1)),Caliber!B11:'Caliber'!B21,0),2)</f>
        <v>45</v>
      </c>
      <c r="Y27" cm="1">
        <f t="array" aca="1" ref="Y27" ca="1">INDEX(Caliber!C11:'Caliber'!D21,MATCH(INDIRECT(ADDRESS(ROW(),COLUMN()-2)),Caliber!B11:'Caliber'!B21,0),2)</f>
        <v>0.6</v>
      </c>
      <c r="Z27" t="s">
        <v>212</v>
      </c>
    </row>
    <row r="28" spans="1:27" x14ac:dyDescent="0.25">
      <c r="A28" t="s">
        <v>213</v>
      </c>
      <c r="B28">
        <v>33</v>
      </c>
      <c r="C28" t="s">
        <v>90</v>
      </c>
      <c r="D28" t="s">
        <v>76</v>
      </c>
      <c r="E28" t="s">
        <v>76</v>
      </c>
      <c r="F28" t="b">
        <v>1</v>
      </c>
      <c r="G28">
        <v>50</v>
      </c>
      <c r="H28">
        <v>125</v>
      </c>
      <c r="I28">
        <v>80</v>
      </c>
      <c r="J28">
        <v>50</v>
      </c>
      <c r="K28">
        <v>65</v>
      </c>
      <c r="L28">
        <v>100</v>
      </c>
      <c r="M28">
        <v>60</v>
      </c>
      <c r="N28">
        <v>30</v>
      </c>
      <c r="O28">
        <v>42</v>
      </c>
      <c r="P28">
        <v>45</v>
      </c>
      <c r="Q28">
        <v>12</v>
      </c>
      <c r="R28">
        <v>200</v>
      </c>
      <c r="S28">
        <v>0</v>
      </c>
      <c r="T28">
        <v>3</v>
      </c>
      <c r="U28">
        <v>1</v>
      </c>
      <c r="V28">
        <v>5</v>
      </c>
      <c r="W28" t="s">
        <v>153</v>
      </c>
      <c r="X28" cm="1">
        <f t="array" aca="1" ref="X28" ca="1">INDEX(Caliber!B11:'Caliber'!C21,MATCH(INDIRECT(ADDRESS(ROW(),COLUMN()-1)),Caliber!B11:'Caliber'!B21,0),2)</f>
        <v>45</v>
      </c>
      <c r="Y28" cm="1">
        <f t="array" aca="1" ref="Y28" ca="1">INDEX(Caliber!C11:'Caliber'!D21,MATCH(INDIRECT(ADDRESS(ROW(),COLUMN()-2)),Caliber!B11:'Caliber'!B21,0),2)</f>
        <v>0.6</v>
      </c>
      <c r="Z28" t="s">
        <v>79</v>
      </c>
    </row>
    <row r="29" spans="1:27" x14ac:dyDescent="0.25">
      <c r="A29" t="s">
        <v>148</v>
      </c>
      <c r="B29">
        <v>19</v>
      </c>
      <c r="C29" t="s">
        <v>90</v>
      </c>
      <c r="D29">
        <v>17500</v>
      </c>
      <c r="E29" t="s">
        <v>76</v>
      </c>
      <c r="F29" t="b">
        <v>1</v>
      </c>
      <c r="G29">
        <v>50</v>
      </c>
      <c r="H29">
        <v>125</v>
      </c>
      <c r="I29">
        <v>50</v>
      </c>
      <c r="J29">
        <v>35</v>
      </c>
      <c r="K29">
        <v>55</v>
      </c>
      <c r="L29">
        <v>55</v>
      </c>
      <c r="M29">
        <v>60</v>
      </c>
      <c r="N29">
        <v>40</v>
      </c>
      <c r="O29">
        <v>22</v>
      </c>
      <c r="P29">
        <v>32</v>
      </c>
      <c r="Q29">
        <v>10</v>
      </c>
      <c r="R29">
        <v>200</v>
      </c>
      <c r="S29">
        <v>0</v>
      </c>
      <c r="T29">
        <v>3</v>
      </c>
      <c r="U29">
        <v>1</v>
      </c>
      <c r="V29">
        <v>5</v>
      </c>
      <c r="W29" t="s">
        <v>121</v>
      </c>
      <c r="X29">
        <f>INDEX(Caliber!B11:'Caliber'!C21,MATCH(W29,Caliber!B11:'Caliber'!B21,0),2)</f>
        <v>37</v>
      </c>
      <c r="Y29">
        <f>INDEX(Caliber!C11:'Caliber'!D21,MATCH(W29,Caliber!B11:'Caliber'!B21,0),2)</f>
        <v>0.4</v>
      </c>
      <c r="Z29" t="s">
        <v>117</v>
      </c>
    </row>
    <row r="30" spans="1:27" x14ac:dyDescent="0.25">
      <c r="A30" t="s">
        <v>191</v>
      </c>
      <c r="B30">
        <v>21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65</v>
      </c>
      <c r="J30">
        <v>35</v>
      </c>
      <c r="K30">
        <v>55</v>
      </c>
      <c r="L30">
        <v>75</v>
      </c>
      <c r="M30">
        <v>55</v>
      </c>
      <c r="N30">
        <v>30</v>
      </c>
      <c r="O30">
        <v>27</v>
      </c>
      <c r="P30">
        <v>37</v>
      </c>
      <c r="Q30">
        <v>10</v>
      </c>
      <c r="R30">
        <v>200</v>
      </c>
      <c r="S30">
        <v>0</v>
      </c>
      <c r="T30">
        <v>3</v>
      </c>
      <c r="U30">
        <v>1</v>
      </c>
      <c r="V30">
        <v>5</v>
      </c>
      <c r="W30" t="s">
        <v>121</v>
      </c>
      <c r="X30">
        <f>INDEX(Caliber!B11:'Caliber'!C21,MATCH(W30,Caliber!B11:'Caliber'!B21,0),2)</f>
        <v>37</v>
      </c>
      <c r="Y30">
        <f>INDEX(Caliber!C11:'Caliber'!D21,MATCH(W30,Caliber!B11:'Caliber'!B21,0),2)</f>
        <v>0.4</v>
      </c>
      <c r="Z30" t="s">
        <v>117</v>
      </c>
    </row>
    <row r="31" spans="1:27" x14ac:dyDescent="0.25">
      <c r="A31" t="s">
        <v>192</v>
      </c>
      <c r="B31">
        <v>24</v>
      </c>
      <c r="C31" t="s">
        <v>90</v>
      </c>
      <c r="D31">
        <v>38000</v>
      </c>
      <c r="E31" t="s">
        <v>76</v>
      </c>
      <c r="F31" t="b">
        <v>1</v>
      </c>
      <c r="G31">
        <v>50</v>
      </c>
      <c r="H31">
        <v>125</v>
      </c>
      <c r="I31">
        <v>65</v>
      </c>
      <c r="J31">
        <v>45</v>
      </c>
      <c r="K31">
        <v>70</v>
      </c>
      <c r="L31">
        <v>80</v>
      </c>
      <c r="M31">
        <v>70</v>
      </c>
      <c r="N31">
        <v>50</v>
      </c>
      <c r="O31">
        <v>32</v>
      </c>
      <c r="P31">
        <v>35</v>
      </c>
      <c r="Q31">
        <v>14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121</v>
      </c>
      <c r="X31">
        <f>INDEX(Caliber!B11:'Caliber'!C21,MATCH(W31,Caliber!B11:'Caliber'!B21,0),2)</f>
        <v>37</v>
      </c>
      <c r="Y31">
        <f>INDEX(Caliber!C11:'Caliber'!D21,MATCH(W31,Caliber!B11:'Caliber'!B21,0),2)</f>
        <v>0.4</v>
      </c>
      <c r="Z31" t="s">
        <v>117</v>
      </c>
    </row>
    <row r="32" spans="1:27" x14ac:dyDescent="0.25">
      <c r="A32" t="s">
        <v>193</v>
      </c>
      <c r="B32">
        <v>26</v>
      </c>
      <c r="C32" t="s">
        <v>90</v>
      </c>
      <c r="D32" t="s">
        <v>76</v>
      </c>
      <c r="E32" t="s">
        <v>76</v>
      </c>
      <c r="F32" t="b">
        <v>1</v>
      </c>
      <c r="G32">
        <v>50</v>
      </c>
      <c r="H32">
        <v>125</v>
      </c>
      <c r="I32">
        <v>80</v>
      </c>
      <c r="J32">
        <v>42</v>
      </c>
      <c r="K32">
        <v>67</v>
      </c>
      <c r="L32">
        <v>100</v>
      </c>
      <c r="M32">
        <v>70</v>
      </c>
      <c r="N32">
        <v>50</v>
      </c>
      <c r="O32">
        <v>37</v>
      </c>
      <c r="P32">
        <v>40</v>
      </c>
      <c r="Q32">
        <v>14</v>
      </c>
      <c r="R32">
        <v>200</v>
      </c>
      <c r="S32">
        <v>0</v>
      </c>
      <c r="T32">
        <v>3</v>
      </c>
      <c r="U32">
        <v>1</v>
      </c>
      <c r="V32">
        <v>5</v>
      </c>
      <c r="W32" t="s">
        <v>121</v>
      </c>
      <c r="X32">
        <f>INDEX(Caliber!B11:'Caliber'!C21,MATCH(W32,Caliber!B11:'Caliber'!B21,0),2)</f>
        <v>37</v>
      </c>
      <c r="Y32">
        <f>INDEX(Caliber!C11:'Caliber'!D21,MATCH(W32,Caliber!B11:'Caliber'!B21,0),2)</f>
        <v>0.4</v>
      </c>
      <c r="Z32" t="s">
        <v>117</v>
      </c>
    </row>
    <row r="33" spans="1:26" x14ac:dyDescent="0.25">
      <c r="A33" t="s">
        <v>194</v>
      </c>
      <c r="B33">
        <v>34</v>
      </c>
      <c r="C33" t="s">
        <v>90</v>
      </c>
      <c r="D33" t="s">
        <v>76</v>
      </c>
      <c r="E33" t="s">
        <v>124</v>
      </c>
      <c r="F33" t="b">
        <v>1</v>
      </c>
      <c r="G33">
        <v>50</v>
      </c>
      <c r="H33">
        <v>125</v>
      </c>
      <c r="I33">
        <v>65</v>
      </c>
      <c r="J33">
        <v>45</v>
      </c>
      <c r="K33">
        <v>70</v>
      </c>
      <c r="L33">
        <v>80</v>
      </c>
      <c r="M33">
        <v>70</v>
      </c>
      <c r="N33">
        <v>45</v>
      </c>
      <c r="O33">
        <v>37</v>
      </c>
      <c r="P33">
        <v>40</v>
      </c>
      <c r="Q33">
        <v>16</v>
      </c>
      <c r="R33">
        <v>200</v>
      </c>
      <c r="S33">
        <v>0</v>
      </c>
      <c r="T33">
        <v>3</v>
      </c>
      <c r="U33">
        <v>1</v>
      </c>
      <c r="V33">
        <v>5</v>
      </c>
      <c r="W33" t="s">
        <v>121</v>
      </c>
      <c r="X33">
        <f>INDEX(Caliber!B11:'Caliber'!C21,MATCH(W33,Caliber!B11:'Caliber'!B21,0),2)</f>
        <v>37</v>
      </c>
      <c r="Y33">
        <f>INDEX(Caliber!C11:'Caliber'!D21,MATCH(W33,Caliber!B11:'Caliber'!B21,0),2)</f>
        <v>0.4</v>
      </c>
      <c r="Z33" t="s">
        <v>126</v>
      </c>
    </row>
    <row r="34" spans="1:26" x14ac:dyDescent="0.25">
      <c r="A34" t="s">
        <v>195</v>
      </c>
      <c r="B34">
        <v>28</v>
      </c>
      <c r="C34" t="s">
        <v>90</v>
      </c>
      <c r="D34">
        <v>41000</v>
      </c>
      <c r="E34" t="s">
        <v>76</v>
      </c>
      <c r="F34" t="b">
        <v>1</v>
      </c>
      <c r="G34">
        <v>50</v>
      </c>
      <c r="H34">
        <v>125</v>
      </c>
      <c r="I34">
        <v>65</v>
      </c>
      <c r="J34">
        <v>45</v>
      </c>
      <c r="K34">
        <v>70</v>
      </c>
      <c r="L34">
        <v>85</v>
      </c>
      <c r="M34">
        <v>75</v>
      </c>
      <c r="N34">
        <v>45</v>
      </c>
      <c r="O34">
        <v>35</v>
      </c>
      <c r="P34">
        <v>40</v>
      </c>
      <c r="Q34">
        <v>12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153</v>
      </c>
      <c r="X34">
        <f>INDEX(Caliber!B11:'Caliber'!C21,MATCH(W34,Caliber!B11:'Caliber'!B21,0),2)</f>
        <v>45</v>
      </c>
      <c r="Y34">
        <f>INDEX(Caliber!C11:'Caliber'!D21,MATCH(W34,Caliber!B11:'Caliber'!B21,0),2)</f>
        <v>0.6</v>
      </c>
      <c r="Z34" t="s">
        <v>98</v>
      </c>
    </row>
    <row r="35" spans="1:26" x14ac:dyDescent="0.25">
      <c r="A35" t="s">
        <v>196</v>
      </c>
      <c r="B35">
        <v>30</v>
      </c>
      <c r="C35" t="s">
        <v>90</v>
      </c>
      <c r="D35" t="s">
        <v>76</v>
      </c>
      <c r="E35" t="s">
        <v>76</v>
      </c>
      <c r="F35" t="b">
        <v>1</v>
      </c>
      <c r="G35">
        <v>50</v>
      </c>
      <c r="H35">
        <v>125</v>
      </c>
      <c r="I35">
        <v>80</v>
      </c>
      <c r="J35">
        <v>42</v>
      </c>
      <c r="K35">
        <v>67</v>
      </c>
      <c r="L35">
        <v>105</v>
      </c>
      <c r="M35">
        <v>75</v>
      </c>
      <c r="N35">
        <v>45</v>
      </c>
      <c r="O35">
        <v>35</v>
      </c>
      <c r="P35">
        <v>40</v>
      </c>
      <c r="Q35">
        <v>12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153</v>
      </c>
      <c r="X35">
        <f>INDEX(Caliber!B11:'Caliber'!C21,MATCH(W35,Caliber!B11:'Caliber'!B21,0),2)</f>
        <v>45</v>
      </c>
      <c r="Y35">
        <f>INDEX(Caliber!C11:'Caliber'!D21,MATCH(W35,Caliber!B11:'Caliber'!B21,0),2)</f>
        <v>0.6</v>
      </c>
      <c r="Z35" t="s">
        <v>98</v>
      </c>
    </row>
    <row r="36" spans="1:26" x14ac:dyDescent="0.25">
      <c r="A36" t="s">
        <v>197</v>
      </c>
      <c r="B36">
        <v>38</v>
      </c>
      <c r="C36" t="s">
        <v>90</v>
      </c>
      <c r="D36" t="s">
        <v>76</v>
      </c>
      <c r="E36" t="s">
        <v>124</v>
      </c>
      <c r="F36" t="b">
        <v>1</v>
      </c>
      <c r="G36">
        <v>50</v>
      </c>
      <c r="H36">
        <v>125</v>
      </c>
      <c r="I36">
        <v>65</v>
      </c>
      <c r="J36">
        <v>45</v>
      </c>
      <c r="K36">
        <v>70</v>
      </c>
      <c r="L36">
        <v>85</v>
      </c>
      <c r="M36">
        <v>75</v>
      </c>
      <c r="N36">
        <v>45</v>
      </c>
      <c r="O36">
        <v>35</v>
      </c>
      <c r="P36">
        <v>40</v>
      </c>
      <c r="Q36">
        <v>16</v>
      </c>
      <c r="R36">
        <v>200</v>
      </c>
      <c r="S36">
        <v>0</v>
      </c>
      <c r="T36">
        <v>3</v>
      </c>
      <c r="U36">
        <v>1</v>
      </c>
      <c r="V36">
        <v>5</v>
      </c>
      <c r="W36" t="s">
        <v>153</v>
      </c>
      <c r="X36">
        <f>INDEX(Caliber!B11:'Caliber'!C21,MATCH(W36,Caliber!B11:'Caliber'!B21,0),2)</f>
        <v>45</v>
      </c>
      <c r="Y36">
        <f>INDEX(Caliber!C11:'Caliber'!D21,MATCH(W36,Caliber!B11:'Caliber'!B21,0),2)</f>
        <v>0.6</v>
      </c>
      <c r="Z36" t="s">
        <v>198</v>
      </c>
    </row>
    <row r="37" spans="1:26" x14ac:dyDescent="0.25">
      <c r="A37" t="s">
        <v>199</v>
      </c>
      <c r="B37">
        <v>30</v>
      </c>
      <c r="C37" t="s">
        <v>90</v>
      </c>
      <c r="D37">
        <v>85000</v>
      </c>
      <c r="E37" t="s">
        <v>76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45</v>
      </c>
      <c r="L37">
        <v>90</v>
      </c>
      <c r="M37">
        <v>85</v>
      </c>
      <c r="N37">
        <v>55</v>
      </c>
      <c r="O37">
        <v>35</v>
      </c>
      <c r="P37">
        <v>45</v>
      </c>
      <c r="Q37">
        <v>15</v>
      </c>
      <c r="R37">
        <v>200</v>
      </c>
      <c r="S37">
        <v>0</v>
      </c>
      <c r="T37">
        <v>3</v>
      </c>
      <c r="U37">
        <v>1</v>
      </c>
      <c r="V37">
        <v>5</v>
      </c>
      <c r="W37" t="s">
        <v>18</v>
      </c>
      <c r="X37">
        <f>INDEX(Caliber!B11:'Caliber'!C21,MATCH(W37,Caliber!B11:'Caliber'!B21,0),2)</f>
        <v>35</v>
      </c>
      <c r="Y37">
        <f>INDEX(Caliber!C11:'Caliber'!D21,MATCH(W37,Caliber!B11:'Caliber'!B21,0),2)</f>
        <v>0.3</v>
      </c>
      <c r="Z37" t="s">
        <v>109</v>
      </c>
    </row>
    <row r="38" spans="1:26" x14ac:dyDescent="0.25">
      <c r="A38" t="s">
        <v>200</v>
      </c>
      <c r="B38">
        <v>20</v>
      </c>
      <c r="C38" t="s">
        <v>90</v>
      </c>
      <c r="D38">
        <v>45000</v>
      </c>
      <c r="E38" t="s">
        <v>76</v>
      </c>
      <c r="F38" t="b">
        <v>1</v>
      </c>
      <c r="G38">
        <v>50</v>
      </c>
      <c r="H38">
        <v>125</v>
      </c>
      <c r="I38">
        <v>60</v>
      </c>
      <c r="J38">
        <v>40</v>
      </c>
      <c r="K38">
        <v>65</v>
      </c>
      <c r="L38">
        <v>70</v>
      </c>
      <c r="M38">
        <v>75</v>
      </c>
      <c r="N38">
        <v>40</v>
      </c>
      <c r="O38">
        <v>24</v>
      </c>
      <c r="P38">
        <v>34</v>
      </c>
      <c r="Q38">
        <v>8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28</v>
      </c>
      <c r="X38">
        <f>INDEX(Caliber!B11:'Caliber'!C21,MATCH(W38,Caliber!B11:'Caliber'!B21,0),2)</f>
        <v>51</v>
      </c>
      <c r="Y38">
        <f>INDEX(Caliber!C11:'Caliber'!D21,MATCH(W38,Caliber!B11:'Caliber'!B21,0),2)</f>
        <v>0.7</v>
      </c>
      <c r="Z38" t="s">
        <v>79</v>
      </c>
    </row>
    <row r="39" spans="1:26" x14ac:dyDescent="0.25">
      <c r="A39" t="s">
        <v>201</v>
      </c>
      <c r="B39">
        <v>20</v>
      </c>
      <c r="C39" t="s">
        <v>75</v>
      </c>
      <c r="D39" t="s">
        <v>76</v>
      </c>
      <c r="E39" t="s">
        <v>76</v>
      </c>
      <c r="F39" t="b">
        <v>0</v>
      </c>
      <c r="G39">
        <v>100</v>
      </c>
      <c r="H39">
        <v>100</v>
      </c>
      <c r="I39">
        <v>50</v>
      </c>
      <c r="J39">
        <v>30</v>
      </c>
      <c r="K39">
        <v>65</v>
      </c>
      <c r="L39">
        <v>30</v>
      </c>
      <c r="M39">
        <v>60</v>
      </c>
      <c r="N39">
        <v>10</v>
      </c>
      <c r="O39">
        <v>5</v>
      </c>
      <c r="P39">
        <v>15</v>
      </c>
      <c r="Q39">
        <v>2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28</v>
      </c>
      <c r="X39">
        <f>INDEX(Caliber!B11:'Caliber'!C21,MATCH(W39,Caliber!B11:'Caliber'!B21,0),2)</f>
        <v>51</v>
      </c>
      <c r="Y39">
        <f>INDEX(Caliber!C11:'Caliber'!D21,MATCH(W39,Caliber!B11:'Caliber'!B21,0),2)</f>
        <v>0.7</v>
      </c>
      <c r="Z39" t="s">
        <v>79</v>
      </c>
    </row>
    <row r="40" spans="1:26" x14ac:dyDescent="0.25">
      <c r="A40" t="s">
        <v>202</v>
      </c>
      <c r="B40">
        <v>22</v>
      </c>
      <c r="C40" t="s">
        <v>90</v>
      </c>
      <c r="D40" t="s">
        <v>76</v>
      </c>
      <c r="E40" t="s">
        <v>76</v>
      </c>
      <c r="F40" t="b">
        <v>1</v>
      </c>
      <c r="G40">
        <v>50</v>
      </c>
      <c r="H40">
        <v>125</v>
      </c>
      <c r="I40">
        <v>70</v>
      </c>
      <c r="J40">
        <v>40</v>
      </c>
      <c r="K40">
        <v>55</v>
      </c>
      <c r="L40">
        <v>70</v>
      </c>
      <c r="M40">
        <v>60</v>
      </c>
      <c r="N40">
        <v>45</v>
      </c>
      <c r="O40">
        <v>36</v>
      </c>
      <c r="P40">
        <v>32</v>
      </c>
      <c r="Q40">
        <v>26</v>
      </c>
      <c r="R40">
        <v>200</v>
      </c>
      <c r="S40">
        <v>0</v>
      </c>
      <c r="T40">
        <v>1</v>
      </c>
      <c r="U40">
        <v>1</v>
      </c>
      <c r="V40">
        <v>3</v>
      </c>
      <c r="W40" t="s">
        <v>121</v>
      </c>
      <c r="X40">
        <f>INDEX(Caliber!B11:'Caliber'!C21,MATCH(W40,Caliber!B11:'Caliber'!B21,0),2)</f>
        <v>37</v>
      </c>
      <c r="Y40">
        <f>INDEX(Caliber!C11:'Caliber'!D21,MATCH(W40,Caliber!B11:'Caliber'!B21,0),2)</f>
        <v>0.4</v>
      </c>
      <c r="Z40" t="s">
        <v>117</v>
      </c>
    </row>
    <row r="41" spans="1:26" x14ac:dyDescent="0.25">
      <c r="A41" t="s">
        <v>203</v>
      </c>
      <c r="B41">
        <v>22</v>
      </c>
      <c r="C41" t="s">
        <v>90</v>
      </c>
      <c r="D41" t="s">
        <v>76</v>
      </c>
      <c r="E41" t="s">
        <v>76</v>
      </c>
      <c r="F41" t="b">
        <v>1</v>
      </c>
      <c r="G41">
        <v>50</v>
      </c>
      <c r="H41">
        <v>125</v>
      </c>
      <c r="I41">
        <v>60</v>
      </c>
      <c r="J41">
        <v>35</v>
      </c>
      <c r="K41">
        <v>60</v>
      </c>
      <c r="L41">
        <v>55</v>
      </c>
      <c r="M41">
        <v>55</v>
      </c>
      <c r="N41">
        <v>40</v>
      </c>
      <c r="O41">
        <v>33</v>
      </c>
      <c r="P41">
        <v>30</v>
      </c>
      <c r="Q41">
        <v>11</v>
      </c>
      <c r="R41">
        <v>200</v>
      </c>
      <c r="S41">
        <v>0</v>
      </c>
      <c r="T41">
        <v>1</v>
      </c>
      <c r="U41">
        <v>1</v>
      </c>
      <c r="V41">
        <v>3</v>
      </c>
      <c r="W41" t="s">
        <v>121</v>
      </c>
      <c r="X41">
        <f>INDEX(Caliber!B11:'Caliber'!C21,MATCH(W41,Caliber!B11:'Caliber'!B21,0),2)</f>
        <v>37</v>
      </c>
      <c r="Y41">
        <f>INDEX(Caliber!C11:'Caliber'!D21,MATCH(W41,Caliber!B11:'Caliber'!B21,0),2)</f>
        <v>0.4</v>
      </c>
      <c r="Z41" t="s">
        <v>117</v>
      </c>
    </row>
    <row r="42" spans="1:26" x14ac:dyDescent="0.25">
      <c r="A42" t="s">
        <v>204</v>
      </c>
      <c r="B42">
        <v>22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70</v>
      </c>
      <c r="J42">
        <v>35</v>
      </c>
      <c r="K42" t="s">
        <v>76</v>
      </c>
      <c r="L42">
        <v>75</v>
      </c>
      <c r="M42">
        <v>45</v>
      </c>
      <c r="N42" t="s">
        <v>76</v>
      </c>
      <c r="O42">
        <v>34</v>
      </c>
      <c r="P42">
        <v>25</v>
      </c>
      <c r="Q42" t="s">
        <v>76</v>
      </c>
      <c r="R42">
        <v>200</v>
      </c>
      <c r="S42">
        <v>0</v>
      </c>
      <c r="T42">
        <v>1</v>
      </c>
      <c r="U42">
        <v>1</v>
      </c>
      <c r="V42" t="s">
        <v>76</v>
      </c>
      <c r="W42" t="s">
        <v>121</v>
      </c>
      <c r="X42">
        <f>INDEX(Caliber!B11:'Caliber'!C21,MATCH(W42,Caliber!B11:'Caliber'!B21,0),2)</f>
        <v>37</v>
      </c>
      <c r="Y42">
        <f>INDEX(Caliber!C11:'Caliber'!D21,MATCH(W42,Caliber!B11:'Caliber'!B21,0),2)</f>
        <v>0.4</v>
      </c>
      <c r="Z42" t="s">
        <v>117</v>
      </c>
    </row>
    <row r="43" spans="1:26" x14ac:dyDescent="0.25">
      <c r="A43" t="s">
        <v>205</v>
      </c>
      <c r="B43">
        <v>24</v>
      </c>
      <c r="C43" t="s">
        <v>90</v>
      </c>
      <c r="D43" t="s">
        <v>76</v>
      </c>
      <c r="E43" t="s">
        <v>76</v>
      </c>
      <c r="F43" t="b">
        <v>1</v>
      </c>
      <c r="G43">
        <v>50</v>
      </c>
      <c r="H43">
        <v>125</v>
      </c>
      <c r="I43">
        <v>55</v>
      </c>
      <c r="J43">
        <v>45</v>
      </c>
      <c r="K43">
        <v>60</v>
      </c>
      <c r="L43">
        <v>55</v>
      </c>
      <c r="M43">
        <v>65</v>
      </c>
      <c r="N43">
        <v>25</v>
      </c>
      <c r="O43">
        <v>28</v>
      </c>
      <c r="P43">
        <v>38</v>
      </c>
      <c r="Q43">
        <v>7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25</v>
      </c>
      <c r="X43" cm="1">
        <f t="array" aca="1" ref="X43" ca="1">INDEX(Caliber!B11:'Caliber'!C21,MATCH(INDIRECT(ADDRESS(ROW(),COLUMN()-1)),Caliber!B11:'Caliber'!B21,0),2)</f>
        <v>43</v>
      </c>
      <c r="Y43" cm="1">
        <f t="array" aca="1" ref="Y43" ca="1">INDEX(Caliber!C11:'Caliber'!D21,MATCH(INDIRECT(ADDRESS(ROW(),COLUMN()-2)),Caliber!B11:'Caliber'!B21,0),2)</f>
        <v>0.6</v>
      </c>
      <c r="Z43" t="s">
        <v>138</v>
      </c>
    </row>
    <row r="44" spans="1:26" x14ac:dyDescent="0.25">
      <c r="A44" s="19" t="s">
        <v>206</v>
      </c>
      <c r="B44">
        <v>16</v>
      </c>
      <c r="C44" t="s">
        <v>90</v>
      </c>
      <c r="D44" t="s">
        <v>76</v>
      </c>
      <c r="E44" t="s">
        <v>76</v>
      </c>
      <c r="F44" t="b">
        <v>1</v>
      </c>
      <c r="G44">
        <v>50</v>
      </c>
      <c r="H44">
        <v>125</v>
      </c>
      <c r="I44">
        <v>55</v>
      </c>
      <c r="J44">
        <v>45</v>
      </c>
      <c r="K44">
        <v>60</v>
      </c>
      <c r="L44">
        <v>45</v>
      </c>
      <c r="M44">
        <v>75</v>
      </c>
      <c r="N44">
        <v>25</v>
      </c>
      <c r="O44">
        <v>28</v>
      </c>
      <c r="P44">
        <v>38</v>
      </c>
      <c r="Q44">
        <v>7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25</v>
      </c>
      <c r="X44" cm="1">
        <f t="array" aca="1" ref="X44" ca="1">INDEX(Caliber!B11:'Caliber'!C21,MATCH(INDIRECT(ADDRESS(ROW(),COLUMN()-1)),Caliber!B11:'Caliber'!B21,0),2)</f>
        <v>43</v>
      </c>
      <c r="Y44" cm="1">
        <f t="array" aca="1" ref="Y44" ca="1">INDEX(Caliber!C11:'Caliber'!D21,MATCH(INDIRECT(ADDRESS(ROW(),COLUMN()-2)),Caliber!B11:'Caliber'!B21,0),2)</f>
        <v>0.6</v>
      </c>
      <c r="Z44" t="s">
        <v>138</v>
      </c>
    </row>
    <row r="45" spans="1:26" x14ac:dyDescent="0.25">
      <c r="A45" t="s">
        <v>207</v>
      </c>
      <c r="B45">
        <v>23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55</v>
      </c>
      <c r="J45">
        <v>45</v>
      </c>
      <c r="K45">
        <v>60</v>
      </c>
      <c r="L45">
        <v>50</v>
      </c>
      <c r="M45">
        <v>60</v>
      </c>
      <c r="N45">
        <v>35</v>
      </c>
      <c r="O45">
        <v>24</v>
      </c>
      <c r="P45">
        <v>34</v>
      </c>
      <c r="Q45">
        <v>10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19</v>
      </c>
      <c r="X45" cm="1">
        <f t="array" aca="1" ref="X45" ca="1">INDEX(Caliber!B11:'Caliber'!C21,MATCH(INDIRECT(ADDRESS(ROW(),COLUMN()-1)),Caliber!B11:'Caliber'!B21,0),2)</f>
        <v>36</v>
      </c>
      <c r="Y45" cm="1">
        <f t="array" aca="1" ref="Y45" ca="1">INDEX(Caliber!C11:'Caliber'!D21,MATCH(INDIRECT(ADDRESS(ROW(),COLUMN()-2)),Caliber!B11:'Caliber'!B21,0),2)</f>
        <v>0.3</v>
      </c>
      <c r="Z45" t="s">
        <v>135</v>
      </c>
    </row>
    <row r="46" spans="1:26" x14ac:dyDescent="0.25">
      <c r="A46" t="s">
        <v>208</v>
      </c>
      <c r="B46">
        <v>38</v>
      </c>
      <c r="C46" t="s">
        <v>90</v>
      </c>
      <c r="D46" t="s">
        <v>76</v>
      </c>
      <c r="E46" t="s">
        <v>76</v>
      </c>
      <c r="F46" t="b">
        <v>1</v>
      </c>
      <c r="G46">
        <v>50</v>
      </c>
      <c r="H46">
        <v>125</v>
      </c>
      <c r="I46">
        <v>80</v>
      </c>
      <c r="J46">
        <v>45</v>
      </c>
      <c r="K46">
        <v>65</v>
      </c>
      <c r="L46">
        <v>95</v>
      </c>
      <c r="M46">
        <v>50</v>
      </c>
      <c r="N46">
        <v>30</v>
      </c>
      <c r="O46">
        <v>50</v>
      </c>
      <c r="P46">
        <v>30</v>
      </c>
      <c r="Q46">
        <v>6</v>
      </c>
      <c r="R46">
        <v>200</v>
      </c>
      <c r="S46">
        <v>0</v>
      </c>
      <c r="T46">
        <v>1</v>
      </c>
      <c r="U46">
        <v>1</v>
      </c>
      <c r="V46">
        <v>3</v>
      </c>
      <c r="W46" t="s">
        <v>153</v>
      </c>
      <c r="X46" cm="1">
        <f t="array" aca="1" ref="X46" ca="1">INDEX(Caliber!B11:'Caliber'!C21,MATCH(INDIRECT(ADDRESS(ROW(),COLUMN()-1)),Caliber!B11:'Caliber'!B21,0),2)</f>
        <v>45</v>
      </c>
      <c r="Y46" cm="1">
        <f t="array" aca="1" ref="Y46" ca="1">INDEX(Caliber!C11:'Caliber'!D21,MATCH(INDIRECT(ADDRESS(ROW(),COLUMN()-2)),Caliber!B11:'Caliber'!B21,0),2)</f>
        <v>0.6</v>
      </c>
      <c r="Z46" t="s">
        <v>98</v>
      </c>
    </row>
    <row r="47" spans="1:26" x14ac:dyDescent="0.25">
      <c r="A47" t="s">
        <v>209</v>
      </c>
      <c r="B47">
        <v>33</v>
      </c>
      <c r="C47" t="s">
        <v>90</v>
      </c>
      <c r="D47" t="s">
        <v>76</v>
      </c>
      <c r="E47" t="s">
        <v>76</v>
      </c>
      <c r="F47" t="b">
        <v>1</v>
      </c>
      <c r="G47">
        <v>50</v>
      </c>
      <c r="H47">
        <v>125</v>
      </c>
      <c r="I47">
        <v>55</v>
      </c>
      <c r="J47">
        <v>45</v>
      </c>
      <c r="K47">
        <v>40</v>
      </c>
      <c r="L47">
        <v>75</v>
      </c>
      <c r="M47">
        <v>55</v>
      </c>
      <c r="N47">
        <v>35</v>
      </c>
      <c r="O47">
        <v>33</v>
      </c>
      <c r="P47">
        <v>36</v>
      </c>
      <c r="Q47">
        <v>11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153</v>
      </c>
      <c r="X47" cm="1">
        <f t="array" aca="1" ref="X47" ca="1">INDEX(Caliber!B11:'Caliber'!C21,MATCH(INDIRECT(ADDRESS(ROW(),COLUMN()-1)),Caliber!B11:'Caliber'!B21,0),2)</f>
        <v>45</v>
      </c>
      <c r="Y47" cm="1">
        <f t="array" aca="1" ref="Y47" ca="1">INDEX(Caliber!C11:'Caliber'!D21,MATCH(INDIRECT(ADDRESS(ROW(),COLUMN()-2)),Caliber!B11:'Caliber'!B21,0),2)</f>
        <v>0.6</v>
      </c>
      <c r="Z47" t="s">
        <v>210</v>
      </c>
    </row>
    <row r="48" spans="1:26" x14ac:dyDescent="0.25">
      <c r="X48" t="e" cm="1">
        <f t="array" aca="1" ref="X48" ca="1">INDEX(Caliber!B11:'Caliber'!C21,MATCH(INDIRECT(ADDRESS(ROW(),COLUMN()-1)),Caliber!B11:'Caliber'!B21,0),2)</f>
        <v>#N/A</v>
      </c>
      <c r="Y48" t="e" cm="1">
        <f t="array" aca="1" ref="Y48" ca="1">INDEX(Caliber!C11:'Caliber'!D21,MATCH(INDIRECT(ADDRESS(ROW(),COLUMN()-2)),Caliber!B11:'Caliber'!B21,0),2)</f>
        <v>#N/A</v>
      </c>
    </row>
    <row r="49" spans="24:25" x14ac:dyDescent="0.25">
      <c r="X49" t="e" cm="1">
        <f t="array" aca="1" ref="X49" ca="1">INDEX(Caliber!B11:'Caliber'!C21,MATCH(INDIRECT(ADDRESS(ROW(),COLUMN()-1)),Caliber!B11:'Caliber'!B21,0),2)</f>
        <v>#N/A</v>
      </c>
      <c r="Y49" t="e" cm="1">
        <f t="array" aca="1" ref="Y49" ca="1">INDEX(Caliber!C11:'Caliber'!D21,MATCH(INDIRECT(ADDRESS(ROW(),COLUMN()-2)),Caliber!B11:'Caliber'!B21,0),2)</f>
        <v>#N/A</v>
      </c>
    </row>
    <row r="50" spans="24:25" x14ac:dyDescent="0.25">
      <c r="X50" t="e" cm="1">
        <f t="array" aca="1" ref="X50" ca="1">INDEX(Caliber!B11:'Caliber'!C21,MATCH(INDIRECT(ADDRESS(ROW(),COLUMN()-1)),Caliber!B11:'Caliber'!B21,0),2)</f>
        <v>#N/A</v>
      </c>
      <c r="Y50" t="e" cm="1">
        <f t="array" aca="1" ref="Y50" ca="1">INDEX(Caliber!C11:'Caliber'!D21,MATCH(INDIRECT(ADDRESS(ROW(),COLUMN()-2)),Caliber!B11:'Caliber'!B21,0),2)</f>
        <v>#N/A</v>
      </c>
    </row>
    <row r="51" spans="24:25" x14ac:dyDescent="0.25">
      <c r="X51" t="e" cm="1">
        <f t="array" aca="1" ref="X51" ca="1">INDEX(Caliber!B11:'Caliber'!C21,MATCH(INDIRECT(ADDRESS(ROW(),COLUMN()-1)),Caliber!B11:'Caliber'!B21,0),2)</f>
        <v>#N/A</v>
      </c>
      <c r="Y51" t="e" cm="1">
        <f t="array" aca="1" ref="Y51" ca="1">INDEX(Caliber!C11:'Caliber'!D21,MATCH(INDIRECT(ADDRESS(ROW(),COLUMN()-2)),Caliber!B11:'Caliber'!B21,0),2)</f>
        <v>#N/A</v>
      </c>
    </row>
    <row r="52" spans="24:25" x14ac:dyDescent="0.25">
      <c r="X52" t="e" cm="1">
        <f t="array" aca="1" ref="X52" ca="1">INDEX(Caliber!B11:'Caliber'!C21,MATCH(INDIRECT(ADDRESS(ROW(),COLUMN()-1)),Caliber!B11:'Caliber'!B21,0),2)</f>
        <v>#N/A</v>
      </c>
      <c r="Y52" t="e" cm="1">
        <f t="array" aca="1" ref="Y52" ca="1">INDEX(Caliber!C11:'Caliber'!D21,MATCH(INDIRECT(ADDRESS(ROW(),COLUMN()-2)),Caliber!B11:'Caliber'!B21,0),2)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149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121</v>
      </c>
      <c r="X2">
        <f>INDEX(Caliber!B11:'Caliber'!C21,MATCH(W2,Caliber!B11:'Caliber'!B21,0),2)</f>
        <v>37</v>
      </c>
      <c r="Y2">
        <f>INDEX(Caliber!C11:'Caliber'!D21,MATCH(W2,Caliber!B11:'Caliber'!B21,0),2)</f>
        <v>0.4</v>
      </c>
      <c r="Z2" t="s">
        <v>101</v>
      </c>
    </row>
    <row r="3" spans="1:27" x14ac:dyDescent="0.25">
      <c r="A3" t="s">
        <v>152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INDEX(Caliber!B11:'Caliber'!C21,MATCH(W3,Caliber!B11:'Caliber'!B21,0),2)</f>
        <v>43</v>
      </c>
      <c r="Y3">
        <f>INDEX(Caliber!C11:'Caliber'!D21,MATCH(W3,Caliber!B11:'Caliber'!B21,0),2)</f>
        <v>0.6</v>
      </c>
      <c r="Z3" t="s">
        <v>96</v>
      </c>
    </row>
    <row r="4" spans="1:27" x14ac:dyDescent="0.25">
      <c r="A4" t="s">
        <v>156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153</v>
      </c>
      <c r="X4">
        <f>INDEX(Caliber!B11:'Caliber'!C21,MATCH(W4,Caliber!B11:'Caliber'!B21,0),2)</f>
        <v>45</v>
      </c>
      <c r="Y4">
        <f>INDEX(Caliber!C11:'Caliber'!D21,MATCH(W4,Caliber!B11:'Caliber'!B21,0),2)</f>
        <v>0.6</v>
      </c>
      <c r="Z4" t="s">
        <v>154</v>
      </c>
    </row>
    <row r="5" spans="1:27" x14ac:dyDescent="0.25">
      <c r="A5" t="s">
        <v>155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153</v>
      </c>
      <c r="X5">
        <f>INDEX(Caliber!B11:'Caliber'!C21,MATCH(W5,Caliber!B11:'Caliber'!B21,0),2)</f>
        <v>45</v>
      </c>
      <c r="Y5">
        <f>INDEX(Caliber!C11:'Caliber'!D21,MATCH(W5,Caliber!B11:'Caliber'!B21,0),2)</f>
        <v>0.6</v>
      </c>
      <c r="Z5" t="s">
        <v>157</v>
      </c>
    </row>
    <row r="6" spans="1:27" x14ac:dyDescent="0.25">
      <c r="A6" t="s">
        <v>158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INDEX(Caliber!B11:'Caliber'!C21,MATCH(W6,Caliber!B11:'Caliber'!B21,0),2)</f>
        <v>51</v>
      </c>
      <c r="Y6">
        <f>INDEX(Caliber!C11:'Caliber'!D21,MATCH(W6,Caliber!B11:'Caliber'!B21,0),2)</f>
        <v>0.7</v>
      </c>
      <c r="Z6" t="s">
        <v>79</v>
      </c>
    </row>
    <row r="7" spans="1:27" x14ac:dyDescent="0.25">
      <c r="A7" t="s">
        <v>159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INDEX(Caliber!B11:'Caliber'!C21,MATCH(W7,Caliber!B11:'Caliber'!B21,0),2)</f>
        <v>49</v>
      </c>
      <c r="Y7">
        <f>INDEX(Caliber!C11:'Caliber'!D21,MATCH(W7,Caliber!B11:'Caliber'!B21,0),2)</f>
        <v>0.7</v>
      </c>
      <c r="Z7" t="s">
        <v>96</v>
      </c>
    </row>
    <row r="8" spans="1:27" x14ac:dyDescent="0.25">
      <c r="A8" t="s">
        <v>160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INDEX(Caliber!B11:'Caliber'!C21,MATCH(W8,Caliber!B11:'Caliber'!B21,0),2)</f>
        <v>75</v>
      </c>
      <c r="Y8">
        <f>INDEX(Caliber!C11:'Caliber'!D21,MATCH(W8,Caliber!B11:'Caliber'!B21,0),2)</f>
        <v>1</v>
      </c>
      <c r="Z8" t="s">
        <v>161</v>
      </c>
    </row>
    <row r="9" spans="1:27" x14ac:dyDescent="0.25">
      <c r="A9" t="s">
        <v>162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INDEX(Caliber!B11:'Caliber'!C21,MATCH(W9,Caliber!B11:'Caliber'!B21,0),2)</f>
        <v>61</v>
      </c>
      <c r="Y9">
        <f>INDEX(Caliber!C11:'Caliber'!D21,MATCH(W9,Caliber!B11:'Caliber'!B21,0),2)</f>
        <v>0.8</v>
      </c>
      <c r="Z9" t="s">
        <v>161</v>
      </c>
    </row>
    <row r="10" spans="1:27" x14ac:dyDescent="0.25">
      <c r="A10" t="s">
        <v>163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153</v>
      </c>
      <c r="X10">
        <f>INDEX(Caliber!B11:'Caliber'!C21,MATCH(W10,Caliber!B11:'Caliber'!B21,0),2)</f>
        <v>45</v>
      </c>
      <c r="Y10">
        <f>INDEX(Caliber!C11:'Caliber'!D21,MATCH(W10,Caliber!B11:'Caliber'!B21,0),2)</f>
        <v>0.6</v>
      </c>
      <c r="Z10" t="s">
        <v>96</v>
      </c>
    </row>
    <row r="11" spans="1:27" x14ac:dyDescent="0.25">
      <c r="A11" t="s">
        <v>164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INDEX(Caliber!B11:'Caliber'!C21,MATCH(W11,Caliber!B11:'Caliber'!B21,0),2)</f>
        <v>61</v>
      </c>
      <c r="Y11">
        <f>INDEX(Caliber!C11:'Caliber'!D21,MATCH(W11,Caliber!B11:'Caliber'!B21,0),2)</f>
        <v>0.8</v>
      </c>
      <c r="Z11" t="s">
        <v>161</v>
      </c>
    </row>
    <row r="12" spans="1:27" x14ac:dyDescent="0.25">
      <c r="A12" t="s">
        <v>165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153</v>
      </c>
      <c r="X12">
        <f>INDEX(Caliber!B11:'Caliber'!C21,MATCH(W12,Caliber!B11:'Caliber'!B21,0),2)</f>
        <v>45</v>
      </c>
      <c r="Y12">
        <f>INDEX(Caliber!C11:'Caliber'!D21,MATCH(W12,Caliber!B11:'Caliber'!B21,0),2)</f>
        <v>0.6</v>
      </c>
      <c r="Z12" t="s">
        <v>161</v>
      </c>
    </row>
    <row r="13" spans="1:27" x14ac:dyDescent="0.25">
      <c r="A13" t="s">
        <v>166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INDEX(Caliber!B11:'Caliber'!C21,MATCH(W13,Caliber!B11:'Caliber'!B21,0),2)</f>
        <v>70</v>
      </c>
      <c r="Y13">
        <f>INDEX(Caliber!C11:'Caliber'!D21,MATCH(W13,Caliber!B11:'Caliber'!B21,0),2)</f>
        <v>1</v>
      </c>
      <c r="Z13" t="s">
        <v>167</v>
      </c>
    </row>
    <row r="14" spans="1:27" x14ac:dyDescent="0.25">
      <c r="X14" t="e">
        <f>INDEX(Caliber!B11:'Caliber'!C21,MATCH(W14,Caliber!B11:'Caliber'!B21,0),2)</f>
        <v>#N/A</v>
      </c>
      <c r="Y14" t="e">
        <f>INDEX(Caliber!C11:'Caliber'!D21,MATCH(W14,Caliber!B11:'Caliber'!B21,0),2)</f>
        <v>#N/A</v>
      </c>
    </row>
    <row r="15" spans="1:27" x14ac:dyDescent="0.25">
      <c r="X15" t="e">
        <f>INDEX(Caliber!B11:'Caliber'!C21,MATCH(W15,Caliber!B11:'Caliber'!B21,0),2)</f>
        <v>#N/A</v>
      </c>
      <c r="Y15" t="e">
        <f>INDEX(Caliber!C11:'Caliber'!D21,MATCH(W15,Caliber!B11:'Caliber'!B21,0),2)</f>
        <v>#N/A</v>
      </c>
    </row>
    <row r="16" spans="1:27" x14ac:dyDescent="0.25">
      <c r="X16" t="e">
        <f>INDEX(Caliber!B11:'Caliber'!C21,MATCH(W16,Caliber!B11:'Caliber'!B21,0),2)</f>
        <v>#N/A</v>
      </c>
      <c r="Y16" t="e">
        <f>INDEX(Caliber!C11:'Caliber'!D21,MATCH(W16,Caliber!B11:'Caliber'!B21,0),2)</f>
        <v>#N/A</v>
      </c>
    </row>
    <row r="17" spans="24:25" x14ac:dyDescent="0.25">
      <c r="X17" t="e">
        <f>INDEX(Caliber!B11:'Caliber'!C21,MATCH(W17,Caliber!B11:'Caliber'!B21,0),2)</f>
        <v>#N/A</v>
      </c>
      <c r="Y17" t="e">
        <f>INDEX(Caliber!C11:'Caliber'!D21,MATCH(W17,Caliber!B11:'Caliber'!B21,0),2)</f>
        <v>#N/A</v>
      </c>
    </row>
    <row r="18" spans="24:25" x14ac:dyDescent="0.25">
      <c r="X18" t="e">
        <f>INDEX(Caliber!B11:'Caliber'!C21,MATCH(W18,Caliber!B11:'Caliber'!B21,0),2)</f>
        <v>#N/A</v>
      </c>
      <c r="Y18" t="e">
        <f>INDEX(Caliber!C11:'Caliber'!D21,MATCH(W18,Caliber!B11:'Caliber'!B21,0),2)</f>
        <v>#N/A</v>
      </c>
    </row>
    <row r="19" spans="24:25" x14ac:dyDescent="0.25">
      <c r="X19" t="e">
        <f>INDEX(Caliber!B11:'Caliber'!C21,MATCH(W19,Caliber!B11:'Caliber'!B21,0),2)</f>
        <v>#N/A</v>
      </c>
      <c r="Y19" t="e">
        <f>INDEX(Caliber!C11:'Caliber'!D21,MATCH(W19,Caliber!B11:'Caliber'!B21,0),2)</f>
        <v>#N/A</v>
      </c>
    </row>
    <row r="20" spans="24:25" x14ac:dyDescent="0.25">
      <c r="X20" t="e">
        <f>INDEX(Caliber!B11:'Caliber'!C21,MATCH(W20,Caliber!B11:'Caliber'!B21,0),2)</f>
        <v>#N/A</v>
      </c>
      <c r="Y20" t="e">
        <f>INDEX(Caliber!C11:'Caliber'!D21,MATCH(W20,Caliber!B11:'Caliber'!B21,0),2)</f>
        <v>#N/A</v>
      </c>
    </row>
    <row r="21" spans="24:25" x14ac:dyDescent="0.25">
      <c r="X21" t="e">
        <f>INDEX(Caliber!B11:'Caliber'!C21,MATCH(W21,Caliber!B11:'Caliber'!B21,0),2)</f>
        <v>#N/A</v>
      </c>
      <c r="Y21" t="e">
        <f>INDEX(Caliber!C11:'Caliber'!D21,MATCH(W21,Caliber!B11:'Caliber'!B21,0),2)</f>
        <v>#N/A</v>
      </c>
    </row>
    <row r="22" spans="24:25" x14ac:dyDescent="0.25">
      <c r="X22" t="e">
        <f>INDEX(Caliber!B11:'Caliber'!C21,MATCH(W22,Caliber!B11:'Caliber'!B21,0),2)</f>
        <v>#N/A</v>
      </c>
      <c r="Y22" t="e">
        <f>INDEX(Caliber!C11:'Caliber'!D21,MATCH(W22,Caliber!B11:'Caliber'!B21,0),2)</f>
        <v>#N/A</v>
      </c>
    </row>
    <row r="23" spans="24:25" x14ac:dyDescent="0.25">
      <c r="X23" t="e">
        <f>INDEX(Caliber!B11:'Caliber'!C21,MATCH(W23,Caliber!B11:'Caliber'!B21,0),2)</f>
        <v>#N/A</v>
      </c>
      <c r="Y23" t="e">
        <f>INDEX(Caliber!C11:'Caliber'!D21,MATCH(W23,Caliber!B11:'Caliber'!B21,0),2)</f>
        <v>#N/A</v>
      </c>
    </row>
    <row r="24" spans="24:25" x14ac:dyDescent="0.25">
      <c r="X24" t="e">
        <f>INDEX(Caliber!B11:'Caliber'!C21,MATCH(W24,Caliber!B11:'Caliber'!B21,0),2)</f>
        <v>#N/A</v>
      </c>
      <c r="Y24" t="e">
        <f>INDEX(Caliber!C11:'Caliber'!D21,MATCH(W24,Caliber!B11:'Caliber'!B21,0),2)</f>
        <v>#N/A</v>
      </c>
    </row>
    <row r="25" spans="24:25" x14ac:dyDescent="0.25">
      <c r="X25" t="e">
        <f>INDEX(Caliber!B11:'Caliber'!C21,MATCH(W25,Caliber!B11:'Caliber'!B21,0),2)</f>
        <v>#N/A</v>
      </c>
      <c r="Y25" t="e">
        <f>INDEX(Caliber!C11:'Caliber'!D21,MATCH(W25,Caliber!B11:'Caliber'!B21,0),2)</f>
        <v>#N/A</v>
      </c>
    </row>
    <row r="26" spans="24:25" x14ac:dyDescent="0.25">
      <c r="X26" t="e">
        <f>INDEX(Caliber!B11:'Caliber'!C21,MATCH(W26,Caliber!B11:'Caliber'!B21,0),2)</f>
        <v>#N/A</v>
      </c>
      <c r="Y26" t="e">
        <f>INDEX(Caliber!C11:'Caliber'!D21,MATCH(W26,Caliber!B11:'Caliber'!B21,0),2)</f>
        <v>#N/A</v>
      </c>
    </row>
    <row r="27" spans="24:25" x14ac:dyDescent="0.25">
      <c r="X27" t="e">
        <f>INDEX(Caliber!B11:'Caliber'!C21,MATCH(W27,Caliber!B11:'Caliber'!B21,0),2)</f>
        <v>#N/A</v>
      </c>
      <c r="Y27" t="e">
        <f>INDEX(Caliber!C11:'Caliber'!D21,MATCH(W27,Caliber!B11:'Caliber'!B21,0),2)</f>
        <v>#N/A</v>
      </c>
    </row>
    <row r="28" spans="24:25" x14ac:dyDescent="0.25">
      <c r="X28" t="e">
        <f>INDEX(Caliber!B11:'Caliber'!C21,MATCH(W28,Caliber!B11:'Caliber'!B21,0),2)</f>
        <v>#N/A</v>
      </c>
      <c r="Y28" t="e">
        <f>INDEX(Caliber!C11:'Caliber'!D21,MATCH(W28,Caliber!B11:'Caliber'!B21,0),2)</f>
        <v>#N/A</v>
      </c>
    </row>
    <row r="29" spans="24:25" x14ac:dyDescent="0.25">
      <c r="X29" t="e">
        <f>INDEX(Caliber!B11:'Caliber'!C21,MATCH(W29,Caliber!B11:'Caliber'!B21,0),2)</f>
        <v>#N/A</v>
      </c>
      <c r="Y29" t="e">
        <f>INDEX(Caliber!C11:'Caliber'!D21,MATCH(W29,Caliber!B11:'Caliber'!B21,0),2)</f>
        <v>#N/A</v>
      </c>
    </row>
    <row r="30" spans="24:25" x14ac:dyDescent="0.25">
      <c r="X30" t="e">
        <f>INDEX(Caliber!B11:'Caliber'!C21,MATCH(W30,Caliber!B11:'Caliber'!B21,0),2)</f>
        <v>#N/A</v>
      </c>
      <c r="Y30" t="e">
        <f>INDEX(Caliber!C11:'Caliber'!D21,MATCH(W30,Caliber!B11:'Caliber'!B21,0),2)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0"/>
  <sheetViews>
    <sheetView workbookViewId="0">
      <pane xSplit="1" topLeftCell="B1" activePane="topRight" state="frozen"/>
      <selection pane="topRight" activeCell="L18" sqref="L18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151</v>
      </c>
      <c r="H1" s="20" t="s">
        <v>168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1</v>
      </c>
      <c r="Z1" s="20" t="s">
        <v>81</v>
      </c>
      <c r="AA1" s="20" t="s">
        <v>78</v>
      </c>
      <c r="AB1" s="20" t="s">
        <v>21</v>
      </c>
    </row>
    <row r="2" spans="1:28" x14ac:dyDescent="0.25">
      <c r="A2" t="s">
        <v>169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90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INDEX(Caliber!B23:'Caliber'!C28,MATCH(W2,Caliber!B23:'Caliber'!B28,0),2)</f>
        <v>25</v>
      </c>
      <c r="Y2">
        <f>INDEX(Caliber!B23:'Caliber'!D28,MATCH(W2,Caliber!B23:'Caliber'!B28,0),3)</f>
        <v>10</v>
      </c>
      <c r="Z2">
        <f>INDEX(Caliber!B23:'Caliber'!F28,MATCH(W2,Caliber!B23:'Caliber'!B28,0),5)</f>
        <v>0</v>
      </c>
      <c r="AA2" t="s">
        <v>177</v>
      </c>
    </row>
    <row r="3" spans="1:28" x14ac:dyDescent="0.25">
      <c r="A3" t="s">
        <v>178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80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INDEX(Caliber!B23:'Caliber'!C28,MATCH(W3,Caliber!B23:'Caliber'!B28,0),2)</f>
        <v>25</v>
      </c>
      <c r="Y3">
        <f>INDEX(Caliber!B23:'Caliber'!D28,MATCH(W3,Caliber!B23:'Caliber'!B28,0),3)</f>
        <v>10</v>
      </c>
      <c r="Z3">
        <f>INDEX(Caliber!B23:'Caliber'!F28,MATCH(W3,Caliber!B23:'Caliber'!B28,0),5)</f>
        <v>0</v>
      </c>
      <c r="AA3" t="s">
        <v>161</v>
      </c>
    </row>
    <row r="4" spans="1:28" x14ac:dyDescent="0.25">
      <c r="A4" t="s">
        <v>179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85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INDEX(Caliber!B23:'Caliber'!C28,MATCH(W4,Caliber!B23:'Caliber'!B28,0),2)</f>
        <v>25</v>
      </c>
      <c r="Y4">
        <f>INDEX(Caliber!B23:'Caliber'!D28,MATCH(W4,Caliber!B23:'Caliber'!B28,0),3)</f>
        <v>10</v>
      </c>
      <c r="Z4">
        <f>INDEX(Caliber!B23:'Caliber'!F28,MATCH(W4,Caliber!B23:'Caliber'!B28,0),5)</f>
        <v>0</v>
      </c>
      <c r="AA4" t="s">
        <v>180</v>
      </c>
      <c r="AB4" t="s">
        <v>181</v>
      </c>
    </row>
    <row r="5" spans="1:28" x14ac:dyDescent="0.25">
      <c r="A5" t="s">
        <v>182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85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INDEX(Caliber!B23:'Caliber'!C28,MATCH(W5,Caliber!B23:'Caliber'!B28,0),2)</f>
        <v>25</v>
      </c>
      <c r="Y5">
        <f>INDEX(Caliber!B23:'Caliber'!D28,MATCH(W5,Caliber!B23:'Caliber'!B28,0),3)</f>
        <v>10</v>
      </c>
      <c r="Z5">
        <f>INDEX(Caliber!B23:'Caliber'!F28,MATCH(W5,Caliber!B23:'Caliber'!B28,0),5)</f>
        <v>0</v>
      </c>
      <c r="AA5" t="s">
        <v>180</v>
      </c>
      <c r="AB5" t="s">
        <v>181</v>
      </c>
    </row>
    <row r="6" spans="1:28" x14ac:dyDescent="0.25">
      <c r="A6" t="s">
        <v>183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95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INDEX(Caliber!B23:'Caliber'!C28,MATCH(W6,Caliber!B23:'Caliber'!B28,0),2)</f>
        <v>25</v>
      </c>
      <c r="Y6">
        <f>INDEX(Caliber!B23:'Caliber'!D28,MATCH(W6,Caliber!B23:'Caliber'!B28,0),3)</f>
        <v>20</v>
      </c>
      <c r="Z6">
        <f>INDEX(Caliber!B23:'Caliber'!F28,MATCH(W6,Caliber!B23:'Caliber'!B28,0),5)</f>
        <v>0</v>
      </c>
      <c r="AA6" t="s">
        <v>184</v>
      </c>
      <c r="AB6" t="s">
        <v>181</v>
      </c>
    </row>
    <row r="7" spans="1:28" x14ac:dyDescent="0.25">
      <c r="A7" t="s">
        <v>185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90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INDEX(Caliber!B23:'Caliber'!C28,MATCH(W7,Caliber!B23:'Caliber'!B28,0),2)</f>
        <v>25</v>
      </c>
      <c r="Y7">
        <f>INDEX(Caliber!B23:'Caliber'!D28,MATCH(W7,Caliber!B23:'Caliber'!B28,0),3)</f>
        <v>10</v>
      </c>
      <c r="Z7">
        <f>INDEX(Caliber!B23:'Caliber'!F28,MATCH(W7,Caliber!B23:'Caliber'!B28,0),5)</f>
        <v>0</v>
      </c>
      <c r="AA7" t="s">
        <v>186</v>
      </c>
      <c r="AB7" t="s">
        <v>187</v>
      </c>
    </row>
    <row r="8" spans="1:28" x14ac:dyDescent="0.25">
      <c r="A8" t="s">
        <v>188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85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INDEX(Caliber!B23:'Caliber'!C28,MATCH(W8,Caliber!B23:'Caliber'!B28,0),2)</f>
        <v>25</v>
      </c>
      <c r="Y8">
        <f>INDEX(Caliber!B23:'Caliber'!D28,MATCH(W8,Caliber!B23:'Caliber'!B28,0),3)</f>
        <v>10</v>
      </c>
      <c r="Z8">
        <f>INDEX(Caliber!B23:'Caliber'!F28,MATCH(W8,Caliber!B23:'Caliber'!B28,0),5)</f>
        <v>0</v>
      </c>
      <c r="AA8" t="s">
        <v>186</v>
      </c>
      <c r="AB8" t="s">
        <v>187</v>
      </c>
    </row>
    <row r="9" spans="1:28" x14ac:dyDescent="0.25">
      <c r="A9" t="s">
        <v>189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90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INDEX(Caliber!B23:'Caliber'!C28,MATCH(W9,Caliber!B23:'Caliber'!B28,0),2)</f>
        <v>25</v>
      </c>
      <c r="Y9">
        <f>INDEX(Caliber!B23:'Caliber'!D28,MATCH(W9,Caliber!B23:'Caliber'!B28,0),3)</f>
        <v>10</v>
      </c>
      <c r="Z9">
        <f>INDEX(Caliber!B23:'Caliber'!F28,MATCH(W9,Caliber!B23:'Caliber'!B28,0),5)</f>
        <v>0</v>
      </c>
      <c r="AA9" t="s">
        <v>186</v>
      </c>
      <c r="AB9" t="s">
        <v>187</v>
      </c>
    </row>
    <row r="10" spans="1:28" x14ac:dyDescent="0.25">
      <c r="A10" t="s">
        <v>190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85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INDEX(Caliber!B23:'Caliber'!C28,MATCH(W10,Caliber!B23:'Caliber'!B28,0),2)</f>
        <v>25</v>
      </c>
      <c r="Y10">
        <f>INDEX(Caliber!B23:'Caliber'!D28,MATCH(W10,Caliber!B23:'Caliber'!B28,0),3)</f>
        <v>10</v>
      </c>
      <c r="Z10">
        <f>INDEX(Caliber!B23:'Caliber'!F28,MATCH(W10,Caliber!B23:'Caliber'!B28,0),5)</f>
        <v>0</v>
      </c>
      <c r="AA10" t="s">
        <v>186</v>
      </c>
      <c r="AB10" t="s">
        <v>187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8"/>
  <sheetViews>
    <sheetView workbookViewId="0">
      <pane xSplit="1" topLeftCell="B1" activePane="topRight" state="frozen"/>
      <selection pane="topRight" activeCell="L31" sqref="L31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214</v>
      </c>
      <c r="B2">
        <v>65</v>
      </c>
      <c r="C2" t="s">
        <v>215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INDEX(Caliber!B11:'Caliber'!C21,MATCH(INDIRECT(ADDRESS(ROW(),COLUMN()-1)),Caliber!B11:'Caliber'!B21,0),2)</f>
        <v>45</v>
      </c>
      <c r="Y2" cm="1">
        <f t="array" aca="1" ref="Y2" ca="1">INDEX(Caliber!C11:'Caliber'!D21,MATCH(INDIRECT(ADDRESS(ROW(),COLUMN()-2)),Caliber!B11:'Caliber'!B21,0),2)</f>
        <v>0.6</v>
      </c>
      <c r="Z2" t="s">
        <v>216</v>
      </c>
    </row>
    <row r="3" spans="1:27" x14ac:dyDescent="0.25">
      <c r="A3" t="s">
        <v>218</v>
      </c>
      <c r="B3">
        <v>49</v>
      </c>
      <c r="C3" t="s">
        <v>215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121</v>
      </c>
      <c r="X3" cm="1">
        <f t="array" aca="1" ref="X3" ca="1">INDEX(Caliber!B11:'Caliber'!C21,MATCH(INDIRECT(ADDRESS(ROW(),COLUMN()-1)),Caliber!B11:'Caliber'!B21,0),2)</f>
        <v>37</v>
      </c>
      <c r="Y3" cm="1">
        <f t="array" aca="1" ref="Y3" ca="1">INDEX(Caliber!C11:'Caliber'!D21,MATCH(INDIRECT(ADDRESS(ROW(),COLUMN()-2)),Caliber!B11:'Caliber'!B21,0),2)</f>
        <v>0.4</v>
      </c>
      <c r="Z3" t="s">
        <v>217</v>
      </c>
    </row>
    <row r="4" spans="1:27" x14ac:dyDescent="0.25">
      <c r="A4" t="s">
        <v>223</v>
      </c>
      <c r="B4">
        <v>59</v>
      </c>
      <c r="C4" t="s">
        <v>215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224</v>
      </c>
      <c r="X4" cm="1">
        <f t="array" aca="1" ref="X4" ca="1">INDEX(Caliber!B11:'Caliber'!C21,MATCH(INDIRECT(ADDRESS(ROW(),COLUMN()-1)),Caliber!B11:'Caliber'!B21,0),2)</f>
        <v>49</v>
      </c>
      <c r="Y4" cm="1">
        <f t="array" aca="1" ref="Y4" ca="1">INDEX(Caliber!C11:'Caliber'!D21,MATCH(INDIRECT(ADDRESS(ROW(),COLUMN()-2)),Caliber!B11:'Caliber'!B21,0),2)</f>
        <v>0.7</v>
      </c>
      <c r="Z4" t="s">
        <v>216</v>
      </c>
    </row>
    <row r="5" spans="1:27" x14ac:dyDescent="0.25">
      <c r="A5" t="s">
        <v>220</v>
      </c>
      <c r="B5">
        <v>60</v>
      </c>
      <c r="C5" t="s">
        <v>215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INDEX(Caliber!B11:'Caliber'!C21,MATCH(INDIRECT(ADDRESS(ROW(),COLUMN()-1)),Caliber!B11:'Caliber'!B21,0),2)</f>
        <v>45</v>
      </c>
      <c r="Y5" cm="1">
        <f t="array" aca="1" ref="Y5" ca="1">INDEX(Caliber!C11:'Caliber'!D21,MATCH(INDIRECT(ADDRESS(ROW(),COLUMN()-2)),Caliber!B11:'Caliber'!B21,0),2)</f>
        <v>0.6</v>
      </c>
      <c r="Z5" t="s">
        <v>216</v>
      </c>
    </row>
    <row r="6" spans="1:27" x14ac:dyDescent="0.25">
      <c r="A6" t="s">
        <v>219</v>
      </c>
      <c r="B6">
        <v>52</v>
      </c>
      <c r="C6" t="s">
        <v>215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121</v>
      </c>
      <c r="X6" cm="1">
        <f t="array" aca="1" ref="X6" ca="1">INDEX(Caliber!B11:'Caliber'!C21,MATCH(INDIRECT(ADDRESS(ROW(),COLUMN()-1)),Caliber!B11:'Caliber'!B21,0),2)</f>
        <v>37</v>
      </c>
      <c r="Y6" cm="1">
        <f t="array" aca="1" ref="Y6" ca="1">INDEX(Caliber!C11:'Caliber'!D21,MATCH(INDIRECT(ADDRESS(ROW(),COLUMN()-2)),Caliber!B11:'Caliber'!B21,0),2)</f>
        <v>0.4</v>
      </c>
      <c r="Z6" t="s">
        <v>217</v>
      </c>
    </row>
    <row r="7" spans="1:27" x14ac:dyDescent="0.25">
      <c r="A7" t="s">
        <v>225</v>
      </c>
      <c r="B7">
        <v>48</v>
      </c>
      <c r="C7" t="s">
        <v>215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121</v>
      </c>
      <c r="X7" cm="1">
        <f t="array" aca="1" ref="X7" ca="1">INDEX(Caliber!B11:'Caliber'!C21,MATCH(INDIRECT(ADDRESS(ROW(),COLUMN()-1)),Caliber!B11:'Caliber'!B21,0),2)</f>
        <v>37</v>
      </c>
      <c r="Y7" cm="1">
        <f t="array" aca="1" ref="Y7" ca="1">INDEX(Caliber!C11:'Caliber'!D21,MATCH(INDIRECT(ADDRESS(ROW(),COLUMN()-2)),Caliber!B11:'Caliber'!B21,0),2)</f>
        <v>0.4</v>
      </c>
      <c r="Z7" t="s">
        <v>216</v>
      </c>
    </row>
    <row r="8" spans="1:27" x14ac:dyDescent="0.25">
      <c r="A8" t="s">
        <v>221</v>
      </c>
      <c r="B8">
        <v>38</v>
      </c>
      <c r="C8" t="s">
        <v>215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INDEX(Caliber!B11:'Caliber'!C21,MATCH(INDIRECT(ADDRESS(ROW(),COLUMN()-1)),Caliber!B11:'Caliber'!B21,0),2)</f>
        <v>36</v>
      </c>
      <c r="Y8" cm="1">
        <f t="array" aca="1" ref="Y8" ca="1">INDEX(Caliber!C11:'Caliber'!D21,MATCH(INDIRECT(ADDRESS(ROW(),COLUMN()-2)),Caliber!B11:'Caliber'!B21,0),2)</f>
        <v>0.3</v>
      </c>
      <c r="Z8" t="s">
        <v>222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2024-01-29T07:46:38Z</dcterms:modified>
</cp:coreProperties>
</file>