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241893E8-06F0-4DFE-BEFC-BF2AAA00DC03}" xr6:coauthVersionLast="47" xr6:coauthVersionMax="47" xr10:uidLastSave="{00000000-0000-0000-0000-000000000000}"/>
  <bookViews>
    <workbookView xWindow="-108" yWindow="-108" windowWidth="23256" windowHeight="12576" firstSheet="5" activeTab="13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2" l="1"/>
  <c r="W16" i="2"/>
  <c r="X15" i="5"/>
  <c r="Y15" i="5"/>
  <c r="Y14" i="5"/>
  <c r="X14" i="5"/>
  <c r="X16" i="3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6" i="7" a="1"/>
  <c r="X14" i="8" a="1"/>
  <c r="X19" i="4" a="1"/>
  <c r="Y16" i="4" a="1"/>
  <c r="Y2" i="8" a="1"/>
  <c r="X3" i="7" a="1"/>
  <c r="Y25" i="4" a="1"/>
  <c r="X2" i="7" a="1"/>
  <c r="X5" i="8" a="1"/>
  <c r="Y4" i="8" a="1"/>
  <c r="Y26" i="4" a="1"/>
  <c r="X53" i="4" a="1"/>
  <c r="X54" i="4" a="1"/>
  <c r="X24" i="4" a="1"/>
  <c r="Y9" i="7" a="1"/>
  <c r="Z11" i="6" a="1"/>
  <c r="X29" i="4" a="1"/>
  <c r="Y9" i="8" a="1"/>
  <c r="Y14" i="8" a="1"/>
  <c r="X6" i="3" a="1"/>
  <c r="Y4" i="7" a="1"/>
  <c r="Y5" i="7" a="1"/>
  <c r="Y54" i="4" a="1"/>
  <c r="X15" i="8" a="1"/>
  <c r="X10" i="8" a="1"/>
  <c r="Y12" i="4" a="1"/>
  <c r="Y30" i="4" a="1"/>
  <c r="X13" i="8" a="1"/>
  <c r="Y29" i="4" a="1"/>
  <c r="X11" i="6" a="1"/>
  <c r="W3" i="2" a="1"/>
  <c r="Y7" i="7" a="1"/>
  <c r="Y16" i="8" a="1"/>
  <c r="Y7" i="4" a="1"/>
  <c r="X2" i="8" a="1"/>
  <c r="Y55" i="4" a="1"/>
  <c r="Y8" i="8" a="1"/>
  <c r="Y11" i="8" a="1"/>
  <c r="Y11" i="6" a="1"/>
  <c r="X12" i="8" a="1"/>
  <c r="Y56" i="4" a="1"/>
  <c r="X55" i="4" a="1"/>
  <c r="X8" i="7" a="1"/>
  <c r="X16" i="4" a="1"/>
  <c r="X4" i="8" a="1"/>
  <c r="Y13" i="8" a="1"/>
  <c r="W9" i="3" a="1"/>
  <c r="X7" i="7" a="1"/>
  <c r="Y7" i="8" a="1"/>
  <c r="X56" i="4" a="1"/>
  <c r="Y19" i="4" a="1"/>
  <c r="Y27" i="4" a="1"/>
  <c r="X9" i="7" a="1"/>
  <c r="X6" i="7" a="1"/>
  <c r="X3" i="8" a="1"/>
  <c r="Y39" i="4" a="1"/>
  <c r="Y10" i="7" a="1"/>
  <c r="X11" i="8" a="1"/>
  <c r="X9" i="8" a="1"/>
  <c r="X16" i="8" a="1"/>
  <c r="X6" i="8" a="1"/>
  <c r="Y6" i="8" a="1"/>
  <c r="X39" i="4" a="1"/>
  <c r="Y8" i="7" a="1"/>
  <c r="Y5" i="8" a="1"/>
  <c r="Y2" i="4" a="1"/>
  <c r="X5" i="7" a="1"/>
  <c r="Y12" i="8" a="1"/>
  <c r="X2" i="4" a="1"/>
  <c r="W6" i="3" a="1"/>
  <c r="X3" i="2" a="1"/>
  <c r="Y24" i="4" a="1"/>
  <c r="X30" i="4" a="1"/>
  <c r="Y15" i="8" a="1"/>
  <c r="X10" i="7" a="1"/>
  <c r="X25" i="4" a="1"/>
  <c r="X7" i="4" a="1"/>
  <c r="Y2" i="7" a="1"/>
  <c r="Y3" i="8" a="1"/>
  <c r="X9" i="3" a="1"/>
  <c r="X7" i="8" a="1"/>
  <c r="Y10" i="8" a="1"/>
  <c r="X12" i="4" a="1"/>
  <c r="Y53" i="4" a="1"/>
  <c r="X26" i="4" a="1"/>
  <c r="X4" i="7" a="1"/>
  <c r="X27" i="4" a="1"/>
  <c r="Y3" i="7" a="1"/>
  <c r="X8" i="8" a="1"/>
  <c r="Y10" i="7" l="1"/>
  <c r="X10" i="7"/>
  <c r="Y55" i="4"/>
  <c r="X55" i="4"/>
  <c r="Y8" i="8"/>
  <c r="X8" i="8"/>
  <c r="Y54" i="4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C44" authorId="0" shapeId="0" xr:uid="{F23E61E1-912C-44CC-AA1F-69DDAD9D6AD3}">
      <text>
        <r>
          <rPr>
            <b/>
            <sz val="9"/>
            <color indexed="81"/>
            <rFont val="Tahoma"/>
            <charset val="1"/>
          </rPr>
          <t>WIP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<sst xmlns="http://schemas.openxmlformats.org/spreadsheetml/2006/main" count="1721" uniqueCount="584">
  <si>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</si>
  <si>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</si>
  <si>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</si>
  <si>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</si>
  <si>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</si>
  <si>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</si>
  <si>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</si>
  <si>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</si>
  <si>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</si>
  <si>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</si>
  <si>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</si>
  <si>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</si>
  <si>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</si>
  <si>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</si>
  <si>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</si>
  <si>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</si>
  <si>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</si>
  <si>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</si>
  <si>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</si>
  <si>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</si>
  <si>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</si>
  <si>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</si>
  <si>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</si>
  <si>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</si>
  <si>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</si>
  <si>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</si>
  <si>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</si>
  <si>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</si>
  <si>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</si>
  <si>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</si>
  <si>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</si>
  <si>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</si>
  <si>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</si>
  <si>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</si>
  <si>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</si>
  <si>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</si>
  <si>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</si>
  <si>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</si>
  <si>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</si>
  <si>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</si>
  <si>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</si>
  <si>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</si>
  <si>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</si>
  <si>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</si>
  <si>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</si>
  <si>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</si>
  <si>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</si>
  <si>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</si>
  <si>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</si>
  <si>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</si>
  <si>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</si>
  <si>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</si>
  <si>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</si>
  <si>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</si>
  <si>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</si>
  <si>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</si>
  <si>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</si>
  <si>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</si>
  <si>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</si>
  <si>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</si>
  <si>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</si>
  <si>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</si>
  <si>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</si>
  <si>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</si>
  <si>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</si>
  <si>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</si>
  <si>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</si>
  <si>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</si>
  <si>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</si>
  <si>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</si>
  <si>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</si>
  <si>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</si>
  <si>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</si>
  <si>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</si>
  <si>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</si>
  <si>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</si>
  <si>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</si>
  <si>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</si>
  <si>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</si>
  <si>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</si>
  <si>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</si>
  <si>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</si>
  <si>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</si>
  <si>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</si>
  <si>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</si>
  <si>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</si>
  <si>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</si>
  <si>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</si>
  <si>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</si>
  <si>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</si>
  <si>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</si>
  <si>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</si>
  <si>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</si>
  <si>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</si>
  <si>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</si>
  <si>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</si>
  <si>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</si>
  <si>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</si>
  <si>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</si>
  <si>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</si>
  <si>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</si>
  <si>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</si>
  <si>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</si>
  <si>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</si>
  <si>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</si>
  <si>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</si>
  <si>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</si>
  <si>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</si>
  <si>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</si>
  <si>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</si>
  <si>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</si>
  <si>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</si>
  <si>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</si>
  <si>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</si>
  <si>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</si>
  <si>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</si>
  <si>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</si>
  <si>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</si>
  <si>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</si>
  <si>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</si>
  <si>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</si>
  <si>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</si>
  <si>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</si>
  <si>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</si>
  <si>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</si>
  <si>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</si>
  <si>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</si>
  <si>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</si>
  <si>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</si>
  <si>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</si>
  <si>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</si>
  <si>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</si>
  <si>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</si>
  <si>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</si>
  <si>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</si>
  <si>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</si>
  <si>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</si>
  <si>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</si>
  <si>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</si>
  <si>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</si>
  <si>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</si>
  <si>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</si>
  <si>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</si>
  <si>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</si>
  <si>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</si>
  <si>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</si>
  <si>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</si>
  <si>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</si>
  <si>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</si>
  <si>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</si>
  <si>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</si>
  <si>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</si>
  <si>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</si>
  <si>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</si>
  <si>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</si>
  <si>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</si>
  <si>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</si>
  <si>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</si>
  <si>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</si>
  <si>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</si>
  <si>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</si>
  <si>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</si>
  <si>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</si>
  <si>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</si>
  <si>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</si>
  <si>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</si>
  <si>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</si>
  <si>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</si>
  <si>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</si>
  <si>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</si>
  <si>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</si>
  <si>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</si>
  <si>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</si>
  <si>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</si>
  <si>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</si>
  <si>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</si>
  <si>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</si>
  <si>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</si>
  <si>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</si>
  <si>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</si>
  <si>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</si>
  <si>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</si>
  <si>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</si>
  <si>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</si>
  <si>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</si>
  <si>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</si>
  <si>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</si>
  <si>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</si>
  <si>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</si>
  <si>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</si>
  <si>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</si>
  <si>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</si>
  <si>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</si>
  <si>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</si>
  <si>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</si>
  <si>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</si>
  <si>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</si>
  <si>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</si>
  <si>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</si>
  <si>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</si>
  <si>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</si>
  <si>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</si>
  <si>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</si>
  <si>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</si>
  <si>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</si>
  <si>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</si>
  <si>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</si>
  <si>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</si>
  <si>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</si>
  <si>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</si>
  <si>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</si>
  <si>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</si>
  <si>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</si>
  <si>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</si>
  <si>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</si>
  <si>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</si>
  <si>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</si>
  <si>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</si>
  <si>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</si>
  <si>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</si>
  <si>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</si>
  <si>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</si>
  <si>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</si>
  <si>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</si>
  <si>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</si>
  <si>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</si>
  <si>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</si>
  <si>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</si>
  <si>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</si>
  <si>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</si>
  <si>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</si>
  <si>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</si>
  <si>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</si>
  <si>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</si>
  <si>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</si>
  <si>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</si>
  <si>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</si>
  <si>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</si>
  <si>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</si>
  <si>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</si>
  <si>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</si>
  <si>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</si>
  <si>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</si>
  <si>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</si>
  <si>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</si>
  <si>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</si>
  <si>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</si>
  <si>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</si>
  <si>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</si>
  <si>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</si>
  <si>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</si>
  <si>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</si>
  <si>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</si>
  <si>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</si>
  <si>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</si>
  <si>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</si>
  <si>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</si>
  <si>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</si>
  <si>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</si>
  <si>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</si>
  <si>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</si>
  <si>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</si>
  <si>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</si>
  <si>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</si>
  <si>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</si>
  <si>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</si>
  <si>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</si>
  <si>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</si>
  <si>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</si>
  <si>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</si>
  <si>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</si>
  <si>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</si>
  <si>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</si>
  <si>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</si>
  <si>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</si>
  <si>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</si>
  <si>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</si>
  <si>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</si>
  <si>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</si>
  <si>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</si>
  <si>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</si>
  <si>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</si>
  <si>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</si>
  <si>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</si>
  <si>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</si>
  <si>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</si>
  <si>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</si>
  <si>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</si>
  <si>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</si>
  <si>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</si>
  <si>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</si>
  <si>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</si>
  <si>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</si>
  <si>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</si>
  <si>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</si>
  <si>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</si>
  <si>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</si>
  <si>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</si>
  <si>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</si>
  <si>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</si>
  <si>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</si>
  <si>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</si>
  <si>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</si>
  <si>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</si>
  <si>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</si>
  <si>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</si>
  <si>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</si>
  <si>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</si>
  <si>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</si>
  <si>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</si>
  <si>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</si>
  <si>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</si>
  <si>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</si>
  <si>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</si>
  <si>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</si>
  <si>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</si>
  <si>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</si>
  <si>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</si>
  <si>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</si>
  <si>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</si>
  <si>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</si>
  <si>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</si>
  <si>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</si>
  <si>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</si>
  <si>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</si>
  <si>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</si>
  <si>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</si>
  <si>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</si>
  <si>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</si>
  <si>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</si>
  <si>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</si>
  <si>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</si>
  <si>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</si>
  <si>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</si>
  <si>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</si>
  <si>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</si>
  <si>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</si>
  <si>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</si>
  <si>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</si>
  <si>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</si>
  <si>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</si>
  <si>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</si>
  <si>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</si>
  <si>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</si>
  <si>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</si>
  <si>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</si>
  <si>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</si>
  <si>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</si>
  <si>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</si>
  <si>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</si>
  <si>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</si>
  <si>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</si>
  <si>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</si>
  <si>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</si>
  <si>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</si>
  <si>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</si>
  <si>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</si>
  <si>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</si>
  <si>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</si>
  <si>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</si>
  <si>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</si>
  <si>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</si>
  <si>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</si>
  <si>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</si>
  <si>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</si>
  <si>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</si>
  <si>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</si>
  <si>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</si>
  <si>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</si>
  <si>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</si>
  <si>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</si>
  <si>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</si>
  <si>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</si>
  <si>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</si>
  <si>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</si>
  <si>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</si>
  <si>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</si>
  <si>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</si>
  <si>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</si>
  <si>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</si>
  <si>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</si>
  <si>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</si>
  <si>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</si>
  <si>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</si>
  <si>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</si>
  <si>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</si>
  <si>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</si>
  <si>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</si>
  <si>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</si>
  <si>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</si>
  <si>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</si>
  <si>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</si>
  <si>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</si>
  <si>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</si>
  <si>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</si>
  <si>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</si>
  <si>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</si>
  <si>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</si>
  <si>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</si>
  <si>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</si>
  <si>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</si>
  <si>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</si>
  <si>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</si>
  <si>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</si>
  <si>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</si>
  <si>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</si>
  <si>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</si>
  <si>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</si>
  <si>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</si>
  <si>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</si>
  <si>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</si>
  <si>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</si>
  <si>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</si>
  <si>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</si>
  <si>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</si>
  <si>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</si>
  <si>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</si>
  <si>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</si>
  <si>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</si>
  <si>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</si>
  <si>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</si>
  <si>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</si>
  <si>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</si>
  <si>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</si>
  <si>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</si>
  <si>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</si>
  <si>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</si>
  <si>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</si>
  <si>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</si>
  <si>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</si>
  <si>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</si>
  <si>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</si>
  <si>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</si>
  <si>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</si>
  <si>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</si>
  <si>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</si>
  <si>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</si>
  <si>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</si>
  <si>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</si>
  <si>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</si>
  <si>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</si>
  <si>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</si>
  <si>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</si>
  <si>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</si>
  <si>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</si>
  <si>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</si>
  <si>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</si>
  <si>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</si>
  <si>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</si>
  <si>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</si>
  <si>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</si>
  <si>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</si>
  <si>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</si>
  <si>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</si>
  <si>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</si>
  <si>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</si>
  <si>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</si>
  <si>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</si>
  <si>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</si>
  <si>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</si>
  <si>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</si>
  <si>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</si>
  <si>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</si>
  <si>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</si>
  <si>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</si>
  <si>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Spas12/Remington 870 (slug)/Spas12 (inc)</t>
  </si>
  <si>
    <t>Remington 870/M3 (slug)/M3 (inc)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</si>
  <si>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</si>
  <si>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</si>
  <si>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</si>
  <si>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</si>
  <si>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</si>
  <si>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</si>
  <si>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</si>
  <si>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</si>
  <si>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</si>
  <si>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</si>
  <si>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</si>
  <si>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</si>
  <si>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</si>
  <si>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</si>
  <si>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</si>
  <si>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</si>
  <si>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</si>
  <si>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</si>
  <si>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</si>
  <si>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</si>
  <si>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</si>
  <si>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</si>
  <si>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</si>
  <si>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</si>
  <si>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</si>
  <si>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</si>
  <si>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</si>
  <si>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</si>
  <si>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</si>
  <si>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</si>
  <si>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</si>
  <si>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</si>
  <si>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</si>
  <si>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</si>
  <si>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</si>
  <si>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</si>
  <si>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</si>
  <si>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</si>
  <si>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</si>
  <si>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</si>
  <si>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</si>
  <si>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</si>
  <si>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</si>
  <si>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</si>
  <si>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</si>
  <si>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</si>
  <si>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</si>
  <si>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</si>
  <si>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</si>
  <si>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</si>
  <si>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</si>
  <si>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</si>
  <si>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MK48/Negev/MK48</t>
  </si>
  <si>
    <t>FN Minimi/M60/M249</t>
  </si>
  <si>
    <t>FN Minimi/M249/FN Minimi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</si>
  <si>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</si>
  <si>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</si>
  <si>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</si>
  <si>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</si>
  <si>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</si>
  <si>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</si>
  <si>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</si>
  <si>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</si>
  <si>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</si>
  <si>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</si>
  <si>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</si>
  <si>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</si>
  <si>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</si>
  <si>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</si>
  <si>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</si>
  <si>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</si>
  <si>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Browning HP</t>
  </si>
  <si>
    <t>M72 LAW</t>
  </si>
  <si>
    <t>Sten</t>
  </si>
  <si>
    <t>M1 Garand</t>
  </si>
  <si>
    <t>LAMG</t>
  </si>
  <si>
    <t>Ultimax 100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</si>
  <si>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</si>
  <si>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</si>
  <si>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</si>
  <si>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</si>
  <si>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</si>
  <si>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</si>
  <si>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</si>
  <si>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</si>
  <si>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</si>
  <si>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Snap</t>
  </si>
  <si>
    <t>[30,45,60][1]</t>
  </si>
  <si>
    <t>AK-74 (GP-25)</t>
  </si>
  <si>
    <t>Arcing</t>
  </si>
  <si>
    <t>VOG-25 (Frag)</t>
  </si>
  <si>
    <t>GRD-50 (Smoke)</t>
  </si>
  <si>
    <t>RPG-7/Ak-74 (GP-25)/Ak-74 (GP-25)</t>
  </si>
  <si>
    <t>RPG-7/RPG-7/Ak-74 (GP-25)</t>
  </si>
  <si>
    <t>M110 or M2010</t>
  </si>
  <si>
    <t>M60E6</t>
  </si>
  <si>
    <t>.30-06</t>
  </si>
  <si>
    <t>Unscoped, Sling</t>
  </si>
  <si>
    <t>M1D Garand</t>
  </si>
  <si>
    <t>Sling</t>
  </si>
  <si>
    <t>M1 Garand/M1D Garand/Hunting Rifle</t>
  </si>
  <si>
    <t>Hunting Rifle/Hunting Rifle/M1 Garand</t>
  </si>
  <si>
    <t>SIG MPX/MP7/Skorpion EVO + (flashbang)</t>
  </si>
  <si>
    <t>FN P90/FN P90 (Sopmod)/Spas 12 (inc) + (flashbang)</t>
  </si>
  <si>
    <t>Versek/AK-12/AKs-74u (Sopmod) + (flashbang)</t>
  </si>
  <si>
    <t>Hi-Power (2 Molotovs)</t>
  </si>
  <si>
    <t xml:space="preserve">Hi-Power  </t>
  </si>
  <si>
    <t>(1 Grenade) + (AK-74/?/AKs-74u)</t>
  </si>
  <si>
    <t>KS-23/Saiga 12/KS-23 (1xFlash 2xbuck)</t>
  </si>
  <si>
    <t>FN MAG</t>
  </si>
  <si>
    <t>FN Minimi/FN Minimi/FN MAG</t>
  </si>
  <si>
    <t>FN MAG/FN Minimi/FN Minimi</t>
  </si>
  <si>
    <t>FN Minimi/FN Mag/CBJ-MS (SAW)</t>
  </si>
  <si>
    <t>Mk48/FN Minimi/CBJ-MS (SAW)</t>
  </si>
  <si>
    <t>M60/M60/M249</t>
  </si>
  <si>
    <t>Bren</t>
  </si>
  <si>
    <t>C7A1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</si>
</sst>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4" totalsRowShown="0" dataDxfId="44" tableBorderDxfId="43">
  <autoFilter ref="B12:I24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5:I33" totalsRowShown="0" headerRowDxfId="36" dataDxfId="35" tableBorderDxfId="34">
  <autoFilter ref="B25:I33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4:I47" totalsRowShown="0" headerRowDxfId="28" dataDxfId="27" tableBorderDxfId="26">
  <autoFilter ref="B34:I47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9"/>
  <sheetViews>
    <sheetView topLeftCell="A34" workbookViewId="0">
      <selection activeCell="G37" sqref="G37"/>
    </sheetView>
  </sheetViews>
  <sheetFormatPr defaultRowHeight="14.4" x14ac:dyDescent="0.3"/>
  <cols>
    <col min="1" max="1" width="14.109375" customWidth="1"/>
    <col min="2" max="2" width="22" customWidth="1"/>
    <col min="4" max="4" width="13.88671875" customWidth="1"/>
    <col min="5" max="5" width="14.88671875" customWidth="1"/>
    <col min="6" max="6" width="14.6640625" customWidth="1"/>
    <col min="7" max="7" width="14.88671875" customWidth="1"/>
    <col min="8" max="8" width="14.6640625" customWidth="1"/>
    <col min="9" max="9" width="131.88671875" customWidth="1"/>
    <col min="12" max="12" width="20.33203125" customWidth="1"/>
  </cols>
  <sheetData>
    <row r="1" spans="1:17" x14ac:dyDescent="0.3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3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3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3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3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3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3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3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3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3">
      <c r="A10" s="3"/>
      <c r="B10" t="s">
        <v>427</v>
      </c>
      <c r="C10">
        <v>40</v>
      </c>
      <c r="D10">
        <v>0</v>
      </c>
      <c r="E10">
        <v>6</v>
      </c>
      <c r="F10">
        <v>1</v>
      </c>
      <c r="I10" t="s">
        <v>429</v>
      </c>
    </row>
    <row r="11" spans="1:17" x14ac:dyDescent="0.3">
      <c r="A11" s="56"/>
      <c r="B11" t="s">
        <v>443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3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3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3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3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3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3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3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3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3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3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3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3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3">
      <c r="A24" s="5"/>
      <c r="B24" t="s">
        <v>563</v>
      </c>
      <c r="C24">
        <v>40</v>
      </c>
      <c r="D24">
        <v>0.5</v>
      </c>
      <c r="E24">
        <v>6</v>
      </c>
      <c r="F24">
        <v>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3">
      <c r="A25" s="6" t="s">
        <v>32</v>
      </c>
      <c r="B25" s="11" t="s">
        <v>0</v>
      </c>
      <c r="C25" s="11" t="s">
        <v>2</v>
      </c>
      <c r="D25" s="11" t="s">
        <v>1</v>
      </c>
      <c r="E25" s="11" t="s">
        <v>3</v>
      </c>
      <c r="F25" s="11" t="s">
        <v>4</v>
      </c>
      <c r="G25" s="11" t="s">
        <v>6</v>
      </c>
      <c r="H25" s="11" t="s">
        <v>7</v>
      </c>
      <c r="I25" t="s">
        <v>21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3">
      <c r="A26" s="6"/>
      <c r="B26" s="1" t="s">
        <v>33</v>
      </c>
      <c r="C26" s="1">
        <v>25</v>
      </c>
      <c r="D26" s="1">
        <v>10</v>
      </c>
      <c r="E26" s="1">
        <v>0</v>
      </c>
      <c r="F26" s="1">
        <v>0</v>
      </c>
      <c r="G26" s="1">
        <v>1</v>
      </c>
      <c r="H26" s="1">
        <v>1</v>
      </c>
      <c r="I26" s="1"/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3">
      <c r="A27" s="7"/>
      <c r="B27" t="s">
        <v>34</v>
      </c>
      <c r="C27">
        <v>45</v>
      </c>
      <c r="D27">
        <v>1</v>
      </c>
      <c r="E27" t="s">
        <v>9</v>
      </c>
      <c r="F27">
        <v>0.7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3">
      <c r="A28" s="7"/>
      <c r="B28" t="s">
        <v>35</v>
      </c>
      <c r="C28">
        <v>10</v>
      </c>
      <c r="D28">
        <v>10</v>
      </c>
      <c r="E28">
        <v>0</v>
      </c>
      <c r="F28">
        <v>0</v>
      </c>
      <c r="G28">
        <v>1</v>
      </c>
      <c r="H28">
        <v>10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3">
      <c r="A29" s="7"/>
      <c r="B29" t="s">
        <v>448</v>
      </c>
      <c r="C29">
        <v>25</v>
      </c>
      <c r="D29">
        <v>10</v>
      </c>
      <c r="E29">
        <v>0</v>
      </c>
      <c r="F29">
        <v>0</v>
      </c>
      <c r="G29">
        <v>1</v>
      </c>
      <c r="H29">
        <v>2</v>
      </c>
      <c r="I29" t="s">
        <v>449</v>
      </c>
    </row>
    <row r="30" spans="1:19" x14ac:dyDescent="0.3">
      <c r="A30" s="7"/>
      <c r="B30" t="s">
        <v>451</v>
      </c>
      <c r="C30">
        <v>10</v>
      </c>
      <c r="D30">
        <v>4</v>
      </c>
      <c r="E30">
        <v>25</v>
      </c>
      <c r="F30">
        <v>0</v>
      </c>
      <c r="G30">
        <v>1</v>
      </c>
      <c r="H30">
        <v>11</v>
      </c>
      <c r="I30" t="s">
        <v>452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3">
      <c r="A31" s="7"/>
      <c r="B31" t="s">
        <v>37</v>
      </c>
      <c r="C31">
        <v>25</v>
      </c>
      <c r="D31">
        <v>20</v>
      </c>
      <c r="E31">
        <v>0</v>
      </c>
      <c r="F31">
        <v>0</v>
      </c>
      <c r="G31">
        <v>1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3">
      <c r="A32" s="7"/>
      <c r="B32" t="s">
        <v>38</v>
      </c>
      <c r="C32">
        <v>55</v>
      </c>
      <c r="D32">
        <v>1</v>
      </c>
      <c r="E32" t="s">
        <v>9</v>
      </c>
      <c r="F32">
        <v>1</v>
      </c>
      <c r="G32">
        <v>6</v>
      </c>
      <c r="H32">
        <v>1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3">
      <c r="A33" s="7"/>
      <c r="B33" t="s">
        <v>39</v>
      </c>
      <c r="C33">
        <v>10</v>
      </c>
      <c r="D33">
        <v>20</v>
      </c>
      <c r="E33">
        <v>0</v>
      </c>
      <c r="F33">
        <v>0</v>
      </c>
      <c r="G33">
        <v>1</v>
      </c>
      <c r="H33">
        <v>10</v>
      </c>
      <c r="I33" t="s">
        <v>36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3">
      <c r="A34" s="8" t="s">
        <v>40</v>
      </c>
      <c r="B34" s="11" t="s">
        <v>0</v>
      </c>
      <c r="C34" s="11" t="s">
        <v>2</v>
      </c>
      <c r="D34" s="11" t="s">
        <v>4</v>
      </c>
      <c r="E34" s="11" t="s">
        <v>5</v>
      </c>
      <c r="F34" s="11" t="s">
        <v>54</v>
      </c>
      <c r="G34" s="11" t="s">
        <v>55</v>
      </c>
      <c r="H34" s="11" t="s">
        <v>56</v>
      </c>
      <c r="I34" t="s">
        <v>21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3">
      <c r="A35" s="8"/>
      <c r="B35" s="1" t="s">
        <v>41</v>
      </c>
      <c r="C35" s="1">
        <v>50</v>
      </c>
      <c r="D35" s="1">
        <v>0.2</v>
      </c>
      <c r="E35" s="1">
        <v>3</v>
      </c>
      <c r="F35" s="1">
        <v>1</v>
      </c>
      <c r="G35" s="1">
        <v>3</v>
      </c>
      <c r="H35" s="1"/>
      <c r="I35" s="1" t="s">
        <v>42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3">
      <c r="A36" s="9"/>
      <c r="B36" t="s">
        <v>43</v>
      </c>
      <c r="C36">
        <v>40</v>
      </c>
      <c r="D36">
        <v>0</v>
      </c>
      <c r="E36">
        <v>5</v>
      </c>
      <c r="F36">
        <v>1</v>
      </c>
      <c r="G36">
        <v>9</v>
      </c>
      <c r="I36" t="s">
        <v>44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3">
      <c r="A37" s="9"/>
      <c r="B37" t="s">
        <v>45</v>
      </c>
      <c r="C37">
        <v>40</v>
      </c>
      <c r="D37">
        <v>0</v>
      </c>
      <c r="E37">
        <v>0</v>
      </c>
      <c r="F37">
        <v>6</v>
      </c>
      <c r="G37">
        <v>10</v>
      </c>
      <c r="I37" t="s">
        <v>46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3">
      <c r="A38" s="9"/>
      <c r="B38" t="s">
        <v>47</v>
      </c>
      <c r="C38">
        <v>60</v>
      </c>
      <c r="D38">
        <v>0</v>
      </c>
      <c r="E38">
        <v>3</v>
      </c>
      <c r="F38">
        <v>1</v>
      </c>
      <c r="G38">
        <v>1</v>
      </c>
      <c r="I38" t="s">
        <v>48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3">
      <c r="A39" s="9"/>
      <c r="B39" t="s">
        <v>49</v>
      </c>
      <c r="C39">
        <v>200</v>
      </c>
      <c r="D39">
        <v>1</v>
      </c>
      <c r="E39">
        <v>3</v>
      </c>
      <c r="F39">
        <v>1</v>
      </c>
      <c r="G39">
        <v>3</v>
      </c>
    </row>
    <row r="40" spans="1:19" x14ac:dyDescent="0.3">
      <c r="A40" s="9"/>
      <c r="B40" t="s">
        <v>50</v>
      </c>
      <c r="C40">
        <v>100</v>
      </c>
      <c r="D40">
        <v>0.5</v>
      </c>
      <c r="E40">
        <v>6</v>
      </c>
      <c r="F40">
        <v>1</v>
      </c>
      <c r="G40">
        <v>3</v>
      </c>
    </row>
    <row r="41" spans="1:19" x14ac:dyDescent="0.3">
      <c r="A41" s="9"/>
      <c r="B41" t="s">
        <v>51</v>
      </c>
      <c r="C41">
        <v>150</v>
      </c>
      <c r="D41">
        <v>1</v>
      </c>
      <c r="E41">
        <v>3</v>
      </c>
      <c r="F41">
        <v>1</v>
      </c>
      <c r="G41">
        <v>3</v>
      </c>
    </row>
    <row r="42" spans="1:19" x14ac:dyDescent="0.3">
      <c r="A42" s="9"/>
      <c r="B42" t="s">
        <v>52</v>
      </c>
      <c r="C42">
        <v>190</v>
      </c>
      <c r="D42">
        <v>1</v>
      </c>
      <c r="E42">
        <v>3</v>
      </c>
      <c r="F42">
        <v>1</v>
      </c>
      <c r="G42">
        <v>3</v>
      </c>
    </row>
    <row r="43" spans="1:19" x14ac:dyDescent="0.3">
      <c r="A43" s="9"/>
      <c r="B43" t="s">
        <v>53</v>
      </c>
      <c r="C43">
        <v>140</v>
      </c>
      <c r="D43">
        <v>0.2</v>
      </c>
      <c r="E43">
        <v>7</v>
      </c>
      <c r="F43">
        <v>1</v>
      </c>
      <c r="G43">
        <v>3</v>
      </c>
    </row>
    <row r="44" spans="1:19" x14ac:dyDescent="0.3">
      <c r="A44" s="9"/>
      <c r="B44" t="s">
        <v>539</v>
      </c>
      <c r="C44">
        <v>95</v>
      </c>
      <c r="D44">
        <v>0.75</v>
      </c>
      <c r="E44">
        <v>6</v>
      </c>
      <c r="F44">
        <v>1</v>
      </c>
      <c r="G44">
        <v>3</v>
      </c>
      <c r="I44" t="s">
        <v>546</v>
      </c>
    </row>
    <row r="45" spans="1:19" x14ac:dyDescent="0.3">
      <c r="A45" s="9"/>
      <c r="B45" t="s">
        <v>557</v>
      </c>
      <c r="C45">
        <v>40</v>
      </c>
      <c r="D45">
        <v>0.4</v>
      </c>
      <c r="E45">
        <v>4</v>
      </c>
      <c r="F45">
        <v>1</v>
      </c>
      <c r="G45">
        <v>3</v>
      </c>
      <c r="I45" t="s">
        <v>556</v>
      </c>
    </row>
    <row r="46" spans="1:19" x14ac:dyDescent="0.3">
      <c r="A46" s="9"/>
      <c r="B46" t="s">
        <v>558</v>
      </c>
      <c r="C46">
        <v>40</v>
      </c>
      <c r="D46">
        <v>0</v>
      </c>
      <c r="E46">
        <v>5</v>
      </c>
      <c r="F46">
        <v>1</v>
      </c>
      <c r="G46">
        <v>9</v>
      </c>
      <c r="I46" t="s">
        <v>44</v>
      </c>
    </row>
    <row r="47" spans="1:19" x14ac:dyDescent="0.3">
      <c r="A47" s="9"/>
    </row>
    <row r="48" spans="1:19" x14ac:dyDescent="0.3">
      <c r="A48" s="53" t="s">
        <v>450</v>
      </c>
      <c r="B48" t="s">
        <v>0</v>
      </c>
      <c r="C48" t="s">
        <v>2</v>
      </c>
      <c r="D48" t="s">
        <v>4</v>
      </c>
      <c r="E48" t="s">
        <v>6</v>
      </c>
      <c r="F48" t="s">
        <v>7</v>
      </c>
      <c r="G48" t="s">
        <v>56</v>
      </c>
      <c r="H48" t="s">
        <v>57</v>
      </c>
      <c r="I48" t="s">
        <v>21</v>
      </c>
    </row>
    <row r="49" spans="1:9" x14ac:dyDescent="0.3">
      <c r="A49" s="54"/>
      <c r="B49" s="14" t="s">
        <v>441</v>
      </c>
      <c r="C49">
        <v>40</v>
      </c>
      <c r="D49">
        <v>0</v>
      </c>
      <c r="E49">
        <v>6</v>
      </c>
      <c r="F49">
        <v>7</v>
      </c>
      <c r="I49" t="s">
        <v>442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6"/>
  <sheetViews>
    <sheetView topLeftCell="A31" workbookViewId="0">
      <pane xSplit="1" topLeftCell="B1" activePane="topRight" state="frozen"/>
      <selection pane="topRight" activeCell="M19" sqref="M19"/>
    </sheetView>
  </sheetViews>
  <sheetFormatPr defaultRowHeight="14.4" x14ac:dyDescent="0.3"/>
  <cols>
    <col min="1" max="1" width="14.88671875" customWidth="1"/>
    <col min="2" max="2" width="9.33203125" customWidth="1"/>
    <col min="3" max="3" width="6.5546875" customWidth="1"/>
    <col min="4" max="4" width="7" customWidth="1"/>
    <col min="5" max="5" width="13.6640625" customWidth="1"/>
    <col min="6" max="6" width="16.109375" customWidth="1"/>
    <col min="7" max="7" width="14" customWidth="1"/>
    <col min="8" max="8" width="10.88671875" customWidth="1"/>
    <col min="9" max="10" width="9.33203125" customWidth="1"/>
    <col min="11" max="11" width="11.6640625" customWidth="1"/>
    <col min="12" max="13" width="10.109375" customWidth="1"/>
    <col min="14" max="14" width="14" customWidth="1"/>
    <col min="15" max="16" width="12.44140625" customWidth="1"/>
    <col min="17" max="17" width="12.33203125" customWidth="1"/>
    <col min="18" max="18" width="12" customWidth="1"/>
    <col min="19" max="19" width="14.109375" customWidth="1"/>
    <col min="20" max="20" width="12.44140625" customWidth="1"/>
    <col min="21" max="21" width="12.33203125" customWidth="1"/>
    <col min="22" max="22" width="13.44140625" customWidth="1"/>
    <col min="23" max="23" width="8.88671875" customWidth="1"/>
    <col min="24" max="24" width="13.5546875" customWidth="1"/>
    <col min="25" max="25" width="11.5546875" customWidth="1"/>
    <col min="26" max="26" width="37" customWidth="1"/>
  </cols>
  <sheetData>
    <row r="1" spans="1:26" x14ac:dyDescent="0.3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3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3">
      <c r="A3" t="s">
        <v>426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430</v>
      </c>
    </row>
    <row r="4" spans="1:26" x14ac:dyDescent="0.3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3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3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3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3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3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3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3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3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3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3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3">
      <c r="A15" t="s">
        <v>460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30</v>
      </c>
      <c r="I15">
        <v>15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  <row r="16" spans="1:26" x14ac:dyDescent="0.3">
      <c r="A16" t="s">
        <v>538</v>
      </c>
      <c r="B16">
        <v>12</v>
      </c>
      <c r="C16" t="s">
        <v>75</v>
      </c>
      <c r="D16" t="s">
        <v>76</v>
      </c>
      <c r="E16" t="b">
        <v>0</v>
      </c>
      <c r="F16">
        <v>100</v>
      </c>
      <c r="G16">
        <v>100</v>
      </c>
      <c r="H16">
        <v>55</v>
      </c>
      <c r="I16">
        <v>25</v>
      </c>
      <c r="J16" t="s">
        <v>76</v>
      </c>
      <c r="K16">
        <v>60</v>
      </c>
      <c r="L16">
        <v>45</v>
      </c>
      <c r="M16" t="s">
        <v>76</v>
      </c>
      <c r="N16">
        <v>10</v>
      </c>
      <c r="O16">
        <v>7</v>
      </c>
      <c r="P16" t="s">
        <v>76</v>
      </c>
      <c r="Q16">
        <v>19</v>
      </c>
      <c r="R16">
        <v>0</v>
      </c>
      <c r="S16">
        <v>1</v>
      </c>
      <c r="T16">
        <v>2</v>
      </c>
      <c r="U16" t="s">
        <v>76</v>
      </c>
      <c r="V16" t="s">
        <v>12</v>
      </c>
      <c r="W16">
        <f>INDEX(Caliber!B3:'Caliber'!C10,MATCH(V16,Caliber!B3:'Caliber'!B10,0),2)</f>
        <v>31</v>
      </c>
      <c r="X16">
        <f>INDEX(Caliber!C3:'Caliber'!D10,MATCH(V16,Caliber!B3:'Caliber'!B10,0),2)</f>
        <v>0</v>
      </c>
      <c r="Y16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workbookViewId="0">
      <pane xSplit="1" topLeftCell="E1" activePane="topRight" state="frozen"/>
      <selection pane="topRight" activeCell="W16" sqref="W16"/>
    </sheetView>
  </sheetViews>
  <sheetFormatPr defaultRowHeight="14.4" x14ac:dyDescent="0.3"/>
  <cols>
    <col min="1" max="1" width="14.44140625" customWidth="1"/>
    <col min="2" max="2" width="9.33203125" customWidth="1"/>
    <col min="5" max="5" width="13.6640625" customWidth="1"/>
    <col min="6" max="6" width="16.109375" customWidth="1"/>
    <col min="7" max="7" width="14" customWidth="1"/>
    <col min="8" max="8" width="10.88671875" customWidth="1"/>
    <col min="9" max="10" width="9.33203125" customWidth="1"/>
    <col min="11" max="11" width="11.6640625" customWidth="1"/>
    <col min="12" max="13" width="10.109375" customWidth="1"/>
    <col min="14" max="14" width="14" customWidth="1"/>
    <col min="15" max="16" width="12.44140625" customWidth="1"/>
    <col min="17" max="17" width="12.33203125" customWidth="1"/>
    <col min="18" max="18" width="12" customWidth="1"/>
    <col min="19" max="19" width="14.109375" customWidth="1"/>
    <col min="20" max="20" width="12.44140625" customWidth="1"/>
    <col min="21" max="21" width="12.33203125" customWidth="1"/>
    <col min="22" max="22" width="13.5546875" customWidth="1"/>
    <col min="24" max="24" width="13.5546875" customWidth="1"/>
    <col min="25" max="25" width="12" customWidth="1"/>
    <col min="26" max="26" width="26.5546875" customWidth="1"/>
  </cols>
  <sheetData>
    <row r="1" spans="1:26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3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3">
      <c r="A3" t="s">
        <v>437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3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3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3">
      <c r="A6" t="s">
        <v>456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3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3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3">
      <c r="A9" t="s">
        <v>446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443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444</v>
      </c>
    </row>
    <row r="10" spans="1:26" x14ac:dyDescent="0.3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3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3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3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3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3">
      <c r="A15" t="s">
        <v>432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433</v>
      </c>
    </row>
    <row r="16" spans="1:26" x14ac:dyDescent="0.3">
      <c r="A16" t="s">
        <v>548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RowHeight="14.4" x14ac:dyDescent="0.3"/>
  <cols>
    <col min="1" max="1" width="20.6640625" customWidth="1"/>
    <col min="2" max="2" width="9.33203125" customWidth="1"/>
    <col min="5" max="5" width="18.5546875" customWidth="1"/>
    <col min="6" max="6" width="13.664062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3" width="10.109375" customWidth="1"/>
    <col min="14" max="14" width="11.3320312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4.44140625" customWidth="1"/>
    <col min="24" max="24" width="11.5546875" customWidth="1"/>
    <col min="25" max="25" width="13.5546875" customWidth="1"/>
    <col min="26" max="26" width="11.6640625" customWidth="1"/>
    <col min="27" max="27" width="29.66406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3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3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3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3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3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3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3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3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3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3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3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3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3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3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3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3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3">
      <c r="A19" t="s">
        <v>431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3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3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3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3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3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3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3">
      <c r="A26" t="s">
        <v>438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3">
      <c r="A27" t="s">
        <v>439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3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3">
      <c r="A29" t="s">
        <v>435</v>
      </c>
      <c r="B29">
        <v>30</v>
      </c>
      <c r="C29" t="s">
        <v>90</v>
      </c>
      <c r="D29" t="s">
        <v>76</v>
      </c>
      <c r="E29" t="s">
        <v>436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3">
      <c r="A30" t="s">
        <v>434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3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3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3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3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3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3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3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3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3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3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3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3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3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3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3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3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3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3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3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3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3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3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3">
      <c r="A53" t="s">
        <v>458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3">
      <c r="A54" t="s">
        <v>459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3">
      <c r="A55" t="s">
        <v>555</v>
      </c>
      <c r="B55">
        <v>31</v>
      </c>
      <c r="C55" t="s">
        <v>90</v>
      </c>
      <c r="D55" t="s">
        <v>76</v>
      </c>
      <c r="E55" t="s">
        <v>553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554</v>
      </c>
    </row>
    <row r="56" spans="1:26" x14ac:dyDescent="0.3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H1" activePane="topRight" state="frozen"/>
      <selection pane="topRight" activeCell="X16" sqref="X16"/>
    </sheetView>
  </sheetViews>
  <sheetFormatPr defaultRowHeight="14.4" x14ac:dyDescent="0.3"/>
  <cols>
    <col min="1" max="1" width="12.109375" customWidth="1"/>
    <col min="2" max="2" width="9.33203125" customWidth="1"/>
    <col min="3" max="3" width="6.88671875" customWidth="1"/>
    <col min="4" max="4" width="7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9.109375" customWidth="1"/>
    <col min="25" max="25" width="13.5546875" customWidth="1"/>
    <col min="26" max="26" width="11.6640625" customWidth="1"/>
    <col min="27" max="27" width="21.332031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148</v>
      </c>
      <c r="B2">
        <v>15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105</v>
      </c>
      <c r="M2">
        <v>80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2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3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3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3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3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3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3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3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3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33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3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3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3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3">
      <c r="A14" t="s">
        <v>541</v>
      </c>
      <c r="B14">
        <v>35</v>
      </c>
      <c r="C14" t="s">
        <v>90</v>
      </c>
      <c r="D14" t="s">
        <v>76</v>
      </c>
      <c r="E14" t="b">
        <v>1</v>
      </c>
      <c r="F14" t="b">
        <v>1</v>
      </c>
      <c r="G14" t="s">
        <v>76</v>
      </c>
      <c r="H14">
        <v>130</v>
      </c>
      <c r="I14">
        <v>80</v>
      </c>
      <c r="J14">
        <v>45</v>
      </c>
      <c r="K14" t="s">
        <v>76</v>
      </c>
      <c r="L14">
        <v>80</v>
      </c>
      <c r="M14">
        <v>60</v>
      </c>
      <c r="N14" t="s">
        <v>76</v>
      </c>
      <c r="O14">
        <v>30</v>
      </c>
      <c r="P14">
        <v>20</v>
      </c>
      <c r="Q14" t="s">
        <v>76</v>
      </c>
      <c r="R14">
        <v>200</v>
      </c>
      <c r="S14">
        <v>0</v>
      </c>
      <c r="T14">
        <v>1</v>
      </c>
      <c r="U14">
        <v>1</v>
      </c>
      <c r="V14" t="s">
        <v>76</v>
      </c>
      <c r="W14" t="s">
        <v>563</v>
      </c>
      <c r="X14">
        <f>INDEX(Caliber!B13:'Caliber'!C24,MATCH(W14,Caliber!B13:'Caliber'!B24,0),2)</f>
        <v>40</v>
      </c>
      <c r="Y14">
        <f>INDEX(Caliber!C13:'Caliber'!D24,MATCH(W14,Caliber!B13:'Caliber'!B24,0),2)</f>
        <v>0.5</v>
      </c>
      <c r="Z14" t="s">
        <v>178</v>
      </c>
      <c r="AA14" t="s">
        <v>564</v>
      </c>
    </row>
    <row r="15" spans="1:27" x14ac:dyDescent="0.3">
      <c r="A15" t="s">
        <v>565</v>
      </c>
      <c r="B15">
        <v>37</v>
      </c>
      <c r="C15" t="s">
        <v>90</v>
      </c>
      <c r="D15" t="s">
        <v>76</v>
      </c>
      <c r="E15" t="b">
        <v>1</v>
      </c>
      <c r="F15" t="b">
        <v>1</v>
      </c>
      <c r="G15" t="s">
        <v>76</v>
      </c>
      <c r="H15">
        <v>130</v>
      </c>
      <c r="I15">
        <v>85</v>
      </c>
      <c r="J15">
        <v>45</v>
      </c>
      <c r="K15" t="s">
        <v>76</v>
      </c>
      <c r="L15">
        <v>100</v>
      </c>
      <c r="M15">
        <v>55</v>
      </c>
      <c r="N15" t="s">
        <v>76</v>
      </c>
      <c r="O15">
        <v>200</v>
      </c>
      <c r="P15">
        <v>25</v>
      </c>
      <c r="Q15" t="s">
        <v>76</v>
      </c>
      <c r="R15">
        <v>200</v>
      </c>
      <c r="S15">
        <v>0</v>
      </c>
      <c r="T15">
        <v>1</v>
      </c>
      <c r="U15">
        <v>1</v>
      </c>
      <c r="V15" t="s">
        <v>76</v>
      </c>
      <c r="W15" t="s">
        <v>563</v>
      </c>
      <c r="X15">
        <f>INDEX(Caliber!B13:'Caliber'!C24,MATCH(W15,Caliber!B13:'Caliber'!B24,0),2)</f>
        <v>40</v>
      </c>
      <c r="Y15">
        <f>INDEX(Caliber!C13:'Caliber'!D24,MATCH(W15,Caliber!B13:'Caliber'!B24,0),2)</f>
        <v>0.5</v>
      </c>
      <c r="Z15" t="s">
        <v>178</v>
      </c>
      <c r="AA15" t="s">
        <v>566</v>
      </c>
    </row>
    <row r="16" spans="1:27" x14ac:dyDescent="0.3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3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3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3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3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3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3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3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3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3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3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3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3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3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3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I1" activePane="topRight" state="frozen"/>
      <selection pane="topRight" activeCell="AB14" sqref="AB14"/>
    </sheetView>
  </sheetViews>
  <sheetFormatPr defaultRowHeight="14.4" x14ac:dyDescent="0.3"/>
  <cols>
    <col min="1" max="1" width="14" customWidth="1"/>
    <col min="2" max="2" width="9.33203125" customWidth="1"/>
    <col min="5" max="5" width="13.6640625" customWidth="1"/>
    <col min="6" max="6" width="16.109375" customWidth="1"/>
    <col min="7" max="7" width="14" customWidth="1"/>
    <col min="9" max="9" width="10.88671875" customWidth="1"/>
    <col min="10" max="11" width="9.33203125" customWidth="1"/>
    <col min="12" max="12" width="11.6640625" customWidth="1"/>
    <col min="13" max="13" width="10.109375" customWidth="1"/>
    <col min="14" max="14" width="11.4414062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5.6640625" customWidth="1"/>
    <col min="24" max="24" width="11.5546875" customWidth="1"/>
    <col min="25" max="25" width="11.33203125" customWidth="1"/>
    <col min="26" max="26" width="13.5546875" customWidth="1"/>
    <col min="27" max="27" width="11.6640625" customWidth="1"/>
    <col min="28" max="28" width="25.109375" customWidth="1"/>
  </cols>
  <sheetData>
    <row r="1" spans="1:28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3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INDEX(Caliber!B26:'Caliber'!C33,MATCH(W2,Caliber!B26:'Caliber'!B33,0),2)</f>
        <v>25</v>
      </c>
      <c r="Y2">
        <f>INDEX(Caliber!B26:'Caliber'!D33,MATCH(W2,Caliber!B26:'Caliber'!B33,0),3)</f>
        <v>10</v>
      </c>
      <c r="Z2">
        <f>INDEX(Caliber!B26:'Caliber'!F33,MATCH(W2,Caliber!B26:'Caliber'!B33,0),5)</f>
        <v>0</v>
      </c>
      <c r="AA2" t="s">
        <v>175</v>
      </c>
    </row>
    <row r="3" spans="1:28" x14ac:dyDescent="0.3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INDEX(Caliber!B26:'Caliber'!C33,MATCH(W3,Caliber!B26:'Caliber'!B33,0),2)</f>
        <v>25</v>
      </c>
      <c r="Y3">
        <f>INDEX(Caliber!B26:'Caliber'!D33,MATCH(W3,Caliber!B26:'Caliber'!B33,0),3)</f>
        <v>10</v>
      </c>
      <c r="Z3">
        <f>INDEX(Caliber!B26:'Caliber'!F33,MATCH(W3,Caliber!B26:'Caliber'!B33,0),5)</f>
        <v>0</v>
      </c>
      <c r="AA3" t="s">
        <v>160</v>
      </c>
      <c r="AB3" t="s">
        <v>453</v>
      </c>
    </row>
    <row r="4" spans="1:28" x14ac:dyDescent="0.3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INDEX(Caliber!B26:'Caliber'!C33,MATCH(W4,Caliber!B26:'Caliber'!B33,0),2)</f>
        <v>25</v>
      </c>
      <c r="Y4">
        <f>INDEX(Caliber!B26:'Caliber'!D33,MATCH(W4,Caliber!B26:'Caliber'!B33,0),3)</f>
        <v>10</v>
      </c>
      <c r="Z4">
        <f>INDEX(Caliber!B26:'Caliber'!F33,MATCH(W4,Caliber!B26:'Caliber'!B33,0),5)</f>
        <v>0</v>
      </c>
      <c r="AA4" t="s">
        <v>178</v>
      </c>
      <c r="AB4" t="s">
        <v>454</v>
      </c>
    </row>
    <row r="5" spans="1:28" x14ac:dyDescent="0.3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INDEX(Caliber!B26:'Caliber'!C33,MATCH(W5,Caliber!B26:'Caliber'!B33,0),2)</f>
        <v>25</v>
      </c>
      <c r="Y5">
        <f>INDEX(Caliber!B26:'Caliber'!D33,MATCH(W5,Caliber!B26:'Caliber'!B33,0),3)</f>
        <v>10</v>
      </c>
      <c r="Z5">
        <f>INDEX(Caliber!B26:'Caliber'!F33,MATCH(W5,Caliber!B26:'Caliber'!B33,0),5)</f>
        <v>0</v>
      </c>
      <c r="AA5" t="s">
        <v>178</v>
      </c>
      <c r="AB5" t="s">
        <v>454</v>
      </c>
    </row>
    <row r="6" spans="1:28" x14ac:dyDescent="0.3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INDEX(Caliber!B26:'Caliber'!C33,MATCH(W6,Caliber!B26:'Caliber'!B33,0),2)</f>
        <v>25</v>
      </c>
      <c r="Y6">
        <f>INDEX(Caliber!B26:'Caliber'!D33,MATCH(W6,Caliber!B26:'Caliber'!B33,0),3)</f>
        <v>20</v>
      </c>
      <c r="Z6">
        <f>INDEX(Caliber!B26:'Caliber'!F33,MATCH(W6,Caliber!B26:'Caliber'!B33,0),5)</f>
        <v>0</v>
      </c>
      <c r="AA6" t="s">
        <v>182</v>
      </c>
      <c r="AB6" t="s">
        <v>179</v>
      </c>
    </row>
    <row r="7" spans="1:28" x14ac:dyDescent="0.3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INDEX(Caliber!B26:'Caliber'!C33,MATCH(W7,Caliber!B26:'Caliber'!B33,0),2)</f>
        <v>25</v>
      </c>
      <c r="Y7">
        <f>INDEX(Caliber!B26:'Caliber'!D33,MATCH(W7,Caliber!B26:'Caliber'!B33,0),3)</f>
        <v>10</v>
      </c>
      <c r="Z7">
        <f>INDEX(Caliber!B26:'Caliber'!F33,MATCH(W7,Caliber!B26:'Caliber'!B33,0),5)</f>
        <v>0</v>
      </c>
      <c r="AA7" t="s">
        <v>184</v>
      </c>
      <c r="AB7" t="s">
        <v>185</v>
      </c>
    </row>
    <row r="8" spans="1:28" x14ac:dyDescent="0.3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INDEX(Caliber!B26:'Caliber'!C33,MATCH(W8,Caliber!B26:'Caliber'!B33,0),2)</f>
        <v>25</v>
      </c>
      <c r="Y8">
        <f>INDEX(Caliber!B26:'Caliber'!D33,MATCH(W8,Caliber!B26:'Caliber'!B33,0),3)</f>
        <v>10</v>
      </c>
      <c r="Z8">
        <f>INDEX(Caliber!B26:'Caliber'!F33,MATCH(W8,Caliber!B26:'Caliber'!B33,0),5)</f>
        <v>0</v>
      </c>
      <c r="AA8" t="s">
        <v>184</v>
      </c>
      <c r="AB8" t="s">
        <v>185</v>
      </c>
    </row>
    <row r="9" spans="1:28" x14ac:dyDescent="0.3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INDEX(Caliber!B26:'Caliber'!C33,MATCH(W9,Caliber!B26:'Caliber'!B33,0),2)</f>
        <v>25</v>
      </c>
      <c r="Y9">
        <f>INDEX(Caliber!B26:'Caliber'!D33,MATCH(W9,Caliber!B26:'Caliber'!B33,0),3)</f>
        <v>10</v>
      </c>
      <c r="Z9">
        <f>INDEX(Caliber!B26:'Caliber'!F33,MATCH(W9,Caliber!B26:'Caliber'!B33,0),5)</f>
        <v>0</v>
      </c>
      <c r="AA9" t="s">
        <v>184</v>
      </c>
      <c r="AB9" t="s">
        <v>185</v>
      </c>
    </row>
    <row r="10" spans="1:28" x14ac:dyDescent="0.3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INDEX(Caliber!B26:'Caliber'!C33,MATCH(W10,Caliber!B26:'Caliber'!B33,0),2)</f>
        <v>25</v>
      </c>
      <c r="Y10">
        <f>INDEX(Caliber!B26:'Caliber'!D33,MATCH(W10,Caliber!B26:'Caliber'!B33,0),3)</f>
        <v>10</v>
      </c>
      <c r="Z10">
        <f>INDEX(Caliber!B26:'Caliber'!F33,MATCH(W10,Caliber!B26:'Caliber'!B33,0),5)</f>
        <v>0</v>
      </c>
      <c r="AA10" t="s">
        <v>184</v>
      </c>
      <c r="AB10" t="s">
        <v>185</v>
      </c>
    </row>
    <row r="11" spans="1:28" x14ac:dyDescent="0.3">
      <c r="A11" t="s">
        <v>447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INDEX(Caliber!B26:'Caliber'!C33,MATCH(INDIRECT(ADDRESS(ROW(),COLUMN()-1)),Caliber!B26:'Caliber'!B33,0),2)</f>
        <v>25</v>
      </c>
      <c r="Y11" cm="1">
        <f t="array" aca="1" ref="Y11" ca="1">INDEX(Caliber!B26:'Caliber'!D33,MATCH(INDIRECT(ADDRESS(ROW(),COLUMN()-2)),Caliber!B26:'Caliber'!B33,0),3)</f>
        <v>10</v>
      </c>
      <c r="Z11" cm="1">
        <f t="array" aca="1" ref="Z11" ca="1">INDEX(Caliber!B26:'Caliber'!F33,MATCH(INDIRECT(ADDRESS(ROW(),COLUMN()-3)),Caliber!B26:'Caliber'!B33,0),5)</f>
        <v>0</v>
      </c>
      <c r="AA11" t="s">
        <v>178</v>
      </c>
      <c r="AB11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10"/>
  <sheetViews>
    <sheetView workbookViewId="0">
      <pane xSplit="1" topLeftCell="B1" activePane="topRight" state="frozen"/>
      <selection pane="topRight" activeCell="B7" sqref="B7"/>
    </sheetView>
  </sheetViews>
  <sheetFormatPr defaultRowHeight="14.4" x14ac:dyDescent="0.3"/>
  <cols>
    <col min="1" max="1" width="13.33203125" customWidth="1"/>
    <col min="2" max="2" width="9.33203125" customWidth="1"/>
    <col min="3" max="3" width="6.5546875" customWidth="1"/>
    <col min="4" max="4" width="7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8.5546875" customWidth="1"/>
    <col min="25" max="25" width="13.5546875" customWidth="1"/>
    <col min="26" max="26" width="11.66406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3">
      <c r="A3" t="s">
        <v>215</v>
      </c>
      <c r="B3">
        <v>56</v>
      </c>
      <c r="C3" t="s">
        <v>212</v>
      </c>
      <c r="D3" t="s">
        <v>76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65</v>
      </c>
      <c r="L3" t="s">
        <v>76</v>
      </c>
      <c r="M3">
        <v>50</v>
      </c>
      <c r="N3">
        <v>25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3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3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3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3">
      <c r="A7" t="s">
        <v>222</v>
      </c>
      <c r="B7">
        <v>48</v>
      </c>
      <c r="C7" t="s">
        <v>212</v>
      </c>
      <c r="D7" t="s">
        <v>76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3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3">
      <c r="A9" t="s">
        <v>445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443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444</v>
      </c>
    </row>
    <row r="10" spans="1:27" x14ac:dyDescent="0.3">
      <c r="A10" t="s">
        <v>576</v>
      </c>
      <c r="B10">
        <v>68</v>
      </c>
      <c r="C10" t="s">
        <v>212</v>
      </c>
      <c r="D10" t="s">
        <v>76</v>
      </c>
      <c r="E10" t="b">
        <v>1</v>
      </c>
      <c r="F10" t="b">
        <v>1</v>
      </c>
      <c r="G10" t="s">
        <v>76</v>
      </c>
      <c r="H10">
        <v>145</v>
      </c>
      <c r="I10" t="s">
        <v>76</v>
      </c>
      <c r="J10">
        <v>45</v>
      </c>
      <c r="K10">
        <v>65</v>
      </c>
      <c r="L10" t="s">
        <v>76</v>
      </c>
      <c r="M10">
        <v>45</v>
      </c>
      <c r="N10">
        <v>25</v>
      </c>
      <c r="O10" t="s">
        <v>76</v>
      </c>
      <c r="P10">
        <v>35</v>
      </c>
      <c r="Q10">
        <v>18</v>
      </c>
      <c r="R10">
        <v>200</v>
      </c>
      <c r="S10">
        <v>5</v>
      </c>
      <c r="T10" t="s">
        <v>76</v>
      </c>
      <c r="U10">
        <v>5</v>
      </c>
      <c r="V10">
        <v>15</v>
      </c>
      <c r="W10" t="s">
        <v>26</v>
      </c>
      <c r="X10" cm="1">
        <f t="array" aca="1" ref="X10" ca="1">INDEX(Caliber!B13:'Caliber'!C23,MATCH(INDIRECT(ADDRESS(ROW(),COLUMN()-1)),Caliber!B13:'Caliber'!B23,0),2)</f>
        <v>45</v>
      </c>
      <c r="Y10" cm="1">
        <f t="array" aca="1" ref="Y10" ca="1">INDEX(Caliber!C13:'Caliber'!D23,MATCH(INDIRECT(ADDRESS(ROW(),COLUMN()-2)),Caliber!B13:'Caliber'!B23,0),2)</f>
        <v>0.6</v>
      </c>
      <c r="Z10" t="s">
        <v>213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B1" activePane="topRight" state="frozen"/>
      <selection pane="topRight" activeCell="AA11" sqref="AA11"/>
    </sheetView>
  </sheetViews>
  <sheetFormatPr defaultRowHeight="14.4" x14ac:dyDescent="0.3"/>
  <cols>
    <col min="1" max="1" width="10.44140625" customWidth="1"/>
    <col min="2" max="2" width="9.33203125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5.5546875" customWidth="1"/>
    <col min="25" max="25" width="13.5546875" customWidth="1"/>
    <col min="26" max="26" width="11.6640625" customWidth="1"/>
    <col min="27" max="27" width="17.8867187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INDEX(Caliber!B35:'Caliber'!C43,MATCH(INDIRECT(ADDRESS(ROW(),COLUMN()-1)),Caliber!B35:'Caliber'!B43,0),2)</f>
        <v>50</v>
      </c>
      <c r="Y2" cm="1">
        <f t="array" aca="1" ref="Y2" ca="1">INDEX(Caliber!C35:'Caliber'!D43,MATCH(INDIRECT(ADDRESS(ROW(),COLUMN()-2)),Caliber!B35:'Caliber'!B43,0),2)</f>
        <v>0.2</v>
      </c>
      <c r="Z2" t="s">
        <v>82</v>
      </c>
      <c r="AA2" t="s">
        <v>224</v>
      </c>
    </row>
    <row r="3" spans="1:27" x14ac:dyDescent="0.3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INDEX(Caliber!B35:'Caliber'!C43,MATCH(INDIRECT(ADDRESS(ROW(),COLUMN()-1)),Caliber!B35:'Caliber'!B43,0),2)</f>
        <v>50</v>
      </c>
      <c r="Y3" cm="1">
        <f t="array" aca="1" ref="Y3" ca="1">INDEX(Caliber!C35:'Caliber'!D43,MATCH(INDIRECT(ADDRESS(ROW(),COLUMN()-2)),Caliber!B35:'Caliber'!B43,0),2)</f>
        <v>0.2</v>
      </c>
      <c r="Z3" t="s">
        <v>227</v>
      </c>
      <c r="AA3" t="s">
        <v>228</v>
      </c>
    </row>
    <row r="4" spans="1:27" x14ac:dyDescent="0.3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INDEX(Caliber!B35:'Caliber'!C43,MATCH(INDIRECT(ADDRESS(ROW(),COLUMN()-1)),Caliber!B35:'Caliber'!B43,0),2)</f>
        <v>50</v>
      </c>
      <c r="Y4" cm="1">
        <f t="array" aca="1" ref="Y4" ca="1">INDEX(Caliber!C35:'Caliber'!D43,MATCH(INDIRECT(ADDRESS(ROW(),COLUMN()-2)),Caliber!B35:'Caliber'!B43,0),2)</f>
        <v>0.2</v>
      </c>
      <c r="Z4" t="s">
        <v>230</v>
      </c>
      <c r="AA4" t="s">
        <v>228</v>
      </c>
    </row>
    <row r="5" spans="1:27" x14ac:dyDescent="0.3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INDEX(Caliber!B35:'Caliber'!C43,MATCH(INDIRECT(ADDRESS(ROW(),COLUMN()-1)),Caliber!B35:'Caliber'!B43,0),2)</f>
        <v>200</v>
      </c>
      <c r="Y5" cm="1">
        <f t="array" aca="1" ref="Y5" ca="1">INDEX(Caliber!C35:'Caliber'!D43,MATCH(INDIRECT(ADDRESS(ROW(),COLUMN()-2)),Caliber!B35:'Caliber'!B43,0),2)</f>
        <v>1</v>
      </c>
      <c r="Z5" t="s">
        <v>82</v>
      </c>
      <c r="AA5" t="s">
        <v>231</v>
      </c>
    </row>
    <row r="6" spans="1:27" x14ac:dyDescent="0.3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INDEX(Caliber!B35:'Caliber'!C43,MATCH(INDIRECT(ADDRESS(ROW(),COLUMN()-1)),Caliber!B35:'Caliber'!B43,0),2)</f>
        <v>150</v>
      </c>
      <c r="Y6" cm="1">
        <f t="array" aca="1" ref="Y6" ca="1">INDEX(Caliber!C35:'Caliber'!D43,MATCH(INDIRECT(ADDRESS(ROW(),COLUMN()-2)),Caliber!B35:'Caliber'!B43,0),2)</f>
        <v>1</v>
      </c>
      <c r="Z6" t="s">
        <v>82</v>
      </c>
      <c r="AA6" t="s">
        <v>231</v>
      </c>
    </row>
    <row r="7" spans="1:27" x14ac:dyDescent="0.3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INDEX(Caliber!B35:'Caliber'!C43,MATCH(INDIRECT(ADDRESS(ROW(),COLUMN()-1)),Caliber!B35:'Caliber'!B43,0),2)</f>
        <v>190</v>
      </c>
      <c r="Y7" cm="1">
        <f t="array" aca="1" ref="Y7" ca="1">INDEX(Caliber!C35:'Caliber'!D43,MATCH(INDIRECT(ADDRESS(ROW(),COLUMN()-2)),Caliber!B35:'Caliber'!B43,0),2)</f>
        <v>1</v>
      </c>
      <c r="Z7" t="s">
        <v>82</v>
      </c>
      <c r="AA7" t="s">
        <v>235</v>
      </c>
    </row>
    <row r="8" spans="1:27" x14ac:dyDescent="0.3">
      <c r="A8" t="s">
        <v>539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539</v>
      </c>
      <c r="X8" cm="1">
        <f t="array" aca="1" ref="X8" ca="1">INDEX(Caliber!B35:'Caliber'!C45,MATCH(INDIRECT(ADDRESS(ROW(),COLUMN()-1)),Caliber!B35:'Caliber'!B45,0),2)</f>
        <v>95</v>
      </c>
      <c r="Y8" cm="1">
        <f t="array" aca="1" ref="Y8" ca="1">INDEX(Caliber!C35:'Caliber'!D45,MATCH(INDIRECT(ADDRESS(ROW(),COLUMN()-2)),Caliber!B35:'Caliber'!B45,0),2)</f>
        <v>0.75</v>
      </c>
      <c r="Z8" t="s">
        <v>82</v>
      </c>
      <c r="AA8" t="s">
        <v>547</v>
      </c>
    </row>
    <row r="9" spans="1:27" x14ac:dyDescent="0.3">
      <c r="X9" t="e" cm="1">
        <f t="array" aca="1" ref="X9" ca="1">INDEX(Caliber!B35:'Caliber'!C43,MATCH(INDIRECT(ADDRESS(ROW(),COLUMN()-1)),Caliber!B35:'Caliber'!B43,0),2)</f>
        <v>#N/A</v>
      </c>
      <c r="Y9" t="e" cm="1">
        <f t="array" aca="1" ref="Y9" ca="1">INDEX(Caliber!C35:'Caliber'!D43,MATCH(INDIRECT(ADDRESS(ROW(),COLUMN()-2)),Caliber!B35:'Caliber'!B43,0),2)</f>
        <v>#N/A</v>
      </c>
    </row>
    <row r="10" spans="1:27" x14ac:dyDescent="0.3">
      <c r="X10" t="e" cm="1">
        <f t="array" aca="1" ref="X10" ca="1">INDEX(Caliber!B35:'Caliber'!C43,MATCH(INDIRECT(ADDRESS(ROW(),COLUMN()-1)),Caliber!B35:'Caliber'!B43,0),2)</f>
        <v>#N/A</v>
      </c>
      <c r="Y10" t="e" cm="1">
        <f t="array" aca="1" ref="Y10" ca="1">INDEX(Caliber!C35:'Caliber'!D43,MATCH(INDIRECT(ADDRESS(ROW(),COLUMN()-2)),Caliber!B35:'Caliber'!B43,0),2)</f>
        <v>#N/A</v>
      </c>
    </row>
    <row r="11" spans="1:27" x14ac:dyDescent="0.3">
      <c r="X11" t="e" cm="1">
        <f t="array" aca="1" ref="X11" ca="1">INDEX(Caliber!B35:'Caliber'!C43,MATCH(INDIRECT(ADDRESS(ROW(),COLUMN()-1)),Caliber!B35:'Caliber'!B43,0),2)</f>
        <v>#N/A</v>
      </c>
      <c r="Y11" t="e" cm="1">
        <f t="array" aca="1" ref="Y11" ca="1">INDEX(Caliber!C35:'Caliber'!D43,MATCH(INDIRECT(ADDRESS(ROW(),COLUMN()-2)),Caliber!B35:'Caliber'!B43,0),2)</f>
        <v>#N/A</v>
      </c>
    </row>
    <row r="12" spans="1:27" x14ac:dyDescent="0.3">
      <c r="X12" t="e" cm="1">
        <f t="array" aca="1" ref="X12" ca="1">INDEX(Caliber!B35:'Caliber'!C43,MATCH(INDIRECT(ADDRESS(ROW(),COLUMN()-1)),Caliber!B35:'Caliber'!B43,0),2)</f>
        <v>#N/A</v>
      </c>
      <c r="Y12" t="e" cm="1">
        <f t="array" aca="1" ref="Y12" ca="1">INDEX(Caliber!C35:'Caliber'!D43,MATCH(INDIRECT(ADDRESS(ROW(),COLUMN()-2)),Caliber!B35:'Caliber'!B43,0),2)</f>
        <v>#N/A</v>
      </c>
    </row>
    <row r="13" spans="1:27" x14ac:dyDescent="0.3">
      <c r="X13" t="e" cm="1">
        <f t="array" aca="1" ref="X13" ca="1">INDEX(Caliber!B35:'Caliber'!C43,MATCH(INDIRECT(ADDRESS(ROW(),COLUMN()-1)),Caliber!B35:'Caliber'!B43,0),2)</f>
        <v>#N/A</v>
      </c>
      <c r="Y13" t="e" cm="1">
        <f t="array" aca="1" ref="Y13" ca="1">INDEX(Caliber!C35:'Caliber'!D43,MATCH(INDIRECT(ADDRESS(ROW(),COLUMN()-2)),Caliber!B35:'Caliber'!B43,0),2)</f>
        <v>#N/A</v>
      </c>
    </row>
    <row r="14" spans="1:27" x14ac:dyDescent="0.3">
      <c r="X14" t="e" cm="1">
        <f t="array" aca="1" ref="X14" ca="1">INDEX(Caliber!B35:'Caliber'!C43,MATCH(INDIRECT(ADDRESS(ROW(),COLUMN()-1)),Caliber!B35:'Caliber'!B43,0),2)</f>
        <v>#N/A</v>
      </c>
      <c r="Y14" t="e" cm="1">
        <f t="array" aca="1" ref="Y14" ca="1">INDEX(Caliber!C35:'Caliber'!D43,MATCH(INDIRECT(ADDRESS(ROW(),COLUMN()-2)),Caliber!B35:'Caliber'!B43,0),2)</f>
        <v>#N/A</v>
      </c>
    </row>
    <row r="15" spans="1:27" x14ac:dyDescent="0.3">
      <c r="X15" t="e" cm="1">
        <f t="array" aca="1" ref="X15" ca="1">INDEX(Caliber!B35:'Caliber'!C43,MATCH(INDIRECT(ADDRESS(ROW(),COLUMN()-1)),Caliber!B35:'Caliber'!B43,0),2)</f>
        <v>#N/A</v>
      </c>
      <c r="Y15" t="e" cm="1">
        <f t="array" aca="1" ref="Y15" ca="1">INDEX(Caliber!C35:'Caliber'!D43,MATCH(INDIRECT(ADDRESS(ROW(),COLUMN()-2)),Caliber!B35:'Caliber'!B43,0),2)</f>
        <v>#N/A</v>
      </c>
    </row>
    <row r="16" spans="1:27" x14ac:dyDescent="0.3">
      <c r="X16" t="e" cm="1">
        <f t="array" aca="1" ref="X16" ca="1">INDEX(Caliber!B35:'Caliber'!C43,MATCH(INDIRECT(ADDRESS(ROW(),COLUMN()-1)),Caliber!B35:'Caliber'!B43,0),2)</f>
        <v>#N/A</v>
      </c>
      <c r="Y16" t="e" cm="1">
        <f t="array" aca="1" ref="Y16" ca="1">INDEX(Caliber!C35:'Caliber'!D43,MATCH(INDIRECT(ADDRESS(ROW(),COLUMN()-2)),Caliber!B35:'Caliber'!B43,0),2)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4.4" x14ac:dyDescent="0.3"/>
  <cols>
    <col min="1" max="1" width="11.33203125" customWidth="1"/>
  </cols>
  <sheetData>
    <row r="1" spans="1:1" x14ac:dyDescent="0.3">
      <c r="A1" t="s">
        <v>428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8" activePane="bottomLeft" state="frozen"/>
      <selection pane="bottomLeft" activeCell="A3" sqref="A3"/>
    </sheetView>
  </sheetViews>
  <sheetFormatPr defaultRowHeight="14.4" x14ac:dyDescent="0.3"/>
  <cols>
    <col min="1" max="1" width="26.33203125" customWidth="1"/>
    <col min="11" max="11" width="14.109375" customWidth="1"/>
    <col min="12" max="12" width="10.44140625" customWidth="1"/>
    <col min="13" max="13" width="11" customWidth="1"/>
    <col min="14" max="14" width="10.44140625" customWidth="1"/>
    <col min="15" max="15" width="13.33203125" customWidth="1"/>
    <col min="16" max="16" width="11.109375" customWidth="1"/>
  </cols>
  <sheetData>
    <row r="1" spans="1:16" ht="22.5" customHeight="1" thickBot="1" x14ac:dyDescent="0.35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" thickBot="1" x14ac:dyDescent="0.35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7" thickBot="1" x14ac:dyDescent="0.35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5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7" thickBot="1" x14ac:dyDescent="0.35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5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7" thickBot="1" x14ac:dyDescent="0.35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5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5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5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5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5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5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5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7" thickBot="1" x14ac:dyDescent="0.35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5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5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5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5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5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7" thickBot="1" x14ac:dyDescent="0.35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5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7" thickBot="1" x14ac:dyDescent="0.35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5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5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5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7" thickBot="1" x14ac:dyDescent="0.35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7" thickBot="1" x14ac:dyDescent="0.35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7" thickBot="1" x14ac:dyDescent="0.35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7" thickBot="1" x14ac:dyDescent="0.35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7" thickBot="1" x14ac:dyDescent="0.35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7" thickBot="1" x14ac:dyDescent="0.35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4.4" x14ac:dyDescent="0.3"/>
  <cols>
    <col min="1" max="1" width="12.44140625" customWidth="1"/>
    <col min="2" max="2" width="12.6640625" customWidth="1"/>
    <col min="13" max="13" width="11.88671875" customWidth="1"/>
    <col min="16" max="16" width="11.5546875" customWidth="1"/>
  </cols>
  <sheetData>
    <row r="1" spans="1:16" ht="33.75" customHeight="1" thickBot="1" x14ac:dyDescent="0.35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7" thickBot="1" x14ac:dyDescent="0.35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7" thickBot="1" x14ac:dyDescent="0.35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7" thickBot="1" x14ac:dyDescent="0.35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5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7" thickBot="1" x14ac:dyDescent="0.35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7" thickBot="1" x14ac:dyDescent="0.35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7" thickBot="1" x14ac:dyDescent="0.35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7" thickBot="1" x14ac:dyDescent="0.35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7" thickBot="1" x14ac:dyDescent="0.35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5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7" thickBot="1" x14ac:dyDescent="0.35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7" thickBot="1" x14ac:dyDescent="0.35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7" thickBot="1" x14ac:dyDescent="0.35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7" thickBot="1" x14ac:dyDescent="0.35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7" thickBot="1" x14ac:dyDescent="0.35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7" thickBot="1" x14ac:dyDescent="0.35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7" thickBot="1" x14ac:dyDescent="0.35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2" max="2" width="12.109375" customWidth="1"/>
    <col min="3" max="3" width="12" customWidth="1"/>
    <col min="4" max="4" width="16.5546875" customWidth="1"/>
    <col min="5" max="5" width="36.109375" customWidth="1"/>
    <col min="6" max="6" width="42.88671875" customWidth="1"/>
    <col min="7" max="7" width="46.33203125" customWidth="1"/>
    <col min="8" max="8" width="14.44140625" customWidth="1"/>
    <col min="9" max="9" width="30.109375" customWidth="1"/>
  </cols>
  <sheetData>
    <row r="1" spans="1:9" ht="15" thickBot="1" x14ac:dyDescent="0.35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5">
      <c r="A2" s="102" t="s">
        <v>388</v>
      </c>
      <c r="B2" s="102" t="s">
        <v>298</v>
      </c>
      <c r="C2" s="102" t="s">
        <v>298</v>
      </c>
      <c r="D2" s="45" t="s">
        <v>345</v>
      </c>
      <c r="E2" s="45" t="s">
        <v>476</v>
      </c>
      <c r="F2" s="45" t="s">
        <v>476</v>
      </c>
      <c r="G2" s="45" t="s">
        <v>346</v>
      </c>
      <c r="H2" s="102" t="s">
        <v>347</v>
      </c>
      <c r="I2" s="62"/>
    </row>
    <row r="3" spans="1:9" ht="16.5" customHeight="1" thickBot="1" x14ac:dyDescent="0.35">
      <c r="A3" s="100"/>
      <c r="B3" s="100"/>
      <c r="C3" s="100"/>
      <c r="D3" s="46" t="s">
        <v>348</v>
      </c>
      <c r="E3" s="46" t="s">
        <v>477</v>
      </c>
      <c r="F3" s="46" t="s">
        <v>477</v>
      </c>
      <c r="G3" s="46" t="s">
        <v>478</v>
      </c>
      <c r="H3" s="100"/>
    </row>
    <row r="4" spans="1:9" ht="16.5" customHeight="1" x14ac:dyDescent="0.3">
      <c r="A4" s="100"/>
      <c r="B4" s="100"/>
      <c r="C4" s="100"/>
      <c r="D4" s="60" t="s">
        <v>349</v>
      </c>
      <c r="E4" s="60" t="s">
        <v>479</v>
      </c>
      <c r="F4" s="60" t="s">
        <v>483</v>
      </c>
      <c r="G4" s="60" t="s">
        <v>482</v>
      </c>
      <c r="H4" s="100"/>
    </row>
    <row r="5" spans="1:9" ht="17.25" customHeight="1" thickBot="1" x14ac:dyDescent="0.35">
      <c r="A5" s="100"/>
      <c r="B5" s="99" t="s">
        <v>299</v>
      </c>
      <c r="C5" s="99" t="s">
        <v>299</v>
      </c>
      <c r="D5" s="61" t="s">
        <v>345</v>
      </c>
      <c r="E5" s="61" t="s">
        <v>485</v>
      </c>
      <c r="F5" s="61" t="s">
        <v>493</v>
      </c>
      <c r="G5" s="61" t="s">
        <v>493</v>
      </c>
      <c r="H5" s="99" t="s">
        <v>347</v>
      </c>
    </row>
    <row r="6" spans="1:9" ht="16.5" customHeight="1" thickBot="1" x14ac:dyDescent="0.35">
      <c r="A6" s="100"/>
      <c r="B6" s="100"/>
      <c r="C6" s="100"/>
      <c r="D6" s="46" t="s">
        <v>348</v>
      </c>
      <c r="E6" s="46" t="s">
        <v>486</v>
      </c>
      <c r="F6" s="46" t="s">
        <v>489</v>
      </c>
      <c r="G6" s="46" t="s">
        <v>490</v>
      </c>
      <c r="H6" s="100"/>
    </row>
    <row r="7" spans="1:9" ht="18.75" customHeight="1" x14ac:dyDescent="0.3">
      <c r="A7" s="100"/>
      <c r="B7" s="101"/>
      <c r="C7" s="101"/>
      <c r="D7" s="59" t="s">
        <v>349</v>
      </c>
      <c r="E7" s="59" t="s">
        <v>484</v>
      </c>
      <c r="F7" s="59" t="s">
        <v>487</v>
      </c>
      <c r="G7" s="59" t="s">
        <v>488</v>
      </c>
      <c r="H7" s="101"/>
    </row>
    <row r="8" spans="1:9" ht="17.25" customHeight="1" thickBot="1" x14ac:dyDescent="0.35">
      <c r="A8" s="100"/>
      <c r="B8" s="99" t="s">
        <v>354</v>
      </c>
      <c r="C8" s="99" t="s">
        <v>316</v>
      </c>
      <c r="D8" s="61" t="s">
        <v>345</v>
      </c>
      <c r="E8" s="61" t="s">
        <v>491</v>
      </c>
      <c r="F8" s="61" t="s">
        <v>492</v>
      </c>
      <c r="G8" s="61" t="s">
        <v>220</v>
      </c>
      <c r="H8" s="99" t="s">
        <v>355</v>
      </c>
    </row>
    <row r="9" spans="1:9" ht="16.5" customHeight="1" thickBot="1" x14ac:dyDescent="0.35">
      <c r="A9" s="100"/>
      <c r="B9" s="100"/>
      <c r="C9" s="100"/>
      <c r="D9" s="46" t="s">
        <v>348</v>
      </c>
      <c r="E9" s="46" t="s">
        <v>351</v>
      </c>
      <c r="F9" s="46" t="s">
        <v>577</v>
      </c>
      <c r="G9" s="46" t="s">
        <v>578</v>
      </c>
      <c r="H9" s="100"/>
    </row>
    <row r="10" spans="1:9" ht="16.5" customHeight="1" x14ac:dyDescent="0.3">
      <c r="A10" s="100"/>
      <c r="B10" s="101"/>
      <c r="C10" s="101"/>
      <c r="D10" s="59" t="s">
        <v>349</v>
      </c>
      <c r="E10" s="59" t="s">
        <v>353</v>
      </c>
      <c r="F10" s="59" t="s">
        <v>211</v>
      </c>
      <c r="G10" s="59" t="s">
        <v>494</v>
      </c>
      <c r="H10" s="101"/>
    </row>
    <row r="11" spans="1:9" ht="17.25" customHeight="1" thickBot="1" x14ac:dyDescent="0.35">
      <c r="A11" s="100"/>
      <c r="B11" s="99" t="s">
        <v>356</v>
      </c>
      <c r="C11" s="99" t="s">
        <v>318</v>
      </c>
      <c r="D11" s="61" t="s">
        <v>345</v>
      </c>
      <c r="E11" s="61" t="s">
        <v>461</v>
      </c>
      <c r="F11" s="61" t="s">
        <v>461</v>
      </c>
      <c r="G11" s="61" t="s">
        <v>574</v>
      </c>
      <c r="H11" s="99" t="s">
        <v>357</v>
      </c>
    </row>
    <row r="12" spans="1:9" ht="17.25" customHeight="1" thickBot="1" x14ac:dyDescent="0.35">
      <c r="A12" s="100"/>
      <c r="B12" s="100"/>
      <c r="C12" s="100"/>
      <c r="D12" s="46" t="s">
        <v>348</v>
      </c>
      <c r="E12" s="46" t="s">
        <v>203</v>
      </c>
      <c r="F12" s="46" t="s">
        <v>480</v>
      </c>
      <c r="G12" s="46" t="s">
        <v>481</v>
      </c>
      <c r="H12" s="100"/>
    </row>
    <row r="13" spans="1:9" ht="17.25" customHeight="1" x14ac:dyDescent="0.3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5">
      <c r="A14" s="100"/>
      <c r="B14" s="99" t="s">
        <v>359</v>
      </c>
      <c r="C14" s="99" t="s">
        <v>320</v>
      </c>
      <c r="D14" s="61" t="s">
        <v>345</v>
      </c>
      <c r="E14" s="61" t="s">
        <v>469</v>
      </c>
      <c r="F14" s="61" t="s">
        <v>469</v>
      </c>
      <c r="G14" s="61" t="s">
        <v>467</v>
      </c>
      <c r="H14" s="99" t="s">
        <v>347</v>
      </c>
    </row>
    <row r="15" spans="1:9" ht="18.75" customHeight="1" thickBot="1" x14ac:dyDescent="0.35">
      <c r="A15" s="100"/>
      <c r="B15" s="100"/>
      <c r="C15" s="100"/>
      <c r="D15" s="46" t="s">
        <v>348</v>
      </c>
      <c r="E15" s="46" t="s">
        <v>468</v>
      </c>
      <c r="F15" s="46" t="s">
        <v>464</v>
      </c>
      <c r="G15" s="46" t="s">
        <v>465</v>
      </c>
      <c r="H15" s="100"/>
    </row>
    <row r="16" spans="1:9" ht="18" customHeight="1" x14ac:dyDescent="0.3">
      <c r="A16" s="100"/>
      <c r="B16" s="101"/>
      <c r="C16" s="101"/>
      <c r="D16" s="59" t="s">
        <v>349</v>
      </c>
      <c r="E16" s="59" t="s">
        <v>550</v>
      </c>
      <c r="F16" s="59" t="s">
        <v>463</v>
      </c>
      <c r="G16" s="59" t="s">
        <v>466</v>
      </c>
      <c r="H16" s="101"/>
    </row>
    <row r="17" spans="1:8" ht="20.25" customHeight="1" thickBot="1" x14ac:dyDescent="0.35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5">
      <c r="A18" s="100"/>
      <c r="B18" s="100"/>
      <c r="C18" s="100"/>
      <c r="D18" s="46" t="s">
        <v>348</v>
      </c>
      <c r="E18" s="46" t="s">
        <v>573</v>
      </c>
      <c r="F18" s="46" t="s">
        <v>352</v>
      </c>
      <c r="G18" s="46" t="s">
        <v>362</v>
      </c>
      <c r="H18" s="100"/>
    </row>
    <row r="19" spans="1:8" ht="17.25" customHeight="1" x14ac:dyDescent="0.3">
      <c r="A19" s="100"/>
      <c r="B19" s="101"/>
      <c r="C19" s="101"/>
      <c r="D19" s="59" t="s">
        <v>349</v>
      </c>
      <c r="E19" s="59" t="s">
        <v>462</v>
      </c>
      <c r="F19" s="59" t="s">
        <v>549</v>
      </c>
      <c r="G19" s="59" t="s">
        <v>551</v>
      </c>
      <c r="H19" s="101"/>
    </row>
    <row r="20" spans="1:8" ht="16.5" customHeight="1" thickBot="1" x14ac:dyDescent="0.35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560</v>
      </c>
      <c r="G20" s="61" t="s">
        <v>365</v>
      </c>
      <c r="H20" s="99" t="s">
        <v>355</v>
      </c>
    </row>
    <row r="21" spans="1:8" ht="16.5" customHeight="1" thickBot="1" x14ac:dyDescent="0.35">
      <c r="A21" s="100"/>
      <c r="B21" s="100"/>
      <c r="C21" s="100"/>
      <c r="D21" s="46" t="s">
        <v>348</v>
      </c>
      <c r="E21" s="46" t="s">
        <v>572</v>
      </c>
      <c r="F21" s="46" t="s">
        <v>559</v>
      </c>
      <c r="G21" s="46" t="s">
        <v>365</v>
      </c>
      <c r="H21" s="100"/>
    </row>
    <row r="22" spans="1:8" ht="15.75" customHeight="1" thickBot="1" x14ac:dyDescent="0.35">
      <c r="A22" s="100"/>
      <c r="B22" s="100"/>
      <c r="C22" s="100"/>
      <c r="D22" s="60" t="s">
        <v>349</v>
      </c>
      <c r="E22" s="60" t="s">
        <v>366</v>
      </c>
      <c r="F22" s="60" t="s">
        <v>367</v>
      </c>
      <c r="G22" s="60" t="s">
        <v>368</v>
      </c>
      <c r="H22" s="103"/>
    </row>
    <row r="23" spans="1:8" ht="16.5" customHeight="1" thickBot="1" x14ac:dyDescent="0.35">
      <c r="A23" s="100"/>
      <c r="B23" s="99" t="s">
        <v>369</v>
      </c>
      <c r="C23" s="99" t="s">
        <v>325</v>
      </c>
      <c r="D23" s="61" t="s">
        <v>345</v>
      </c>
      <c r="E23" s="61" t="s">
        <v>148</v>
      </c>
      <c r="F23" s="61" t="s">
        <v>471</v>
      </c>
      <c r="G23" s="61" t="s">
        <v>475</v>
      </c>
      <c r="H23" s="102" t="s">
        <v>355</v>
      </c>
    </row>
    <row r="24" spans="1:8" ht="15" customHeight="1" thickBot="1" x14ac:dyDescent="0.35">
      <c r="A24" s="100"/>
      <c r="B24" s="100"/>
      <c r="C24" s="100"/>
      <c r="D24" s="46" t="s">
        <v>348</v>
      </c>
      <c r="E24" s="65" t="s">
        <v>568</v>
      </c>
      <c r="F24" s="46" t="s">
        <v>472</v>
      </c>
      <c r="G24" s="46" t="s">
        <v>474</v>
      </c>
      <c r="H24" s="100"/>
    </row>
    <row r="25" spans="1:8" ht="15.75" customHeight="1" thickBot="1" x14ac:dyDescent="0.35">
      <c r="A25" s="103"/>
      <c r="B25" s="103"/>
      <c r="C25" s="103"/>
      <c r="D25" s="47" t="s">
        <v>349</v>
      </c>
      <c r="E25" s="47" t="s">
        <v>567</v>
      </c>
      <c r="F25" s="47" t="s">
        <v>470</v>
      </c>
      <c r="G25" s="47" t="s">
        <v>473</v>
      </c>
      <c r="H25" s="103"/>
    </row>
    <row r="26" spans="1:8" ht="16.5" customHeight="1" thickBot="1" x14ac:dyDescent="0.35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5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3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5">
      <c r="A29" s="100"/>
      <c r="B29" s="99" t="s">
        <v>299</v>
      </c>
      <c r="C29" s="99" t="s">
        <v>299</v>
      </c>
      <c r="D29" s="61" t="s">
        <v>345</v>
      </c>
      <c r="E29" s="75" t="s">
        <v>534</v>
      </c>
      <c r="F29" s="64" t="s">
        <v>535</v>
      </c>
      <c r="G29" s="76" t="s">
        <v>455</v>
      </c>
      <c r="H29" s="99" t="s">
        <v>347</v>
      </c>
    </row>
    <row r="30" spans="1:8" ht="16.5" customHeight="1" thickBot="1" x14ac:dyDescent="0.35">
      <c r="A30" s="100"/>
      <c r="B30" s="100"/>
      <c r="C30" s="100"/>
      <c r="D30" s="46" t="s">
        <v>348</v>
      </c>
      <c r="E30" s="79" t="s">
        <v>533</v>
      </c>
      <c r="F30" s="71" t="s">
        <v>536</v>
      </c>
      <c r="G30" s="77" t="s">
        <v>209</v>
      </c>
      <c r="H30" s="100"/>
    </row>
    <row r="31" spans="1:8" ht="17.25" customHeight="1" x14ac:dyDescent="0.3">
      <c r="A31" s="100"/>
      <c r="B31" s="101"/>
      <c r="C31" s="101"/>
      <c r="D31" s="59" t="s">
        <v>349</v>
      </c>
      <c r="E31" s="78" t="s">
        <v>532</v>
      </c>
      <c r="F31" s="74" t="s">
        <v>537</v>
      </c>
      <c r="G31" s="78" t="s">
        <v>531</v>
      </c>
      <c r="H31" s="101"/>
    </row>
    <row r="32" spans="1:8" ht="18" customHeight="1" thickBot="1" x14ac:dyDescent="0.35">
      <c r="A32" s="100"/>
      <c r="B32" s="100" t="s">
        <v>354</v>
      </c>
      <c r="C32" s="100" t="s">
        <v>330</v>
      </c>
      <c r="D32" s="58" t="s">
        <v>345</v>
      </c>
      <c r="E32" s="73" t="s">
        <v>526</v>
      </c>
      <c r="F32" s="80" t="s">
        <v>527</v>
      </c>
      <c r="G32" s="73" t="s">
        <v>528</v>
      </c>
      <c r="H32" s="100" t="s">
        <v>347</v>
      </c>
    </row>
    <row r="33" spans="1:8" ht="18" customHeight="1" thickBot="1" x14ac:dyDescent="0.35">
      <c r="A33" s="100"/>
      <c r="B33" s="100"/>
      <c r="C33" s="100"/>
      <c r="D33" s="46" t="s">
        <v>348</v>
      </c>
      <c r="E33" s="79" t="s">
        <v>525</v>
      </c>
      <c r="F33" s="71" t="s">
        <v>529</v>
      </c>
      <c r="G33" s="79" t="s">
        <v>529</v>
      </c>
      <c r="H33" s="100"/>
    </row>
    <row r="34" spans="1:8" ht="17.25" customHeight="1" x14ac:dyDescent="0.3">
      <c r="A34" s="100"/>
      <c r="B34" s="100"/>
      <c r="C34" s="100"/>
      <c r="D34" s="60" t="s">
        <v>349</v>
      </c>
      <c r="E34" s="67" t="s">
        <v>523</v>
      </c>
      <c r="F34" s="81" t="s">
        <v>524</v>
      </c>
      <c r="G34" s="67" t="s">
        <v>530</v>
      </c>
      <c r="H34" s="100"/>
    </row>
    <row r="35" spans="1:8" ht="17.25" customHeight="1" thickBot="1" x14ac:dyDescent="0.35">
      <c r="A35" s="100"/>
      <c r="B35" s="99" t="s">
        <v>356</v>
      </c>
      <c r="C35" s="99" t="s">
        <v>318</v>
      </c>
      <c r="D35" s="61" t="s">
        <v>345</v>
      </c>
      <c r="E35" s="75" t="s">
        <v>509</v>
      </c>
      <c r="F35" s="75" t="s">
        <v>507</v>
      </c>
      <c r="G35" s="75" t="s">
        <v>507</v>
      </c>
      <c r="H35" s="99" t="s">
        <v>347</v>
      </c>
    </row>
    <row r="36" spans="1:8" ht="16.5" customHeight="1" thickBot="1" x14ac:dyDescent="0.35">
      <c r="A36" s="100"/>
      <c r="B36" s="100"/>
      <c r="C36" s="100"/>
      <c r="D36" s="46" t="s">
        <v>348</v>
      </c>
      <c r="E36" s="79" t="s">
        <v>510</v>
      </c>
      <c r="F36" s="79" t="s">
        <v>506</v>
      </c>
      <c r="G36" s="79" t="s">
        <v>506</v>
      </c>
      <c r="H36" s="100"/>
    </row>
    <row r="37" spans="1:8" ht="18" customHeight="1" x14ac:dyDescent="0.3">
      <c r="A37" s="100"/>
      <c r="B37" s="100"/>
      <c r="C37" s="100"/>
      <c r="D37" s="60" t="s">
        <v>349</v>
      </c>
      <c r="E37" s="90" t="s">
        <v>479</v>
      </c>
      <c r="F37" s="90" t="s">
        <v>508</v>
      </c>
      <c r="G37" s="90" t="s">
        <v>508</v>
      </c>
      <c r="H37" s="100"/>
    </row>
    <row r="38" spans="1:8" ht="18.75" customHeight="1" thickBot="1" x14ac:dyDescent="0.35">
      <c r="A38" s="100"/>
      <c r="B38" s="99" t="s">
        <v>359</v>
      </c>
      <c r="C38" s="99" t="s">
        <v>287</v>
      </c>
      <c r="D38" s="61" t="s">
        <v>345</v>
      </c>
      <c r="E38" s="63" t="s">
        <v>502</v>
      </c>
      <c r="F38" s="85" t="s">
        <v>501</v>
      </c>
      <c r="G38" s="63" t="s">
        <v>575</v>
      </c>
      <c r="H38" s="99" t="s">
        <v>370</v>
      </c>
    </row>
    <row r="39" spans="1:8" ht="17.25" customHeight="1" thickBot="1" x14ac:dyDescent="0.35">
      <c r="A39" s="100"/>
      <c r="B39" s="100"/>
      <c r="C39" s="100"/>
      <c r="D39" s="46" t="s">
        <v>348</v>
      </c>
      <c r="E39" s="79" t="s">
        <v>503</v>
      </c>
      <c r="F39" s="71" t="s">
        <v>504</v>
      </c>
      <c r="G39" s="79" t="s">
        <v>504</v>
      </c>
      <c r="H39" s="100"/>
    </row>
    <row r="40" spans="1:8" ht="18" customHeight="1" x14ac:dyDescent="0.3">
      <c r="A40" s="100"/>
      <c r="B40" s="100"/>
      <c r="C40" s="100"/>
      <c r="D40" s="60" t="s">
        <v>349</v>
      </c>
      <c r="E40" s="67" t="s">
        <v>552</v>
      </c>
      <c r="F40" s="81" t="s">
        <v>505</v>
      </c>
      <c r="G40" s="67" t="s">
        <v>505</v>
      </c>
      <c r="H40" s="100"/>
    </row>
    <row r="41" spans="1:8" ht="18" customHeight="1" thickBot="1" x14ac:dyDescent="0.35">
      <c r="A41" s="100"/>
      <c r="B41" s="99" t="s">
        <v>360</v>
      </c>
      <c r="C41" s="99" t="s">
        <v>322</v>
      </c>
      <c r="D41" s="61" t="s">
        <v>345</v>
      </c>
      <c r="E41" s="86" t="s">
        <v>495</v>
      </c>
      <c r="F41" s="80" t="s">
        <v>499</v>
      </c>
      <c r="G41" s="86" t="s">
        <v>571</v>
      </c>
      <c r="H41" s="99" t="s">
        <v>347</v>
      </c>
    </row>
    <row r="42" spans="1:8" ht="16.5" customHeight="1" thickBot="1" x14ac:dyDescent="0.35">
      <c r="A42" s="100"/>
      <c r="B42" s="100"/>
      <c r="C42" s="100"/>
      <c r="D42" s="46" t="s">
        <v>348</v>
      </c>
      <c r="E42" s="87" t="s">
        <v>496</v>
      </c>
      <c r="F42" s="88" t="s">
        <v>500</v>
      </c>
      <c r="G42" s="87" t="s">
        <v>570</v>
      </c>
      <c r="H42" s="100"/>
    </row>
    <row r="43" spans="1:8" ht="16.5" customHeight="1" x14ac:dyDescent="0.3">
      <c r="A43" s="100"/>
      <c r="B43" s="100"/>
      <c r="C43" s="100"/>
      <c r="D43" s="60" t="s">
        <v>349</v>
      </c>
      <c r="E43" s="67" t="s">
        <v>497</v>
      </c>
      <c r="F43" s="89" t="s">
        <v>498</v>
      </c>
      <c r="G43" s="67" t="s">
        <v>569</v>
      </c>
      <c r="H43" s="100"/>
    </row>
    <row r="44" spans="1:8" ht="18" customHeight="1" thickBot="1" x14ac:dyDescent="0.35">
      <c r="A44" s="100"/>
      <c r="B44" s="99" t="s">
        <v>363</v>
      </c>
      <c r="C44" s="99" t="s">
        <v>316</v>
      </c>
      <c r="D44" s="61" t="s">
        <v>345</v>
      </c>
      <c r="E44" s="68" t="s">
        <v>518</v>
      </c>
      <c r="F44" s="82" t="s">
        <v>522</v>
      </c>
      <c r="G44" s="68" t="s">
        <v>522</v>
      </c>
      <c r="H44" s="99" t="s">
        <v>347</v>
      </c>
    </row>
    <row r="45" spans="1:8" ht="18" customHeight="1" thickBot="1" x14ac:dyDescent="0.35">
      <c r="A45" s="100"/>
      <c r="B45" s="100"/>
      <c r="C45" s="100"/>
      <c r="D45" s="66" t="s">
        <v>348</v>
      </c>
      <c r="E45" s="69" t="s">
        <v>579</v>
      </c>
      <c r="F45" s="69" t="s">
        <v>580</v>
      </c>
      <c r="G45" s="69" t="s">
        <v>519</v>
      </c>
      <c r="H45" s="100"/>
    </row>
    <row r="46" spans="1:8" ht="16.5" customHeight="1" x14ac:dyDescent="0.3">
      <c r="A46" s="100"/>
      <c r="B46" s="100"/>
      <c r="C46" s="100"/>
      <c r="D46" s="60" t="s">
        <v>349</v>
      </c>
      <c r="E46" s="67" t="s">
        <v>581</v>
      </c>
      <c r="F46" s="81" t="s">
        <v>520</v>
      </c>
      <c r="G46" s="67" t="s">
        <v>521</v>
      </c>
      <c r="H46" s="100"/>
    </row>
    <row r="47" spans="1:8" ht="18" customHeight="1" thickBot="1" x14ac:dyDescent="0.35">
      <c r="A47" s="100"/>
      <c r="B47" s="99" t="s">
        <v>369</v>
      </c>
      <c r="C47" s="99" t="s">
        <v>325</v>
      </c>
      <c r="D47" s="61" t="s">
        <v>345</v>
      </c>
      <c r="E47" s="63" t="s">
        <v>158</v>
      </c>
      <c r="F47" s="80" t="s">
        <v>516</v>
      </c>
      <c r="G47" s="63" t="s">
        <v>475</v>
      </c>
      <c r="H47" s="99" t="s">
        <v>347</v>
      </c>
    </row>
    <row r="48" spans="1:8" ht="17.25" customHeight="1" thickBot="1" x14ac:dyDescent="0.35">
      <c r="A48" s="100"/>
      <c r="B48" s="100"/>
      <c r="C48" s="100"/>
      <c r="D48" s="46" t="s">
        <v>348</v>
      </c>
      <c r="E48" s="70" t="s">
        <v>513</v>
      </c>
      <c r="F48" s="83" t="s">
        <v>517</v>
      </c>
      <c r="G48" s="70" t="s">
        <v>511</v>
      </c>
      <c r="H48" s="100"/>
    </row>
    <row r="49" spans="1:8" ht="16.5" customHeight="1" thickBot="1" x14ac:dyDescent="0.35">
      <c r="A49" s="103"/>
      <c r="B49" s="103"/>
      <c r="C49" s="103"/>
      <c r="D49" s="47" t="s">
        <v>349</v>
      </c>
      <c r="E49" s="84" t="s">
        <v>514</v>
      </c>
      <c r="F49" s="72" t="s">
        <v>515</v>
      </c>
      <c r="G49" s="84" t="s">
        <v>512</v>
      </c>
      <c r="H49" s="103"/>
    </row>
  </sheetData>
  <mergeCells count="53">
    <mergeCell ref="B47:B49"/>
    <mergeCell ref="C47:C49"/>
    <mergeCell ref="H47:H49"/>
    <mergeCell ref="B44:B46"/>
    <mergeCell ref="C44:C46"/>
    <mergeCell ref="H44:H46"/>
    <mergeCell ref="B41:B43"/>
    <mergeCell ref="C41:C43"/>
    <mergeCell ref="H41:H43"/>
    <mergeCell ref="B38:B40"/>
    <mergeCell ref="C38:C40"/>
    <mergeCell ref="H38:H40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4.4" x14ac:dyDescent="0.3"/>
  <cols>
    <col min="1" max="1" width="18.88671875" customWidth="1"/>
    <col min="2" max="2" width="8.44140625" customWidth="1"/>
    <col min="5" max="5" width="13" customWidth="1"/>
    <col min="7" max="7" width="12.44140625" customWidth="1"/>
    <col min="9" max="9" width="13.88671875" customWidth="1"/>
    <col min="11" max="11" width="15.109375" customWidth="1"/>
    <col min="12" max="12" width="10.88671875" customWidth="1"/>
    <col min="14" max="14" width="13.5546875" customWidth="1"/>
    <col min="15" max="15" width="16" customWidth="1"/>
  </cols>
  <sheetData>
    <row r="1" spans="1:16" ht="27" thickBot="1" x14ac:dyDescent="0.35">
      <c r="A1" s="20" t="s">
        <v>236</v>
      </c>
      <c r="B1" s="20" t="s">
        <v>371</v>
      </c>
      <c r="C1" s="20" t="s">
        <v>372</v>
      </c>
      <c r="D1" s="20" t="s">
        <v>373</v>
      </c>
      <c r="E1" s="20" t="s">
        <v>374</v>
      </c>
      <c r="F1" s="20" t="s">
        <v>375</v>
      </c>
      <c r="G1" s="20" t="s">
        <v>376</v>
      </c>
      <c r="H1" s="20" t="s">
        <v>377</v>
      </c>
      <c r="I1" s="20" t="s">
        <v>378</v>
      </c>
      <c r="J1" s="20" t="s">
        <v>379</v>
      </c>
      <c r="K1" s="20" t="s">
        <v>380</v>
      </c>
      <c r="L1" s="20" t="s">
        <v>381</v>
      </c>
      <c r="M1" s="20" t="s">
        <v>382</v>
      </c>
      <c r="N1" s="20" t="s">
        <v>383</v>
      </c>
      <c r="O1" s="20" t="s">
        <v>384</v>
      </c>
      <c r="P1" s="20" t="s">
        <v>385</v>
      </c>
    </row>
    <row r="2" spans="1:16" ht="27" thickBot="1" x14ac:dyDescent="0.35">
      <c r="A2" s="32" t="s">
        <v>386</v>
      </c>
      <c r="B2" s="32" t="s">
        <v>387</v>
      </c>
      <c r="C2" s="32">
        <v>3</v>
      </c>
      <c r="D2" s="32" t="s">
        <v>388</v>
      </c>
      <c r="E2" s="32">
        <v>0</v>
      </c>
      <c r="F2" s="32">
        <v>0</v>
      </c>
      <c r="G2" s="49">
        <v>0</v>
      </c>
      <c r="H2" s="49" t="s">
        <v>411</v>
      </c>
      <c r="I2" s="49" t="s">
        <v>411</v>
      </c>
      <c r="J2" s="49" t="s">
        <v>411</v>
      </c>
      <c r="K2" s="49">
        <v>0</v>
      </c>
      <c r="L2" s="49">
        <v>0</v>
      </c>
      <c r="M2" s="32" t="s">
        <v>389</v>
      </c>
      <c r="N2" s="32" t="s">
        <v>390</v>
      </c>
      <c r="O2" s="32">
        <v>300</v>
      </c>
      <c r="P2" s="32" t="s">
        <v>391</v>
      </c>
    </row>
    <row r="3" spans="1:16" ht="27" thickBot="1" x14ac:dyDescent="0.35">
      <c r="A3" s="26" t="s">
        <v>392</v>
      </c>
      <c r="B3" s="39"/>
      <c r="C3" s="26">
        <v>12</v>
      </c>
      <c r="D3" s="26" t="s">
        <v>388</v>
      </c>
      <c r="E3" s="26">
        <v>0</v>
      </c>
      <c r="F3" s="26">
        <v>0</v>
      </c>
      <c r="G3" s="50">
        <v>0</v>
      </c>
      <c r="H3" s="50" t="s">
        <v>411</v>
      </c>
      <c r="I3" s="50" t="s">
        <v>411</v>
      </c>
      <c r="J3" s="50" t="s">
        <v>411</v>
      </c>
      <c r="K3" s="50">
        <v>0</v>
      </c>
      <c r="L3" s="50">
        <v>0</v>
      </c>
      <c r="M3" s="26" t="s">
        <v>393</v>
      </c>
      <c r="N3" s="26" t="s">
        <v>390</v>
      </c>
      <c r="O3" s="26">
        <v>400</v>
      </c>
      <c r="P3" s="26" t="s">
        <v>391</v>
      </c>
    </row>
    <row r="4" spans="1:16" ht="27" thickBot="1" x14ac:dyDescent="0.35">
      <c r="A4" s="32" t="s">
        <v>394</v>
      </c>
      <c r="B4" s="32" t="s">
        <v>387</v>
      </c>
      <c r="C4" s="32">
        <v>0</v>
      </c>
      <c r="D4" s="32" t="s">
        <v>388</v>
      </c>
      <c r="E4" s="32">
        <v>0</v>
      </c>
      <c r="F4" s="32">
        <v>1</v>
      </c>
      <c r="G4" s="49">
        <v>1</v>
      </c>
      <c r="H4" s="49" t="s">
        <v>412</v>
      </c>
      <c r="I4" s="49" t="s">
        <v>412</v>
      </c>
      <c r="J4" s="49" t="s">
        <v>420</v>
      </c>
      <c r="K4" s="49">
        <v>0</v>
      </c>
      <c r="L4" s="49">
        <v>0</v>
      </c>
      <c r="M4" s="32" t="s">
        <v>393</v>
      </c>
      <c r="N4" s="32" t="s">
        <v>395</v>
      </c>
      <c r="O4" s="32" t="s">
        <v>396</v>
      </c>
      <c r="P4" s="32" t="s">
        <v>391</v>
      </c>
    </row>
    <row r="5" spans="1:16" ht="27" thickBot="1" x14ac:dyDescent="0.35">
      <c r="A5" s="26" t="s">
        <v>397</v>
      </c>
      <c r="B5" s="26" t="s">
        <v>398</v>
      </c>
      <c r="C5" s="26">
        <v>20</v>
      </c>
      <c r="D5" s="26" t="s">
        <v>388</v>
      </c>
      <c r="E5" s="26">
        <v>0</v>
      </c>
      <c r="F5" s="26">
        <v>1</v>
      </c>
      <c r="G5" s="50" t="s">
        <v>416</v>
      </c>
      <c r="H5" s="50" t="s">
        <v>413</v>
      </c>
      <c r="I5" s="50" t="s">
        <v>413</v>
      </c>
      <c r="J5" s="50" t="s">
        <v>421</v>
      </c>
      <c r="K5" s="50" t="s">
        <v>424</v>
      </c>
      <c r="L5" s="50" t="s">
        <v>425</v>
      </c>
      <c r="M5" s="26" t="s">
        <v>399</v>
      </c>
      <c r="N5" s="26" t="s">
        <v>390</v>
      </c>
      <c r="O5" s="26" t="s">
        <v>400</v>
      </c>
      <c r="P5" s="26" t="s">
        <v>391</v>
      </c>
    </row>
    <row r="6" spans="1:16" ht="27" thickBot="1" x14ac:dyDescent="0.35">
      <c r="A6" s="32" t="s">
        <v>401</v>
      </c>
      <c r="B6" s="32" t="s">
        <v>387</v>
      </c>
      <c r="C6" s="32">
        <v>10</v>
      </c>
      <c r="D6" s="32" t="s">
        <v>388</v>
      </c>
      <c r="E6" s="32">
        <v>0</v>
      </c>
      <c r="F6" s="32">
        <v>0</v>
      </c>
      <c r="G6" s="49">
        <v>0</v>
      </c>
      <c r="H6" s="49" t="s">
        <v>412</v>
      </c>
      <c r="I6" s="49" t="s">
        <v>418</v>
      </c>
      <c r="J6" s="49" t="s">
        <v>412</v>
      </c>
      <c r="K6" s="49">
        <v>0</v>
      </c>
      <c r="L6" s="49">
        <v>0</v>
      </c>
      <c r="M6" s="32" t="s">
        <v>393</v>
      </c>
      <c r="N6" s="32" t="s">
        <v>390</v>
      </c>
      <c r="O6" s="32">
        <v>500</v>
      </c>
      <c r="P6" s="32" t="s">
        <v>391</v>
      </c>
    </row>
    <row r="7" spans="1:16" ht="31.5" customHeight="1" thickBot="1" x14ac:dyDescent="0.35">
      <c r="A7" s="26" t="s">
        <v>402</v>
      </c>
      <c r="B7" s="26" t="s">
        <v>403</v>
      </c>
      <c r="C7" s="26">
        <v>0</v>
      </c>
      <c r="D7" s="26" t="s">
        <v>388</v>
      </c>
      <c r="E7" s="26">
        <v>1</v>
      </c>
      <c r="F7" s="26">
        <v>2</v>
      </c>
      <c r="G7" s="50" t="s">
        <v>417</v>
      </c>
      <c r="H7" s="50" t="s">
        <v>414</v>
      </c>
      <c r="I7" s="50" t="s">
        <v>419</v>
      </c>
      <c r="J7" s="50" t="s">
        <v>422</v>
      </c>
      <c r="K7" s="50" t="s">
        <v>424</v>
      </c>
      <c r="L7" s="50" t="s">
        <v>417</v>
      </c>
      <c r="M7" s="26" t="s">
        <v>399</v>
      </c>
      <c r="N7" s="26" t="s">
        <v>407</v>
      </c>
      <c r="O7" s="26" t="s">
        <v>404</v>
      </c>
      <c r="P7" s="26" t="s">
        <v>391</v>
      </c>
    </row>
    <row r="8" spans="1:16" ht="27" thickBot="1" x14ac:dyDescent="0.35">
      <c r="A8" s="32" t="s">
        <v>405</v>
      </c>
      <c r="B8" s="32" t="s">
        <v>387</v>
      </c>
      <c r="C8" s="32">
        <v>4</v>
      </c>
      <c r="D8" s="32" t="s">
        <v>406</v>
      </c>
      <c r="E8" s="32">
        <v>0</v>
      </c>
      <c r="F8" s="32">
        <v>1</v>
      </c>
      <c r="G8" s="49">
        <v>0</v>
      </c>
      <c r="H8" s="49" t="s">
        <v>412</v>
      </c>
      <c r="I8" s="49" t="s">
        <v>418</v>
      </c>
      <c r="J8" s="49" t="s">
        <v>413</v>
      </c>
      <c r="K8" s="49">
        <v>0</v>
      </c>
      <c r="L8" s="49">
        <v>0</v>
      </c>
      <c r="M8" s="32" t="s">
        <v>393</v>
      </c>
      <c r="N8" s="32" t="s">
        <v>407</v>
      </c>
      <c r="O8" s="32" t="s">
        <v>404</v>
      </c>
      <c r="P8" s="32" t="s">
        <v>391</v>
      </c>
    </row>
    <row r="9" spans="1:16" ht="27" thickBot="1" x14ac:dyDescent="0.35">
      <c r="A9" s="26" t="s">
        <v>408</v>
      </c>
      <c r="B9" s="39"/>
      <c r="C9" s="26">
        <v>24</v>
      </c>
      <c r="D9" s="26" t="s">
        <v>406</v>
      </c>
      <c r="E9" s="26">
        <v>0</v>
      </c>
      <c r="F9" s="50" t="s">
        <v>411</v>
      </c>
      <c r="G9" s="50" t="s">
        <v>412</v>
      </c>
      <c r="H9" s="50" t="s">
        <v>415</v>
      </c>
      <c r="I9" s="50" t="s">
        <v>420</v>
      </c>
      <c r="J9" s="50" t="s">
        <v>423</v>
      </c>
      <c r="K9" s="50" t="s">
        <v>416</v>
      </c>
      <c r="L9" s="50" t="s">
        <v>425</v>
      </c>
      <c r="M9" s="26" t="s">
        <v>409</v>
      </c>
      <c r="N9" s="26">
        <v>999</v>
      </c>
      <c r="O9" s="26" t="s">
        <v>410</v>
      </c>
      <c r="P9" s="26" t="s">
        <v>391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tabSelected="1" workbookViewId="0">
      <selection activeCell="A19" sqref="A19"/>
    </sheetView>
  </sheetViews>
  <sheetFormatPr defaultRowHeight="14.4" x14ac:dyDescent="0.3"/>
  <cols>
    <col min="1" max="1" width="40.88671875" customWidth="1"/>
    <col min="2" max="2" width="12.33203125" customWidth="1"/>
  </cols>
  <sheetData>
    <row r="1" spans="1:5" ht="15" customHeight="1" x14ac:dyDescent="0.3">
      <c r="A1" s="112" t="s">
        <v>440</v>
      </c>
      <c r="B1" s="112"/>
      <c r="C1" s="51"/>
      <c r="D1" s="51"/>
      <c r="E1" s="51"/>
    </row>
    <row r="2" spans="1:5" x14ac:dyDescent="0.3">
      <c r="A2" s="112"/>
      <c r="B2" s="112"/>
      <c r="C2" s="51"/>
      <c r="D2" s="51"/>
      <c r="E2" s="51"/>
    </row>
    <row r="3" spans="1:5" x14ac:dyDescent="0.3">
      <c r="A3" s="112"/>
      <c r="B3" s="112"/>
      <c r="C3" s="51"/>
      <c r="D3" s="51"/>
      <c r="E3" s="51"/>
    </row>
    <row r="4" spans="1:5" x14ac:dyDescent="0.3">
      <c r="A4" s="1"/>
      <c r="B4" s="52"/>
    </row>
    <row r="5" spans="1:5" x14ac:dyDescent="0.3">
      <c r="B5" s="14"/>
    </row>
    <row r="6" spans="1:5" x14ac:dyDescent="0.3">
      <c r="B6" s="14"/>
    </row>
    <row r="7" spans="1:5" x14ac:dyDescent="0.3">
      <c r="B7" s="14"/>
    </row>
    <row r="8" spans="1:5" x14ac:dyDescent="0.3">
      <c r="A8" t="s">
        <v>457</v>
      </c>
      <c r="B8" s="14"/>
    </row>
    <row r="9" spans="1:5" x14ac:dyDescent="0.3">
      <c r="B9" s="14"/>
    </row>
    <row r="10" spans="1:5" x14ac:dyDescent="0.3">
      <c r="B10" s="14"/>
    </row>
    <row r="11" spans="1:5" x14ac:dyDescent="0.3">
      <c r="B11" s="14"/>
    </row>
    <row r="12" spans="1:5" x14ac:dyDescent="0.3">
      <c r="B12" s="14"/>
    </row>
    <row r="13" spans="1:5" x14ac:dyDescent="0.3">
      <c r="B13" s="14"/>
    </row>
    <row r="14" spans="1:5" x14ac:dyDescent="0.3">
      <c r="A14" t="s">
        <v>540</v>
      </c>
      <c r="B14" s="14"/>
    </row>
    <row r="15" spans="1:5" x14ac:dyDescent="0.3">
      <c r="A15" t="s">
        <v>582</v>
      </c>
      <c r="B15" s="14"/>
    </row>
    <row r="16" spans="1:5" x14ac:dyDescent="0.3">
      <c r="A16" t="s">
        <v>542</v>
      </c>
      <c r="B16" s="14"/>
    </row>
    <row r="17" spans="1:2" x14ac:dyDescent="0.3">
      <c r="A17" t="s">
        <v>543</v>
      </c>
      <c r="B17" s="14"/>
    </row>
    <row r="18" spans="1:2" x14ac:dyDescent="0.3">
      <c r="A18" t="s">
        <v>544</v>
      </c>
      <c r="B18" s="14"/>
    </row>
    <row r="19" spans="1:2" x14ac:dyDescent="0.3">
      <c r="A19" t="s">
        <v>545</v>
      </c>
      <c r="B19" s="14"/>
    </row>
    <row r="20" spans="1:2" x14ac:dyDescent="0.3">
      <c r="A20" t="s">
        <v>561</v>
      </c>
      <c r="B20" s="14"/>
    </row>
    <row r="21" spans="1:2" x14ac:dyDescent="0.3">
      <c r="A21" t="s">
        <v>562</v>
      </c>
      <c r="B21" s="14"/>
    </row>
    <row r="22" spans="1:2" x14ac:dyDescent="0.3">
      <c r="B22" s="14"/>
    </row>
    <row r="23" spans="1:2" x14ac:dyDescent="0.3">
      <c r="A23" t="s">
        <v>583</v>
      </c>
      <c r="B23" s="14"/>
    </row>
    <row r="24" spans="1:2" x14ac:dyDescent="0.3">
      <c r="B24" s="14"/>
    </row>
    <row r="25" spans="1:2" x14ac:dyDescent="0.3">
      <c r="B25" s="14"/>
    </row>
    <row r="26" spans="1:2" x14ac:dyDescent="0.3">
      <c r="B26" s="14"/>
    </row>
    <row r="27" spans="1:2" x14ac:dyDescent="0.3">
      <c r="B27" s="14"/>
    </row>
    <row r="28" spans="1:2" x14ac:dyDescent="0.3">
      <c r="B28" s="14"/>
    </row>
    <row r="29" spans="1:2" x14ac:dyDescent="0.3">
      <c r="B29" s="14"/>
    </row>
    <row r="30" spans="1:2" x14ac:dyDescent="0.3">
      <c r="B30" s="14"/>
    </row>
    <row r="31" spans="1:2" x14ac:dyDescent="0.3">
      <c r="B31" s="14"/>
    </row>
    <row r="32" spans="1:2" x14ac:dyDescent="0.3"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2024-08-22T04:57:36Z</dcterms:modified>
</cp:coreProperties>
</file>