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32A71853-1E68-4A75-A09D-0C3A11FDDE9A}" xr6:coauthVersionLast="47" xr6:coauthVersionMax="47" xr10:uidLastSave="{00000000-0000-0000-0000-000000000000}"/>
  <bookViews>
    <workbookView xWindow="-120" yWindow="-120" windowWidth="29040" windowHeight="15840" activeTab="8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2" i="4" l="1"/>
  <c r="Y41" i="4"/>
  <c r="Y40" i="4"/>
  <c r="Y39" i="4"/>
  <c r="Y38" i="4"/>
  <c r="Y37" i="4"/>
  <c r="Y36" i="4"/>
  <c r="Y35" i="4"/>
  <c r="Y34" i="4"/>
  <c r="Y33" i="4"/>
  <c r="X42" i="4"/>
  <c r="X41" i="4"/>
  <c r="X40" i="4"/>
  <c r="X39" i="4"/>
  <c r="X38" i="4"/>
  <c r="X37" i="4"/>
  <c r="X36" i="4"/>
  <c r="X35" i="4"/>
  <c r="X34" i="4"/>
  <c r="X33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21" i="4"/>
  <c r="Y32" i="4"/>
  <c r="Y31" i="4"/>
  <c r="Y30" i="4"/>
  <c r="Y29" i="4"/>
  <c r="Y26" i="4"/>
  <c r="Y25" i="4"/>
  <c r="Y24" i="4"/>
  <c r="Y23" i="4"/>
  <c r="Y22" i="4"/>
  <c r="X32" i="4"/>
  <c r="X31" i="4"/>
  <c r="X30" i="4"/>
  <c r="X29" i="4"/>
  <c r="X26" i="4"/>
  <c r="X25" i="4"/>
  <c r="X24" i="4"/>
  <c r="X23" i="4"/>
  <c r="X22" i="4"/>
  <c r="X21" i="4"/>
  <c r="X13" i="4"/>
  <c r="Y20" i="4"/>
  <c r="Y19" i="4"/>
  <c r="Y18" i="4"/>
  <c r="Y17" i="4"/>
  <c r="Y16" i="4"/>
  <c r="Y15" i="4"/>
  <c r="Y14" i="4"/>
  <c r="Y13" i="4"/>
  <c r="Y12" i="4"/>
  <c r="X20" i="4"/>
  <c r="X19" i="4"/>
  <c r="X18" i="4"/>
  <c r="X17" i="4"/>
  <c r="X16" i="4"/>
  <c r="X15" i="4"/>
  <c r="X14" i="4"/>
  <c r="X12" i="4"/>
  <c r="Y11" i="4"/>
  <c r="Y10" i="4"/>
  <c r="Y9" i="4"/>
  <c r="Y8" i="4"/>
  <c r="Y7" i="4"/>
  <c r="Y6" i="4"/>
  <c r="Y5" i="4"/>
  <c r="Y4" i="4"/>
  <c r="Y3" i="4"/>
  <c r="X11" i="4"/>
  <c r="X10" i="4"/>
  <c r="X9" i="4"/>
  <c r="X8" i="4"/>
  <c r="X7" i="4"/>
  <c r="X6" i="4"/>
  <c r="X5" i="4"/>
  <c r="X4" i="4"/>
  <c r="X3" i="4"/>
  <c r="Y2" i="4"/>
  <c r="X2" i="4"/>
  <c r="W2" i="3"/>
  <c r="X14" i="3"/>
  <c r="W14" i="3"/>
  <c r="X13" i="3"/>
  <c r="W13" i="3"/>
  <c r="X12" i="3"/>
  <c r="W12" i="3"/>
  <c r="X11" i="3"/>
  <c r="W11" i="3"/>
  <c r="X10" i="3"/>
  <c r="W10" i="3"/>
  <c r="X9" i="3"/>
  <c r="W9" i="3"/>
  <c r="X8" i="3"/>
  <c r="W8" i="3"/>
  <c r="X7" i="3"/>
  <c r="W7" i="3"/>
  <c r="X6" i="3"/>
  <c r="W6" i="3"/>
  <c r="X5" i="3"/>
  <c r="W5" i="3"/>
  <c r="X4" i="3"/>
  <c r="W4" i="3"/>
  <c r="X3" i="3"/>
  <c r="W3" i="3"/>
  <c r="X2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3" i="2" a="1"/>
  <c r="W3" i="2" a="1"/>
  <c r="Y14" i="8" a="1"/>
  <c r="Y6" i="8" a="1"/>
  <c r="X13" i="8" a="1"/>
  <c r="X5" i="8" a="1"/>
  <c r="X44" i="4" a="1"/>
  <c r="X43" i="4" a="1"/>
  <c r="X46" i="4" a="1"/>
  <c r="X5" i="7" a="1"/>
  <c r="Y6" i="7" a="1"/>
  <c r="X12" i="8" a="1"/>
  <c r="X51" i="4" a="1"/>
  <c r="X48" i="4" a="1"/>
  <c r="X50" i="4" a="1"/>
  <c r="Y13" i="8" a="1"/>
  <c r="Y5" i="8" a="1"/>
  <c r="X4" i="8" a="1"/>
  <c r="X47" i="4" a="1"/>
  <c r="Y43" i="4" a="1"/>
  <c r="X28" i="4" a="1"/>
  <c r="Y51" i="4" a="1"/>
  <c r="X4" i="7" a="1"/>
  <c r="Y7" i="7" a="1"/>
  <c r="Y12" i="8" a="1"/>
  <c r="Y4" i="8" a="1"/>
  <c r="X11" i="8" a="1"/>
  <c r="X3" i="8" a="1"/>
  <c r="Y3" i="7" a="1"/>
  <c r="X49" i="4" a="1"/>
  <c r="X52" i="4" a="1"/>
  <c r="Y50" i="4" a="1"/>
  <c r="Y11" i="8" a="1"/>
  <c r="Y3" i="8" a="1"/>
  <c r="X10" i="8" a="1"/>
  <c r="X2" i="8" a="1"/>
  <c r="Y45" i="4" a="1"/>
  <c r="Y49" i="4" a="1"/>
  <c r="Y28" i="4" a="1"/>
  <c r="Y7" i="8" a="1"/>
  <c r="Y10" i="8" a="1"/>
  <c r="Y2" i="8" a="1"/>
  <c r="X9" i="8" a="1"/>
  <c r="Y4" i="7" a="1"/>
  <c r="X8" i="7" a="1"/>
  <c r="Y44" i="4" a="1"/>
  <c r="Y52" i="4" a="1"/>
  <c r="Y8" i="7" a="1"/>
  <c r="Y15" i="8" a="1"/>
  <c r="X2" i="7" a="1"/>
  <c r="Y9" i="8" a="1"/>
  <c r="X16" i="8" a="1"/>
  <c r="X8" i="8" a="1"/>
  <c r="X3" i="7" a="1"/>
  <c r="X45" i="4" a="1"/>
  <c r="X7" i="7" a="1"/>
  <c r="Y47" i="4" a="1"/>
  <c r="X6" i="7" a="1"/>
  <c r="X14" i="8" a="1"/>
  <c r="Y46" i="4" a="1"/>
  <c r="Y16" i="8" a="1"/>
  <c r="Y8" i="8" a="1"/>
  <c r="X15" i="8" a="1"/>
  <c r="X7" i="8" a="1"/>
  <c r="X27" i="4" a="1"/>
  <c r="Y5" i="7" a="1"/>
  <c r="Y2" i="7" a="1"/>
  <c r="Y27" i="4" a="1"/>
  <c r="Y48" i="4" a="1"/>
  <c r="X6" i="8" a="1"/>
  <c r="X3" i="2" l="1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8" i="4"/>
  <c r="Y27" i="4"/>
  <c r="X28" i="4"/>
  <c r="X27" i="4"/>
  <c r="X52" i="4"/>
  <c r="X51" i="4"/>
  <c r="X50" i="4"/>
  <c r="X49" i="4"/>
  <c r="X48" i="4"/>
  <c r="X47" i="4"/>
  <c r="X46" i="4"/>
  <c r="X45" i="4"/>
  <c r="X44" i="4"/>
  <c r="X43" i="4"/>
  <c r="Y52" i="4"/>
  <c r="Y51" i="4"/>
  <c r="Y50" i="4"/>
  <c r="Y49" i="4"/>
  <c r="Y48" i="4"/>
  <c r="Y47" i="4"/>
  <c r="Y46" i="4"/>
  <c r="Y45" i="4"/>
  <c r="Y44" i="4"/>
  <c r="Y4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<sst xmlns="http://schemas.openxmlformats.org/spreadsheetml/2006/main" count="1468" uniqueCount="452">
  <si>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</si>
  <si>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</si>
  <si>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</si>
  <si>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</si>
  <si>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</si>
  <si>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</si>
  <si>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</si>
  <si>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</si>
  <si>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</si>
  <si>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</si>
  <si>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</si>
  <si>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</si>
  <si>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</si>
  <si>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</si>
  <si>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</si>
  <si>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</si>
  <si>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</si>
  <si>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</si>
  <si>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</si>
  <si>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</si>
  <si>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</si>
  <si>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</si>
  <si>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</si>
  <si>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</si>
  <si>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</si>
  <si>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</si>
  <si>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</si>
  <si>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</si>
  <si>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</si>
  <si>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</si>
  <si>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</si>
  <si>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</si>
  <si>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</si>
  <si>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</si>
  <si>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</si>
  <si>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</si>
  <si>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</si>
  <si>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</si>
  <si>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</si>
  <si>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</si>
  <si>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</si>
  <si>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</si>
  <si>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</si>
  <si>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</si>
  <si>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</si>
  <si>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</si>
  <si>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</si>
  <si>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</si>
  <si>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</si>
  <si>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</si>
  <si>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</si>
  <si>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</si>
  <si>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</si>
  <si>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</si>
  <si>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</si>
  <si>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</si>
  <si>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</si>
  <si>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</si>
  <si>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</si>
  <si>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</si>
  <si>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</si>
  <si>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</si>
  <si>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</si>
  <si>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</si>
  <si>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</si>
  <si>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</si>
  <si>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</si>
  <si>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</si>
  <si>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</si>
  <si>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</si>
  <si>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</si>
  <si>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</si>
  <si>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</si>
  <si>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</si>
  <si>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</si>
  <si>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</si>
  <si>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</si>
  <si>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</si>
  <si>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</si>
  <si>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</si>
  <si>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</si>
  <si>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</si>
  <si>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</si>
  <si>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</si>
  <si>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</si>
  <si>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</si>
  <si>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</si>
  <si>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</si>
  <si>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</si>
  <si>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</si>
  <si>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</si>
  <si>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</si>
  <si>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</si>
  <si>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</si>
  <si>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</si>
  <si>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</si>
  <si>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</si>
  <si>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</si>
  <si>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</si>
  <si>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</si>
  <si>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</si>
  <si>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</si>
  <si>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</si>
  <si>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</si>
  <si>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</si>
  <si>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</si>
  <si>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</si>
  <si>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</si>
  <si>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</si>
  <si>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</si>
  <si>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</si>
  <si>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</si>
  <si>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</si>
  <si>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</si>
  <si>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</si>
  <si>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</si>
  <si>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</si>
  <si>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</si>
  <si>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</si>
  <si>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</si>
  <si>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Needs stats, just a p90 rn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</si>
  <si>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</si>
  <si>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</si>
  <si>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</si>
  <si>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</si>
  <si>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</si>
  <si>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</si>
  <si>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</si>
  <si>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</si>
  <si>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</si>
  <si>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</si>
  <si>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</si>
  <si>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</si>
  <si>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</si>
  <si>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</si>
  <si>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</si>
  <si>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</si>
  <si>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</si>
  <si>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</si>
  <si>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</si>
  <si>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</si>
  <si>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</si>
  <si>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</si>
  <si>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</si>
  <si>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</si>
  <si>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</si>
  <si>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</si>
  <si>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</si>
  <si>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</si>
  <si>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</si>
  <si>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</si>
  <si>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</si>
  <si>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</si>
  <si>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</si>
  <si>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</si>
  <si>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</si>
  <si>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</si>
  <si>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</si>
  <si>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</si>
  <si>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</si>
  <si>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</si>
  <si>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</si>
  <si>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</si>
  <si>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</si>
  <si>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</si>
  <si>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</si>
  <si>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</si>
  <si>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</si>
  <si>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</si>
  <si>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</si>
  <si>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</si>
  <si>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</si>
  <si>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</si>
  <si>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</si>
  <si>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</si>
  <si>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</si>
  <si>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Needs a nerf imo, should not out compete all AP pistol rounds and some rifle rounds -wethan2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</si>
  <si>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</si>
  <si>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</si>
  <si>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</si>
  <si>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</si>
  <si>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</si>
  <si>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</si>
  <si>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</si>
  <si>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</si>
  <si>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</si>
  <si>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</si>
  <si>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</si>
  <si>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</si>
  <si>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</si>
  <si>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</si>
  <si>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</si>
  <si>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</si>
  <si>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</si>
  <si>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</si>
  <si>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</si>
  <si>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</si>
  <si>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</si>
  <si>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</si>
  <si>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</si>
  <si>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</si>
  <si>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</si>
  <si>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</si>
  <si>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</si>
  <si>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</si>
  <si>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</si>
  <si>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</si>
  <si>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</si>
  <si>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</si>
  <si>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</si>
  <si>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</si>
  <si>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</si>
  <si>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[10][20]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</si>
  <si>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</si>
  <si>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</si>
  <si>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</si>
  <si>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</si>
  <si>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</si>
  <si>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</si>
  <si>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</si>
  <si>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</si>
  <si>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</si>
  <si>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</si>
  <si>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</si>
  <si>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</si>
  <si>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</si>
  <si>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</si>
  <si>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</si>
  <si>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</si>
  <si>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</si>
  <si>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</si>
  <si>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</si>
  <si>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</si>
  <si>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</si>
  <si>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</si>
  <si>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</si>
  <si>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</si>
  <si>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</si>
  <si>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</si>
  <si>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</si>
  <si>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</si>
  <si>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</si>
  <si>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</si>
  <si>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</si>
  <si>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</si>
  <si>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</si>
  <si>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</si>
  <si>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</si>
  <si>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</si>
  <si>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</si>
  <si>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</si>
  <si>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</si>
  <si>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</si>
  <si>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</si>
  <si>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</si>
  <si>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</si>
  <si>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</si>
  <si>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</si>
  <si>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</si>
  <si>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</si>
  <si>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</si>
  <si>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</si>
  <si>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</si>
  <si>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</si>
  <si>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</si>
  <si>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</si>
  <si>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</si>
  <si>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</si>
  <si>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</si>
  <si>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</si>
  <si>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</si>
  <si>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</si>
  <si>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</si>
  <si>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</si>
  <si>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</si>
  <si>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</si>
  <si>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</si>
  <si>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</si>
  <si>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</si>
  <si>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</si>
  <si>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</si>
  <si>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</si>
  <si>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</si>
  <si>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</si>
  <si>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</si>
  <si>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</si>
  <si>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</si>
  <si>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</si>
  <si>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</si>
  <si>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</si>
  <si>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</si>
  <si>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</si>
  <si>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</si>
  <si>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</si>
  <si>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</si>
  <si>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</si>
  <si>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</si>
  <si>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</si>
  <si>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</si>
  <si>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</si>
  <si>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</si>
  <si>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</si>
  <si>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</si>
  <si>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</si>
  <si>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</si>
  <si>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</si>
  <si>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</si>
  <si>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</si>
  <si>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</si>
  <si>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</si>
  <si>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</si>
  <si>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</si>
  <si>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</si>
  <si>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</si>
  <si>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</si>
  <si>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</si>
  <si>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</si>
  <si>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</si>
  <si>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</si>
  <si>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</si>
  <si>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</si>
  <si>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</si>
  <si>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</si>
  <si>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</si>
  <si>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</si>
  <si>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</si>
  <si>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</si>
  <si>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</si>
  <si>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</si>
  <si>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</si>
  <si>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</si>
  <si>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</si>
  <si>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</si>
  <si>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</si>
  <si>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</si>
  <si>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</si>
  <si>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</si>
  <si>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</si>
  <si>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</si>
  <si>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</si>
  <si>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</si>
  <si>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</si>
  <si>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</si>
  <si>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</si>
  <si>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</si>
  <si>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</si>
  <si>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</si>
  <si>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</si>
  <si>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</si>
  <si>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</si>
  <si>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</si>
  <si>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</si>
  <si>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</si>
  <si>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</si>
  <si>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</si>
  <si>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</si>
  <si>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</si>
  <si>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</si>
  <si>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</si>
  <si>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</si>
  <si>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</si>
  <si>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</si>
  <si>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</si>
  <si>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</si>
  <si>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</si>
  <si>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</si>
  <si>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</si>
  <si>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</si>
  <si>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</si>
  <si>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</si>
  <si>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</si>
  <si>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</si>
  <si>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</si>
  <si>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</si>
  <si>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</si>
  <si>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</si>
  <si>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</si>
  <si>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</si>
  <si>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</si>
  <si>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</si>
  <si>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</si>
  <si>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</si>
  <si>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M4A1 SOPMOD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</si>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</sst>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0" borderId="10" xfId="0" applyFont="1" applyFill="1" applyBorder="1" applyAlignment="1">
      <alignment horizontal="center" wrapText="1"/>
    </xf>
    <xf numFmtId="0" fontId="2" fillId="20" borderId="11" xfId="0" applyFont="1" applyFill="1" applyBorder="1" applyAlignment="1">
      <alignment horizontal="center" wrapText="1"/>
    </xf>
    <xf numFmtId="0" fontId="2" fillId="20" borderId="12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0" totalsRowShown="0" tableBorderDxfId="45">
  <autoFilter ref="B1:I10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1:I22" totalsRowShown="0" dataDxfId="44" tableBorderDxfId="43">
  <autoFilter ref="B11:I22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3:I29" totalsRowShown="0" headerRowDxfId="36" dataDxfId="35" tableBorderDxfId="34">
  <autoFilter ref="B23:I29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0:I41" totalsRowShown="0" headerRowDxfId="28" dataDxfId="27" tableBorderDxfId="26">
  <autoFilter ref="B30:I41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4" totalsRowShown="0" headerRowDxfId="19" headerRowBorderDxfId="18" tableBorderDxfId="17">
  <autoFilter ref="A1:Z14" xr:uid="{EB47442F-754D-45A1-BC57-BBE7964D0858}"/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47" totalsRowShown="0" headerRowDxfId="14" headerRowBorderDxfId="13" tableBorderDxfId="12">
  <autoFilter ref="A1:AA47" xr:uid="{8241084F-89A0-47CD-965A-F8C6F1FCBC05}"/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0" totalsRowShown="0" headerRowDxfId="8" headerRowBorderDxfId="7" tableBorderDxfId="6">
  <autoFilter ref="A1:AB10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1"/>
  <sheetViews>
    <sheetView topLeftCell="A10" workbookViewId="0">
      <selection activeCell="J9" sqref="J9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0.5</v>
      </c>
      <c r="E9">
        <v>6</v>
      </c>
      <c r="F9">
        <v>1</v>
      </c>
      <c r="I9" t="s">
        <v>176</v>
      </c>
      <c r="M9" s="16"/>
      <c r="N9" s="11"/>
      <c r="O9" s="11"/>
      <c r="P9" s="11"/>
      <c r="Q9" s="11"/>
    </row>
    <row r="10" spans="1:17" x14ac:dyDescent="0.25">
      <c r="A10" s="3"/>
      <c r="B10" t="s">
        <v>448</v>
      </c>
      <c r="C10">
        <v>40</v>
      </c>
      <c r="D10">
        <v>0</v>
      </c>
      <c r="E10">
        <v>6</v>
      </c>
      <c r="F10">
        <v>1</v>
      </c>
      <c r="I10" t="s">
        <v>450</v>
      </c>
    </row>
    <row r="11" spans="1:17" x14ac:dyDescent="0.25">
      <c r="A11" s="4" t="s">
        <v>22</v>
      </c>
      <c r="B11" t="s">
        <v>0</v>
      </c>
      <c r="C11" t="s">
        <v>2</v>
      </c>
      <c r="D11" t="s">
        <v>4</v>
      </c>
      <c r="E11" t="s">
        <v>6</v>
      </c>
      <c r="F11" t="s">
        <v>7</v>
      </c>
      <c r="G11" t="s">
        <v>56</v>
      </c>
      <c r="H11" t="s">
        <v>57</v>
      </c>
      <c r="I11" t="s">
        <v>21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4"/>
      <c r="B12" s="1" t="s">
        <v>18</v>
      </c>
      <c r="C12" s="1">
        <v>35</v>
      </c>
      <c r="D12" s="1">
        <v>0.3</v>
      </c>
      <c r="E12" s="1">
        <v>6</v>
      </c>
      <c r="F12" s="1">
        <v>1</v>
      </c>
      <c r="G12" s="1"/>
      <c r="H12" s="1"/>
      <c r="I12" s="1"/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5"/>
      <c r="B13" t="s">
        <v>19</v>
      </c>
      <c r="C13">
        <v>36</v>
      </c>
      <c r="D13">
        <v>0.3</v>
      </c>
      <c r="E13">
        <v>6</v>
      </c>
      <c r="F13">
        <v>1</v>
      </c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121</v>
      </c>
      <c r="C14">
        <v>37</v>
      </c>
      <c r="D14">
        <v>0.4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23</v>
      </c>
      <c r="C15">
        <v>33</v>
      </c>
      <c r="D15">
        <v>0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25</v>
      </c>
      <c r="C16">
        <v>43</v>
      </c>
      <c r="D16">
        <v>0.6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26</v>
      </c>
      <c r="C17">
        <v>45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27</v>
      </c>
      <c r="C18">
        <v>49</v>
      </c>
      <c r="D18">
        <v>0.7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28</v>
      </c>
      <c r="C19">
        <v>51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30</v>
      </c>
      <c r="C20">
        <v>61</v>
      </c>
      <c r="D20">
        <v>0.8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29</v>
      </c>
      <c r="C21">
        <v>70</v>
      </c>
      <c r="D21">
        <v>1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31</v>
      </c>
      <c r="C22">
        <v>75</v>
      </c>
      <c r="D22">
        <v>1</v>
      </c>
      <c r="E22">
        <v>6</v>
      </c>
      <c r="F22">
        <v>1</v>
      </c>
    </row>
    <row r="23" spans="1:19" x14ac:dyDescent="0.25">
      <c r="A23" s="6" t="s">
        <v>32</v>
      </c>
      <c r="B23" s="11" t="s">
        <v>0</v>
      </c>
      <c r="C23" s="11" t="s">
        <v>2</v>
      </c>
      <c r="D23" s="11" t="s">
        <v>1</v>
      </c>
      <c r="E23" s="11" t="s">
        <v>3</v>
      </c>
      <c r="F23" s="11" t="s">
        <v>4</v>
      </c>
      <c r="G23" s="11" t="s">
        <v>6</v>
      </c>
      <c r="H23" s="11" t="s">
        <v>7</v>
      </c>
      <c r="I23" t="s">
        <v>21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/>
      <c r="B24" s="1" t="s">
        <v>33</v>
      </c>
      <c r="C24" s="1">
        <v>25</v>
      </c>
      <c r="D24" s="1">
        <v>10</v>
      </c>
      <c r="E24" s="1">
        <v>100</v>
      </c>
      <c r="F24" s="1">
        <v>0</v>
      </c>
      <c r="G24" s="1">
        <v>1</v>
      </c>
      <c r="H24" s="1">
        <v>1</v>
      </c>
      <c r="I24" s="1"/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7"/>
      <c r="B25" t="s">
        <v>34</v>
      </c>
      <c r="C25">
        <v>45</v>
      </c>
      <c r="D25">
        <v>1</v>
      </c>
      <c r="E25" t="s">
        <v>9</v>
      </c>
      <c r="F25">
        <v>0.7</v>
      </c>
      <c r="G25">
        <v>6</v>
      </c>
      <c r="H25">
        <v>1</v>
      </c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35</v>
      </c>
      <c r="C26">
        <v>10</v>
      </c>
      <c r="D26">
        <v>10</v>
      </c>
      <c r="E26">
        <v>100</v>
      </c>
      <c r="F26">
        <v>0</v>
      </c>
      <c r="G26">
        <v>1</v>
      </c>
      <c r="H26">
        <v>1</v>
      </c>
      <c r="I26" t="s">
        <v>36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37</v>
      </c>
      <c r="C27">
        <v>25</v>
      </c>
      <c r="D27">
        <v>20</v>
      </c>
      <c r="E27">
        <v>100</v>
      </c>
      <c r="F27">
        <v>0</v>
      </c>
      <c r="G27">
        <v>1</v>
      </c>
      <c r="H27">
        <v>1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38</v>
      </c>
      <c r="C28">
        <v>55</v>
      </c>
      <c r="D28">
        <v>1</v>
      </c>
      <c r="E28" t="s">
        <v>9</v>
      </c>
      <c r="F28">
        <v>1</v>
      </c>
      <c r="G28">
        <v>6</v>
      </c>
      <c r="H28">
        <v>1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39</v>
      </c>
      <c r="C29">
        <v>10</v>
      </c>
      <c r="D29">
        <v>20</v>
      </c>
      <c r="E29">
        <v>100</v>
      </c>
      <c r="F29">
        <v>0</v>
      </c>
      <c r="G29">
        <v>1</v>
      </c>
      <c r="H29">
        <v>1</v>
      </c>
      <c r="I29" t="s">
        <v>36</v>
      </c>
    </row>
    <row r="30" spans="1:19" x14ac:dyDescent="0.25">
      <c r="A30" s="8" t="s">
        <v>40</v>
      </c>
      <c r="B30" s="11" t="s">
        <v>0</v>
      </c>
      <c r="C30" s="11" t="s">
        <v>2</v>
      </c>
      <c r="D30" s="11" t="s">
        <v>4</v>
      </c>
      <c r="E30" s="11" t="s">
        <v>5</v>
      </c>
      <c r="F30" s="11" t="s">
        <v>54</v>
      </c>
      <c r="G30" s="11" t="s">
        <v>55</v>
      </c>
      <c r="H30" s="11" t="s">
        <v>56</v>
      </c>
      <c r="I30" t="s">
        <v>21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8"/>
      <c r="B31" s="1" t="s">
        <v>41</v>
      </c>
      <c r="C31" s="1">
        <v>50</v>
      </c>
      <c r="D31" s="1">
        <v>0.2</v>
      </c>
      <c r="E31" s="1">
        <v>3</v>
      </c>
      <c r="F31" s="1">
        <v>1</v>
      </c>
      <c r="G31" s="1">
        <v>3</v>
      </c>
      <c r="H31" s="1"/>
      <c r="I31" s="1" t="s">
        <v>42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9"/>
      <c r="B32" t="s">
        <v>43</v>
      </c>
      <c r="C32">
        <v>40</v>
      </c>
      <c r="D32">
        <v>0</v>
      </c>
      <c r="E32">
        <v>5</v>
      </c>
      <c r="F32">
        <v>1</v>
      </c>
      <c r="G32">
        <v>9</v>
      </c>
      <c r="I32" t="s">
        <v>44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9"/>
      <c r="B33" t="s">
        <v>45</v>
      </c>
      <c r="C33">
        <v>40</v>
      </c>
      <c r="D33">
        <v>0</v>
      </c>
      <c r="E33">
        <v>0</v>
      </c>
      <c r="F33">
        <v>6</v>
      </c>
      <c r="G33">
        <v>1</v>
      </c>
      <c r="I33" t="s">
        <v>46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9"/>
      <c r="B34" t="s">
        <v>47</v>
      </c>
      <c r="C34">
        <v>60</v>
      </c>
      <c r="D34">
        <v>0</v>
      </c>
      <c r="E34">
        <v>3</v>
      </c>
      <c r="F34">
        <v>1</v>
      </c>
      <c r="G34">
        <v>1</v>
      </c>
      <c r="I34" t="s">
        <v>48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49</v>
      </c>
      <c r="C35">
        <v>200</v>
      </c>
      <c r="D35">
        <v>1</v>
      </c>
      <c r="E35">
        <v>3</v>
      </c>
      <c r="F35">
        <v>1</v>
      </c>
      <c r="G35">
        <v>3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50</v>
      </c>
      <c r="C36">
        <v>100</v>
      </c>
      <c r="D36">
        <v>0.5</v>
      </c>
      <c r="E36">
        <v>6</v>
      </c>
      <c r="F36">
        <v>1</v>
      </c>
      <c r="G36">
        <v>3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51</v>
      </c>
      <c r="C37">
        <v>150</v>
      </c>
      <c r="D37">
        <v>1</v>
      </c>
      <c r="E37">
        <v>3</v>
      </c>
      <c r="F37">
        <v>1</v>
      </c>
      <c r="G37">
        <v>3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52</v>
      </c>
      <c r="C38">
        <v>190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53</v>
      </c>
      <c r="C39">
        <v>140</v>
      </c>
      <c r="D39">
        <v>0.2</v>
      </c>
      <c r="E39">
        <v>7</v>
      </c>
      <c r="F39">
        <v>1</v>
      </c>
      <c r="G39">
        <v>3</v>
      </c>
    </row>
    <row r="40" spans="1:19" x14ac:dyDescent="0.25">
      <c r="A40" s="9"/>
    </row>
    <row r="41" spans="1:19" x14ac:dyDescent="0.25">
      <c r="A41" s="9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workbookViewId="0">
      <pane xSplit="1" topLeftCell="B1" activePane="topRight" state="frozen"/>
      <selection pane="topRight" activeCell="W14" sqref="W14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1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0.5</v>
      </c>
      <c r="Y2" t="s">
        <v>92</v>
      </c>
    </row>
    <row r="3" spans="1:26" x14ac:dyDescent="0.25">
      <c r="A3" t="s">
        <v>447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1</v>
      </c>
      <c r="U3">
        <v>3</v>
      </c>
      <c r="V3" t="s">
        <v>448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451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1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20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1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20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1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25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1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0.5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1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25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1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15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1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4"/>
  <sheetViews>
    <sheetView workbookViewId="0">
      <pane xSplit="1" topLeftCell="B1" activePane="topRight" state="frozen"/>
      <selection pane="topRight" activeCell="V8" sqref="V8"/>
    </sheetView>
  </sheetViews>
  <sheetFormatPr defaultRowHeight="15" x14ac:dyDescent="0.25"/>
  <cols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104</v>
      </c>
      <c r="B2">
        <v>13</v>
      </c>
      <c r="C2" t="s">
        <v>75</v>
      </c>
      <c r="D2" t="s">
        <v>76</v>
      </c>
      <c r="E2" t="b">
        <v>1</v>
      </c>
      <c r="F2">
        <v>80</v>
      </c>
      <c r="G2">
        <v>115</v>
      </c>
      <c r="H2">
        <v>30</v>
      </c>
      <c r="I2">
        <v>25</v>
      </c>
      <c r="J2">
        <v>35</v>
      </c>
      <c r="K2">
        <v>45</v>
      </c>
      <c r="L2">
        <v>60</v>
      </c>
      <c r="M2">
        <v>30</v>
      </c>
      <c r="N2">
        <v>7</v>
      </c>
      <c r="O2">
        <v>10</v>
      </c>
      <c r="P2">
        <v>4</v>
      </c>
      <c r="Q2">
        <v>20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105</v>
      </c>
    </row>
    <row r="3" spans="1:26" x14ac:dyDescent="0.25">
      <c r="A3" t="s">
        <v>106</v>
      </c>
      <c r="B3">
        <v>20</v>
      </c>
      <c r="C3" t="s">
        <v>90</v>
      </c>
      <c r="D3">
        <v>15000</v>
      </c>
      <c r="E3" t="b">
        <v>1</v>
      </c>
      <c r="F3">
        <v>80</v>
      </c>
      <c r="G3">
        <v>115</v>
      </c>
      <c r="H3">
        <v>25</v>
      </c>
      <c r="I3">
        <v>20</v>
      </c>
      <c r="J3">
        <v>35</v>
      </c>
      <c r="K3">
        <v>50</v>
      </c>
      <c r="L3">
        <v>70</v>
      </c>
      <c r="M3">
        <v>40</v>
      </c>
      <c r="N3">
        <v>10</v>
      </c>
      <c r="O3">
        <v>12</v>
      </c>
      <c r="P3">
        <v>6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105</v>
      </c>
    </row>
    <row r="4" spans="1:26" x14ac:dyDescent="0.25">
      <c r="A4" t="s">
        <v>107</v>
      </c>
      <c r="B4">
        <v>22</v>
      </c>
      <c r="C4" t="s">
        <v>75</v>
      </c>
      <c r="D4">
        <v>25000</v>
      </c>
      <c r="E4" t="b">
        <v>0</v>
      </c>
      <c r="F4">
        <v>100</v>
      </c>
      <c r="G4">
        <v>115</v>
      </c>
      <c r="H4">
        <v>20</v>
      </c>
      <c r="I4">
        <v>15</v>
      </c>
      <c r="J4">
        <v>30</v>
      </c>
      <c r="K4">
        <v>55</v>
      </c>
      <c r="L4">
        <v>70</v>
      </c>
      <c r="M4">
        <v>50</v>
      </c>
      <c r="N4">
        <v>6</v>
      </c>
      <c r="O4">
        <v>8</v>
      </c>
      <c r="P4">
        <v>4</v>
      </c>
      <c r="Q4">
        <v>30</v>
      </c>
      <c r="R4">
        <v>0</v>
      </c>
      <c r="S4">
        <v>3</v>
      </c>
      <c r="T4">
        <v>1</v>
      </c>
      <c r="U4">
        <v>7</v>
      </c>
      <c r="V4" t="s">
        <v>12</v>
      </c>
      <c r="W4" s="10">
        <f>INDEX(Caliber!B2:'Caliber'!C9,MATCH(V4,Caliber!B2:'Caliber'!B9,0),2)</f>
        <v>31</v>
      </c>
      <c r="X4" s="10">
        <f>INDEX(Caliber!C2:'Caliber'!D9,MATCH(V4,Caliber!B2:'Caliber'!B9,0),2)</f>
        <v>0</v>
      </c>
      <c r="Y4" t="s">
        <v>84</v>
      </c>
    </row>
    <row r="5" spans="1:26" x14ac:dyDescent="0.25">
      <c r="A5" s="19" t="s">
        <v>108</v>
      </c>
      <c r="B5">
        <v>21</v>
      </c>
      <c r="C5" t="s">
        <v>75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>
        <f>INDEX(Caliber!B2:'Caliber'!C9,MATCH(V5,Caliber!B2:'Caliber'!B9,0),2)</f>
        <v>33</v>
      </c>
      <c r="X5">
        <f>INDEX(Caliber!C2:'Caliber'!D9,MATCH(V5,Caliber!B2:'Caliber'!B9,0),2)</f>
        <v>0.4</v>
      </c>
      <c r="Y5" t="s">
        <v>109</v>
      </c>
      <c r="Z5" t="s">
        <v>120</v>
      </c>
    </row>
    <row r="6" spans="1:26" x14ac:dyDescent="0.25">
      <c r="A6" t="s">
        <v>110</v>
      </c>
      <c r="B6">
        <v>21</v>
      </c>
      <c r="C6" t="s">
        <v>90</v>
      </c>
      <c r="D6">
        <v>18000</v>
      </c>
      <c r="E6" t="b">
        <v>1</v>
      </c>
      <c r="F6">
        <v>80</v>
      </c>
      <c r="G6">
        <v>115</v>
      </c>
      <c r="H6">
        <v>30</v>
      </c>
      <c r="I6">
        <v>25</v>
      </c>
      <c r="J6">
        <v>40</v>
      </c>
      <c r="K6">
        <v>55</v>
      </c>
      <c r="L6">
        <v>60</v>
      </c>
      <c r="M6">
        <v>45</v>
      </c>
      <c r="N6">
        <v>8</v>
      </c>
      <c r="O6">
        <v>10</v>
      </c>
      <c r="P6">
        <v>4</v>
      </c>
      <c r="Q6">
        <v>35</v>
      </c>
      <c r="R6">
        <v>0</v>
      </c>
      <c r="S6">
        <v>3</v>
      </c>
      <c r="T6">
        <v>1</v>
      </c>
      <c r="U6">
        <v>7</v>
      </c>
      <c r="V6" t="s">
        <v>15</v>
      </c>
      <c r="W6" s="10">
        <f>INDEX(Caliber!B2:'Caliber'!C9,MATCH(V6,Caliber!B2:'Caliber'!B9,0),2)</f>
        <v>33</v>
      </c>
      <c r="X6" s="10">
        <f>INDEX(Caliber!C2:'Caliber'!D9,MATCH(V6,Caliber!B2:'Caliber'!B9,0),2)</f>
        <v>0.4</v>
      </c>
      <c r="Y6" t="s">
        <v>109</v>
      </c>
    </row>
    <row r="7" spans="1:26" x14ac:dyDescent="0.25">
      <c r="A7" t="s">
        <v>111</v>
      </c>
      <c r="B7">
        <v>14</v>
      </c>
      <c r="C7" t="s">
        <v>75</v>
      </c>
      <c r="D7" t="s">
        <v>76</v>
      </c>
      <c r="E7" t="b">
        <v>0</v>
      </c>
      <c r="F7">
        <v>100</v>
      </c>
      <c r="G7">
        <v>115</v>
      </c>
      <c r="H7">
        <v>35</v>
      </c>
      <c r="I7">
        <v>30</v>
      </c>
      <c r="J7">
        <v>40</v>
      </c>
      <c r="K7">
        <v>50</v>
      </c>
      <c r="L7">
        <v>60</v>
      </c>
      <c r="M7">
        <v>35</v>
      </c>
      <c r="N7">
        <v>7</v>
      </c>
      <c r="O7">
        <v>10</v>
      </c>
      <c r="P7">
        <v>4</v>
      </c>
      <c r="Q7">
        <v>20</v>
      </c>
      <c r="R7">
        <v>0</v>
      </c>
      <c r="S7">
        <v>3</v>
      </c>
      <c r="T7">
        <v>1</v>
      </c>
      <c r="U7">
        <v>7</v>
      </c>
      <c r="V7" t="s">
        <v>95</v>
      </c>
      <c r="W7">
        <f>INDEX(Caliber!B2:'Caliber'!C9,MATCH(V7,Caliber!B2:'Caliber'!B9,0),2)</f>
        <v>29</v>
      </c>
      <c r="X7">
        <f>INDEX(Caliber!C2:'Caliber'!D9,MATCH(V7,Caliber!B2:'Caliber'!B9,0),2)</f>
        <v>0</v>
      </c>
      <c r="Y7" t="s">
        <v>84</v>
      </c>
    </row>
    <row r="8" spans="1:26" x14ac:dyDescent="0.25">
      <c r="A8" t="s">
        <v>112</v>
      </c>
      <c r="B8">
        <v>28</v>
      </c>
      <c r="C8" t="s">
        <v>75</v>
      </c>
      <c r="D8">
        <v>14000</v>
      </c>
      <c r="E8" t="b">
        <v>0</v>
      </c>
      <c r="F8">
        <v>100</v>
      </c>
      <c r="G8">
        <v>115</v>
      </c>
      <c r="H8">
        <v>25</v>
      </c>
      <c r="I8">
        <v>20</v>
      </c>
      <c r="J8">
        <v>30</v>
      </c>
      <c r="K8">
        <v>45</v>
      </c>
      <c r="L8">
        <v>55</v>
      </c>
      <c r="M8">
        <v>40</v>
      </c>
      <c r="N8">
        <v>6</v>
      </c>
      <c r="O8">
        <v>10</v>
      </c>
      <c r="P8">
        <v>4</v>
      </c>
      <c r="Q8">
        <v>20</v>
      </c>
      <c r="R8">
        <v>0</v>
      </c>
      <c r="S8">
        <v>3</v>
      </c>
      <c r="T8">
        <v>1</v>
      </c>
      <c r="U8">
        <v>7</v>
      </c>
      <c r="V8" t="s">
        <v>12</v>
      </c>
      <c r="W8" s="10">
        <f>INDEX(Caliber!B2:'Caliber'!C9,MATCH(V8,Caliber!B2:'Caliber'!B9,0),2)</f>
        <v>31</v>
      </c>
      <c r="X8" s="10">
        <f>INDEX(Caliber!C2:'Caliber'!D9,MATCH(V8,Caliber!B2:'Caliber'!B9,0),2)</f>
        <v>0</v>
      </c>
      <c r="Y8" t="s">
        <v>113</v>
      </c>
    </row>
    <row r="9" spans="1:26" x14ac:dyDescent="0.25">
      <c r="A9" t="s">
        <v>114</v>
      </c>
      <c r="B9">
        <v>20</v>
      </c>
      <c r="C9" t="s">
        <v>90</v>
      </c>
      <c r="D9">
        <v>19000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40</v>
      </c>
      <c r="K9">
        <v>50</v>
      </c>
      <c r="L9">
        <v>80</v>
      </c>
      <c r="M9">
        <v>30</v>
      </c>
      <c r="N9">
        <v>12</v>
      </c>
      <c r="O9">
        <v>14</v>
      </c>
      <c r="P9">
        <v>8</v>
      </c>
      <c r="Q9">
        <v>40</v>
      </c>
      <c r="R9">
        <v>0</v>
      </c>
      <c r="S9">
        <v>3</v>
      </c>
      <c r="T9">
        <v>1</v>
      </c>
      <c r="U9">
        <v>7</v>
      </c>
      <c r="V9" t="s">
        <v>14</v>
      </c>
      <c r="W9">
        <f>INDEX(Caliber!B2:'Caliber'!C9,MATCH(V9,Caliber!B2:'Caliber'!B9,0),2)</f>
        <v>35</v>
      </c>
      <c r="X9">
        <f>INDEX(Caliber!C2:'Caliber'!D9,MATCH(V9,Caliber!B2:'Caliber'!B9,0),2)</f>
        <v>0.5</v>
      </c>
      <c r="Y9" t="s">
        <v>115</v>
      </c>
    </row>
    <row r="10" spans="1:26" x14ac:dyDescent="0.25">
      <c r="A10" t="s">
        <v>116</v>
      </c>
      <c r="B10">
        <v>23</v>
      </c>
      <c r="C10" t="s">
        <v>90</v>
      </c>
      <c r="D10">
        <v>17000</v>
      </c>
      <c r="E10" t="b">
        <v>1</v>
      </c>
      <c r="F10">
        <v>80</v>
      </c>
      <c r="G10">
        <v>115</v>
      </c>
      <c r="H10">
        <v>25</v>
      </c>
      <c r="I10">
        <v>15</v>
      </c>
      <c r="J10">
        <v>35</v>
      </c>
      <c r="K10">
        <v>55</v>
      </c>
      <c r="L10">
        <v>75</v>
      </c>
      <c r="M10">
        <v>40</v>
      </c>
      <c r="N10">
        <v>9</v>
      </c>
      <c r="O10">
        <v>11</v>
      </c>
      <c r="P10">
        <v>6</v>
      </c>
      <c r="Q10">
        <v>35</v>
      </c>
      <c r="R10">
        <v>0</v>
      </c>
      <c r="S10">
        <v>3</v>
      </c>
      <c r="T10">
        <v>1</v>
      </c>
      <c r="U10">
        <v>7</v>
      </c>
      <c r="V10" t="s">
        <v>12</v>
      </c>
      <c r="W10" s="10">
        <f>INDEX(Caliber!B2:'Caliber'!C9,MATCH(V10,Caliber!B2:'Caliber'!B9,0),2)</f>
        <v>31</v>
      </c>
      <c r="X10" s="10">
        <f>INDEX(Caliber!C2:'Caliber'!D9,MATCH(V10,Caliber!B2:'Caliber'!B9,0),2)</f>
        <v>0</v>
      </c>
      <c r="Y10" t="s">
        <v>117</v>
      </c>
    </row>
    <row r="11" spans="1:26" x14ac:dyDescent="0.25">
      <c r="A11" t="s">
        <v>118</v>
      </c>
      <c r="B11">
        <v>15</v>
      </c>
      <c r="C11" t="s">
        <v>75</v>
      </c>
      <c r="D11">
        <v>23000</v>
      </c>
      <c r="E11" t="b">
        <v>0</v>
      </c>
      <c r="F11">
        <v>100</v>
      </c>
      <c r="G11">
        <v>115</v>
      </c>
      <c r="H11">
        <v>30</v>
      </c>
      <c r="I11">
        <v>25</v>
      </c>
      <c r="J11">
        <v>35</v>
      </c>
      <c r="K11">
        <v>50</v>
      </c>
      <c r="L11">
        <v>65</v>
      </c>
      <c r="M11">
        <v>40</v>
      </c>
      <c r="N11">
        <v>8</v>
      </c>
      <c r="O11">
        <v>10</v>
      </c>
      <c r="P11">
        <v>5</v>
      </c>
      <c r="Q11">
        <v>25</v>
      </c>
      <c r="R11">
        <v>0</v>
      </c>
      <c r="S11">
        <v>3</v>
      </c>
      <c r="T11">
        <v>1</v>
      </c>
      <c r="U11">
        <v>7</v>
      </c>
      <c r="V11" t="s">
        <v>16</v>
      </c>
      <c r="W11">
        <f>INDEX(Caliber!B2:'Caliber'!C9,MATCH(V11,Caliber!B2:'Caliber'!B9,0),2)</f>
        <v>34</v>
      </c>
      <c r="X11">
        <f>INDEX(Caliber!C2:'Caliber'!D9,MATCH(V11,Caliber!B2:'Caliber'!B9,0),2)</f>
        <v>0.4</v>
      </c>
      <c r="Y11" t="s">
        <v>119</v>
      </c>
    </row>
    <row r="12" spans="1:26" x14ac:dyDescent="0.25">
      <c r="W12" s="10" t="e">
        <f>INDEX(Caliber!B2:'Caliber'!C9,MATCH(V12,Caliber!B2:'Caliber'!B9,0),2)</f>
        <v>#N/A</v>
      </c>
      <c r="X12" s="10" t="e">
        <f>INDEX(Caliber!C2:'Caliber'!D9,MATCH(V12,Caliber!B2:'Caliber'!B9,0),2)</f>
        <v>#N/A</v>
      </c>
    </row>
    <row r="13" spans="1:26" x14ac:dyDescent="0.25">
      <c r="W13" t="e">
        <f>INDEX(Caliber!B2:'Caliber'!C9,MATCH(V13,Caliber!B2:'Caliber'!B9,0),2)</f>
        <v>#N/A</v>
      </c>
      <c r="X13" t="e">
        <f>INDEX(Caliber!C2:'Caliber'!D9,MATCH(V13,Caliber!B2:'Caliber'!B9,0),2)</f>
        <v>#N/A</v>
      </c>
    </row>
    <row r="14" spans="1:26" x14ac:dyDescent="0.25">
      <c r="W14" s="10" t="e">
        <f>INDEX(Caliber!B2:'Caliber'!C9,MATCH(V14,Caliber!B2:'Caliber'!B9,0),2)</f>
        <v>#N/A</v>
      </c>
      <c r="X14" s="10" t="e">
        <f>INDEX(Caliber!C2:'Caliber'!D9,MATCH(V14,Caliber!B2:'Caliber'!B9,0),2)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2"/>
  <sheetViews>
    <sheetView workbookViewId="0">
      <pane xSplit="1" ySplit="1" topLeftCell="G17" activePane="bottomRight" state="frozen"/>
      <selection pane="topRight" activeCell="B1" sqref="B1"/>
      <selection pane="bottomLeft" activeCell="A2" sqref="A2"/>
      <selection pane="bottomRight" activeCell="X2" sqref="X2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125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122</v>
      </c>
      <c r="B2">
        <v>23</v>
      </c>
      <c r="C2" t="s">
        <v>90</v>
      </c>
      <c r="D2">
        <v>30000</v>
      </c>
      <c r="E2" t="s">
        <v>76</v>
      </c>
      <c r="F2" t="b">
        <v>1</v>
      </c>
      <c r="G2">
        <v>50</v>
      </c>
      <c r="H2">
        <v>125</v>
      </c>
      <c r="I2">
        <v>50</v>
      </c>
      <c r="J2">
        <v>45</v>
      </c>
      <c r="K2">
        <v>55</v>
      </c>
      <c r="L2">
        <v>50</v>
      </c>
      <c r="M2">
        <v>60</v>
      </c>
      <c r="N2">
        <v>55</v>
      </c>
      <c r="O2">
        <v>20</v>
      </c>
      <c r="P2">
        <v>30</v>
      </c>
      <c r="Q2">
        <v>12</v>
      </c>
      <c r="R2">
        <v>200</v>
      </c>
      <c r="S2">
        <v>0</v>
      </c>
      <c r="T2">
        <v>3</v>
      </c>
      <c r="U2">
        <v>1</v>
      </c>
      <c r="V2">
        <v>5</v>
      </c>
      <c r="W2" t="s">
        <v>121</v>
      </c>
      <c r="X2">
        <f>INDEX(Caliber!B12:'Caliber'!C22,MATCH(W2,Caliber!B12:'Caliber'!B22,0),2)</f>
        <v>37</v>
      </c>
      <c r="Y2">
        <f>INDEX(Caliber!C12:'Caliber'!D22,MATCH(W2,Caliber!B12:'Caliber'!B22,0),2)</f>
        <v>0.4</v>
      </c>
      <c r="Z2" t="s">
        <v>117</v>
      </c>
    </row>
    <row r="3" spans="1:27" x14ac:dyDescent="0.25">
      <c r="A3" t="s">
        <v>123</v>
      </c>
      <c r="B3">
        <v>31</v>
      </c>
      <c r="C3" t="s">
        <v>90</v>
      </c>
      <c r="D3" t="s">
        <v>76</v>
      </c>
      <c r="E3" t="s">
        <v>124</v>
      </c>
      <c r="F3" t="b">
        <v>1</v>
      </c>
      <c r="G3">
        <v>50</v>
      </c>
      <c r="H3">
        <v>125</v>
      </c>
      <c r="I3">
        <v>50</v>
      </c>
      <c r="J3">
        <v>45</v>
      </c>
      <c r="K3">
        <v>75</v>
      </c>
      <c r="L3">
        <v>50</v>
      </c>
      <c r="M3">
        <v>60</v>
      </c>
      <c r="N3">
        <v>40</v>
      </c>
      <c r="O3">
        <v>20</v>
      </c>
      <c r="P3">
        <v>30</v>
      </c>
      <c r="Q3">
        <v>15</v>
      </c>
      <c r="R3">
        <v>200</v>
      </c>
      <c r="S3">
        <v>0</v>
      </c>
      <c r="T3">
        <v>3</v>
      </c>
      <c r="U3">
        <v>1</v>
      </c>
      <c r="V3">
        <v>1</v>
      </c>
      <c r="W3" t="s">
        <v>121</v>
      </c>
      <c r="X3">
        <f>INDEX(Caliber!B12:'Caliber'!C22,MATCH(W3,Caliber!B12:'Caliber'!B22,0),2)</f>
        <v>37</v>
      </c>
      <c r="Y3">
        <f>INDEX(Caliber!C12:'Caliber'!D22,MATCH(W3,Caliber!B12:'Caliber'!B22,0),2)</f>
        <v>0.4</v>
      </c>
      <c r="Z3" t="s">
        <v>126</v>
      </c>
    </row>
    <row r="4" spans="1:27" x14ac:dyDescent="0.25">
      <c r="A4" t="s">
        <v>127</v>
      </c>
      <c r="B4">
        <v>25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65</v>
      </c>
      <c r="J4">
        <v>45</v>
      </c>
      <c r="K4">
        <v>55</v>
      </c>
      <c r="L4">
        <v>70</v>
      </c>
      <c r="M4">
        <v>55</v>
      </c>
      <c r="N4">
        <v>50</v>
      </c>
      <c r="O4">
        <v>25</v>
      </c>
      <c r="P4">
        <v>35</v>
      </c>
      <c r="Q4">
        <v>12</v>
      </c>
      <c r="R4">
        <v>200</v>
      </c>
      <c r="S4">
        <v>0</v>
      </c>
      <c r="T4">
        <v>3</v>
      </c>
      <c r="U4">
        <v>1</v>
      </c>
      <c r="V4">
        <v>5</v>
      </c>
      <c r="W4" t="s">
        <v>121</v>
      </c>
      <c r="X4">
        <f>INDEX(Caliber!B12:'Caliber'!C22,MATCH(W4,Caliber!B12:'Caliber'!B22,0),2)</f>
        <v>37</v>
      </c>
      <c r="Y4">
        <f>INDEX(Caliber!C12:'Caliber'!D22,MATCH(W4,Caliber!B12:'Caliber'!B22,0),2)</f>
        <v>0.4</v>
      </c>
      <c r="Z4" t="s">
        <v>117</v>
      </c>
    </row>
    <row r="5" spans="1:27" x14ac:dyDescent="0.25">
      <c r="A5" t="s">
        <v>128</v>
      </c>
      <c r="B5">
        <v>24</v>
      </c>
      <c r="C5" t="s">
        <v>90</v>
      </c>
      <c r="D5">
        <v>40000</v>
      </c>
      <c r="E5" t="s">
        <v>76</v>
      </c>
      <c r="F5" t="b">
        <v>1</v>
      </c>
      <c r="G5">
        <v>50</v>
      </c>
      <c r="H5">
        <v>125</v>
      </c>
      <c r="I5">
        <v>50</v>
      </c>
      <c r="J5">
        <v>40</v>
      </c>
      <c r="K5">
        <v>52</v>
      </c>
      <c r="L5">
        <v>60</v>
      </c>
      <c r="M5">
        <v>65</v>
      </c>
      <c r="N5">
        <v>60</v>
      </c>
      <c r="O5">
        <v>22</v>
      </c>
      <c r="P5">
        <v>32</v>
      </c>
      <c r="Q5">
        <v>12</v>
      </c>
      <c r="R5">
        <v>200</v>
      </c>
      <c r="S5">
        <v>0</v>
      </c>
      <c r="T5">
        <v>3</v>
      </c>
      <c r="U5">
        <v>1</v>
      </c>
      <c r="V5">
        <v>5</v>
      </c>
      <c r="W5" t="s">
        <v>121</v>
      </c>
      <c r="X5">
        <f>INDEX(Caliber!B12:'Caliber'!C22,MATCH(W5,Caliber!B12:'Caliber'!B22,0),2)</f>
        <v>37</v>
      </c>
      <c r="Y5">
        <f>INDEX(Caliber!C12:'Caliber'!D22,MATCH(W5,Caliber!B12:'Caliber'!B22,0),2)</f>
        <v>0.4</v>
      </c>
      <c r="Z5" t="s">
        <v>117</v>
      </c>
    </row>
    <row r="6" spans="1:27" x14ac:dyDescent="0.25">
      <c r="A6" t="s">
        <v>129</v>
      </c>
      <c r="B6">
        <v>26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65</v>
      </c>
      <c r="J6">
        <v>40</v>
      </c>
      <c r="K6">
        <v>52</v>
      </c>
      <c r="L6">
        <v>80</v>
      </c>
      <c r="M6">
        <v>60</v>
      </c>
      <c r="N6">
        <v>50</v>
      </c>
      <c r="O6">
        <v>27</v>
      </c>
      <c r="P6">
        <v>37</v>
      </c>
      <c r="Q6">
        <v>13</v>
      </c>
      <c r="R6">
        <v>200</v>
      </c>
      <c r="S6">
        <v>0</v>
      </c>
      <c r="T6">
        <v>3</v>
      </c>
      <c r="U6">
        <v>1</v>
      </c>
      <c r="V6">
        <v>5</v>
      </c>
      <c r="W6" t="s">
        <v>121</v>
      </c>
      <c r="X6">
        <f>INDEX(Caliber!B12:'Caliber'!C22,MATCH(W6,Caliber!B12:'Caliber'!B22,0),2)</f>
        <v>37</v>
      </c>
      <c r="Y6">
        <f>INDEX(Caliber!C12:'Caliber'!D22,MATCH(W6,Caliber!B12:'Caliber'!B22,0),2)</f>
        <v>0.4</v>
      </c>
      <c r="Z6" t="s">
        <v>117</v>
      </c>
    </row>
    <row r="7" spans="1:27" x14ac:dyDescent="0.25">
      <c r="A7" t="s">
        <v>131</v>
      </c>
      <c r="B7">
        <v>24</v>
      </c>
      <c r="C7" t="s">
        <v>90</v>
      </c>
      <c r="D7">
        <v>32000</v>
      </c>
      <c r="E7" t="s">
        <v>76</v>
      </c>
      <c r="F7" t="b">
        <v>1</v>
      </c>
      <c r="G7">
        <v>50</v>
      </c>
      <c r="H7">
        <v>125</v>
      </c>
      <c r="I7">
        <v>60</v>
      </c>
      <c r="J7">
        <v>40</v>
      </c>
      <c r="K7">
        <v>65</v>
      </c>
      <c r="L7">
        <v>70</v>
      </c>
      <c r="M7">
        <v>65</v>
      </c>
      <c r="N7">
        <v>40</v>
      </c>
      <c r="O7">
        <v>24</v>
      </c>
      <c r="P7">
        <v>31</v>
      </c>
      <c r="Q7">
        <v>5</v>
      </c>
      <c r="R7">
        <v>200</v>
      </c>
      <c r="S7">
        <v>0</v>
      </c>
      <c r="T7">
        <v>3</v>
      </c>
      <c r="U7">
        <v>1</v>
      </c>
      <c r="V7">
        <v>5</v>
      </c>
      <c r="W7" t="s">
        <v>121</v>
      </c>
      <c r="X7">
        <f>INDEX(Caliber!B12:'Caliber'!C22,MATCH(W7,Caliber!B12:'Caliber'!B22,0),2)</f>
        <v>37</v>
      </c>
      <c r="Y7">
        <f>INDEX(Caliber!C12:'Caliber'!D22,MATCH(W7,Caliber!B12:'Caliber'!B22,0),2)</f>
        <v>0.4</v>
      </c>
      <c r="Z7" t="s">
        <v>117</v>
      </c>
    </row>
    <row r="8" spans="1:27" x14ac:dyDescent="0.25">
      <c r="A8" t="s">
        <v>132</v>
      </c>
      <c r="B8">
        <v>26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80</v>
      </c>
      <c r="J8">
        <v>37</v>
      </c>
      <c r="K8">
        <v>62</v>
      </c>
      <c r="L8">
        <v>90</v>
      </c>
      <c r="M8">
        <v>65</v>
      </c>
      <c r="N8">
        <v>40</v>
      </c>
      <c r="O8">
        <v>29</v>
      </c>
      <c r="P8">
        <v>41</v>
      </c>
      <c r="Q8">
        <v>10</v>
      </c>
      <c r="R8">
        <v>200</v>
      </c>
      <c r="S8">
        <v>0</v>
      </c>
      <c r="T8">
        <v>3</v>
      </c>
      <c r="U8">
        <v>1</v>
      </c>
      <c r="V8">
        <v>5</v>
      </c>
      <c r="W8" t="s">
        <v>121</v>
      </c>
      <c r="X8">
        <f>INDEX(Caliber!B12:'Caliber'!C22,MATCH(W8,Caliber!B12:'Caliber'!B22,0),2)</f>
        <v>37</v>
      </c>
      <c r="Y8">
        <f>INDEX(Caliber!C12:'Caliber'!D22,MATCH(W8,Caliber!B12:'Caliber'!B22,0),2)</f>
        <v>0.4</v>
      </c>
      <c r="Z8" t="s">
        <v>117</v>
      </c>
    </row>
    <row r="9" spans="1:27" x14ac:dyDescent="0.25">
      <c r="A9" t="s">
        <v>133</v>
      </c>
      <c r="B9">
        <v>36</v>
      </c>
      <c r="C9" t="s">
        <v>90</v>
      </c>
      <c r="D9" t="s">
        <v>76</v>
      </c>
      <c r="E9" t="s">
        <v>124</v>
      </c>
      <c r="F9" t="b">
        <v>1</v>
      </c>
      <c r="G9">
        <v>50</v>
      </c>
      <c r="H9">
        <v>125</v>
      </c>
      <c r="I9">
        <v>60</v>
      </c>
      <c r="J9">
        <v>40</v>
      </c>
      <c r="K9">
        <v>65</v>
      </c>
      <c r="L9">
        <v>70</v>
      </c>
      <c r="M9">
        <v>65</v>
      </c>
      <c r="N9">
        <v>50</v>
      </c>
      <c r="O9">
        <v>24</v>
      </c>
      <c r="P9">
        <v>31</v>
      </c>
      <c r="Q9">
        <v>18</v>
      </c>
      <c r="R9">
        <v>200</v>
      </c>
      <c r="S9">
        <v>0</v>
      </c>
      <c r="T9">
        <v>3</v>
      </c>
      <c r="U9">
        <v>1</v>
      </c>
      <c r="V9">
        <v>1</v>
      </c>
      <c r="W9" t="s">
        <v>121</v>
      </c>
      <c r="X9">
        <f>INDEX(Caliber!B12:'Caliber'!C22,MATCH(W9,Caliber!B12:'Caliber'!B22,0),2)</f>
        <v>37</v>
      </c>
      <c r="Y9">
        <f>INDEX(Caliber!C12:'Caliber'!D22,MATCH(W9,Caliber!B12:'Caliber'!B22,0),2)</f>
        <v>0.4</v>
      </c>
      <c r="Z9" t="s">
        <v>126</v>
      </c>
    </row>
    <row r="10" spans="1:27" x14ac:dyDescent="0.25">
      <c r="A10" t="s">
        <v>173</v>
      </c>
      <c r="B10">
        <v>33</v>
      </c>
      <c r="C10" t="s">
        <v>90</v>
      </c>
      <c r="D10" t="s">
        <v>76</v>
      </c>
      <c r="E10" t="s">
        <v>124</v>
      </c>
      <c r="F10" t="b">
        <v>1</v>
      </c>
      <c r="G10">
        <v>50</v>
      </c>
      <c r="H10">
        <v>125</v>
      </c>
      <c r="I10">
        <v>60</v>
      </c>
      <c r="J10">
        <v>40</v>
      </c>
      <c r="K10">
        <v>30</v>
      </c>
      <c r="L10">
        <v>70</v>
      </c>
      <c r="M10">
        <v>65</v>
      </c>
      <c r="N10">
        <v>50</v>
      </c>
      <c r="O10">
        <v>24</v>
      </c>
      <c r="P10">
        <v>31</v>
      </c>
      <c r="Q10">
        <v>7</v>
      </c>
      <c r="R10">
        <v>200</v>
      </c>
      <c r="S10">
        <v>0</v>
      </c>
      <c r="T10">
        <v>3</v>
      </c>
      <c r="U10">
        <v>1</v>
      </c>
      <c r="V10">
        <v>1</v>
      </c>
      <c r="W10" t="s">
        <v>121</v>
      </c>
      <c r="X10">
        <f>INDEX(Caliber!B12:'Caliber'!C22,MATCH(W10,Caliber!B12:'Caliber'!B22,0),2)</f>
        <v>37</v>
      </c>
      <c r="Y10">
        <f>INDEX(Caliber!C12:'Caliber'!D22,MATCH(W10,Caliber!B12:'Caliber'!B22,0),2)</f>
        <v>0.4</v>
      </c>
      <c r="Z10" t="s">
        <v>130</v>
      </c>
    </row>
    <row r="11" spans="1:27" x14ac:dyDescent="0.25">
      <c r="A11" t="s">
        <v>170</v>
      </c>
      <c r="B11">
        <v>24</v>
      </c>
      <c r="C11" t="s">
        <v>90</v>
      </c>
      <c r="D11">
        <v>32000</v>
      </c>
      <c r="E11" t="s">
        <v>76</v>
      </c>
      <c r="F11" t="b">
        <v>1</v>
      </c>
      <c r="G11">
        <v>50</v>
      </c>
      <c r="H11">
        <v>125</v>
      </c>
      <c r="I11">
        <v>60</v>
      </c>
      <c r="J11">
        <v>40</v>
      </c>
      <c r="K11">
        <v>55</v>
      </c>
      <c r="L11">
        <v>75</v>
      </c>
      <c r="M11">
        <v>65</v>
      </c>
      <c r="N11">
        <v>50</v>
      </c>
      <c r="O11">
        <v>24</v>
      </c>
      <c r="P11">
        <v>31</v>
      </c>
      <c r="Q11">
        <v>7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121</v>
      </c>
      <c r="X11">
        <f>INDEX(Caliber!B12:'Caliber'!C22,MATCH(W11,Caliber!B12:'Caliber'!B22,0),2)</f>
        <v>37</v>
      </c>
      <c r="Y11">
        <f>INDEX(Caliber!C12:'Caliber'!D22,MATCH(W11,Caliber!B12:'Caliber'!B22,0),2)</f>
        <v>0.4</v>
      </c>
      <c r="Z11" t="s">
        <v>117</v>
      </c>
    </row>
    <row r="12" spans="1:27" x14ac:dyDescent="0.25">
      <c r="A12" t="s">
        <v>171</v>
      </c>
      <c r="B12">
        <v>26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37</v>
      </c>
      <c r="K12">
        <v>53</v>
      </c>
      <c r="L12">
        <v>95</v>
      </c>
      <c r="M12">
        <v>65</v>
      </c>
      <c r="N12">
        <v>50</v>
      </c>
      <c r="O12">
        <v>29</v>
      </c>
      <c r="P12">
        <v>41</v>
      </c>
      <c r="Q12">
        <v>12</v>
      </c>
      <c r="R12">
        <v>200</v>
      </c>
      <c r="S12">
        <v>0</v>
      </c>
      <c r="T12">
        <v>3</v>
      </c>
      <c r="U12">
        <v>1</v>
      </c>
      <c r="V12">
        <v>5</v>
      </c>
      <c r="W12" t="s">
        <v>121</v>
      </c>
      <c r="X12">
        <f>INDEX(Caliber!B12:'Caliber'!C22,MATCH(W12,Caliber!B12:'Caliber'!B22,0),2)</f>
        <v>37</v>
      </c>
      <c r="Y12">
        <f>INDEX(Caliber!C12:'Caliber'!D22,MATCH(W12,Caliber!B12:'Caliber'!B22,0),2)</f>
        <v>0.4</v>
      </c>
      <c r="Z12" t="s">
        <v>117</v>
      </c>
    </row>
    <row r="13" spans="1:27" x14ac:dyDescent="0.25">
      <c r="A13" t="s">
        <v>172</v>
      </c>
      <c r="B13">
        <v>36</v>
      </c>
      <c r="C13" t="s">
        <v>90</v>
      </c>
      <c r="D13" t="s">
        <v>76</v>
      </c>
      <c r="E13" t="s">
        <v>124</v>
      </c>
      <c r="F13" t="b">
        <v>1</v>
      </c>
      <c r="G13">
        <v>50</v>
      </c>
      <c r="H13">
        <v>125</v>
      </c>
      <c r="I13">
        <v>60</v>
      </c>
      <c r="J13">
        <v>40</v>
      </c>
      <c r="K13">
        <v>65</v>
      </c>
      <c r="L13">
        <v>75</v>
      </c>
      <c r="M13">
        <v>65</v>
      </c>
      <c r="N13">
        <v>50</v>
      </c>
      <c r="O13">
        <v>24</v>
      </c>
      <c r="P13">
        <v>31</v>
      </c>
      <c r="Q13">
        <v>18</v>
      </c>
      <c r="R13">
        <v>200</v>
      </c>
      <c r="S13">
        <v>0</v>
      </c>
      <c r="T13">
        <v>3</v>
      </c>
      <c r="U13">
        <v>1</v>
      </c>
      <c r="V13">
        <v>1</v>
      </c>
      <c r="W13" t="s">
        <v>121</v>
      </c>
      <c r="X13">
        <f>INDEX(Caliber!B12:'Caliber'!C22,MATCH(W13,Caliber!B12:'Caliber'!B22,0),2)</f>
        <v>37</v>
      </c>
      <c r="Y13">
        <f>INDEX(Caliber!C12:'Caliber'!D22,MATCH(W13,Caliber!B12:'Caliber'!B22,0),2)</f>
        <v>0.4</v>
      </c>
      <c r="Z13" t="s">
        <v>126</v>
      </c>
    </row>
    <row r="14" spans="1:27" x14ac:dyDescent="0.25">
      <c r="A14" t="s">
        <v>174</v>
      </c>
      <c r="B14">
        <v>33</v>
      </c>
      <c r="C14" t="s">
        <v>90</v>
      </c>
      <c r="D14" t="s">
        <v>76</v>
      </c>
      <c r="E14" t="s">
        <v>124</v>
      </c>
      <c r="F14" t="b">
        <v>1</v>
      </c>
      <c r="G14">
        <v>50</v>
      </c>
      <c r="H14">
        <v>125</v>
      </c>
      <c r="I14">
        <v>60</v>
      </c>
      <c r="J14">
        <v>40</v>
      </c>
      <c r="K14">
        <v>30</v>
      </c>
      <c r="L14">
        <v>75</v>
      </c>
      <c r="M14">
        <v>65</v>
      </c>
      <c r="N14">
        <v>50</v>
      </c>
      <c r="O14">
        <v>24</v>
      </c>
      <c r="P14">
        <v>31</v>
      </c>
      <c r="Q14">
        <v>7</v>
      </c>
      <c r="R14">
        <v>200</v>
      </c>
      <c r="S14">
        <v>0</v>
      </c>
      <c r="T14">
        <v>3</v>
      </c>
      <c r="U14">
        <v>1</v>
      </c>
      <c r="V14">
        <v>1</v>
      </c>
      <c r="W14" t="s">
        <v>121</v>
      </c>
      <c r="X14">
        <f>INDEX(Caliber!B12:'Caliber'!C22,MATCH(W14,Caliber!B12:'Caliber'!B22,0),2)</f>
        <v>37</v>
      </c>
      <c r="Y14">
        <f>INDEX(Caliber!C12:'Caliber'!D22,MATCH(W14,Caliber!B12:'Caliber'!B22,0),2)</f>
        <v>0.4</v>
      </c>
      <c r="Z14" t="s">
        <v>130</v>
      </c>
    </row>
    <row r="15" spans="1:27" x14ac:dyDescent="0.25">
      <c r="A15" t="s">
        <v>134</v>
      </c>
      <c r="B15">
        <v>20</v>
      </c>
      <c r="C15" t="s">
        <v>90</v>
      </c>
      <c r="D15">
        <v>28000</v>
      </c>
      <c r="E15" t="s">
        <v>76</v>
      </c>
      <c r="F15" t="b">
        <v>1</v>
      </c>
      <c r="G15">
        <v>50</v>
      </c>
      <c r="H15">
        <v>125</v>
      </c>
      <c r="I15">
        <v>55</v>
      </c>
      <c r="J15">
        <v>45</v>
      </c>
      <c r="K15">
        <v>60</v>
      </c>
      <c r="L15">
        <v>60</v>
      </c>
      <c r="M15">
        <v>70</v>
      </c>
      <c r="N15">
        <v>45</v>
      </c>
      <c r="O15">
        <v>25</v>
      </c>
      <c r="P15">
        <v>35</v>
      </c>
      <c r="Q15">
        <v>11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19</v>
      </c>
      <c r="X15">
        <f>INDEX(Caliber!B12:'Caliber'!C22,MATCH(W15,Caliber!B12:'Caliber'!B22,0),2)</f>
        <v>36</v>
      </c>
      <c r="Y15">
        <f>INDEX(Caliber!C12:'Caliber'!D22,MATCH(W15,Caliber!B12:'Caliber'!B22,0),2)</f>
        <v>0.3</v>
      </c>
      <c r="Z15" t="s">
        <v>135</v>
      </c>
    </row>
    <row r="16" spans="1:27" x14ac:dyDescent="0.25">
      <c r="A16" t="s">
        <v>136</v>
      </c>
      <c r="B16">
        <v>22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70</v>
      </c>
      <c r="J16">
        <v>45</v>
      </c>
      <c r="K16">
        <v>60</v>
      </c>
      <c r="L16">
        <v>80</v>
      </c>
      <c r="M16">
        <v>65</v>
      </c>
      <c r="N16">
        <v>35</v>
      </c>
      <c r="O16">
        <v>30</v>
      </c>
      <c r="P16">
        <v>40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19</v>
      </c>
      <c r="X16">
        <f>INDEX(Caliber!B12:'Caliber'!C22,MATCH(W16,Caliber!B12:'Caliber'!B22,0),2)</f>
        <v>36</v>
      </c>
      <c r="Y16">
        <f>INDEX(Caliber!C12:'Caliber'!D22,MATCH(W16,Caliber!B12:'Caliber'!B22,0),2)</f>
        <v>0.3</v>
      </c>
      <c r="Z16" t="s">
        <v>135</v>
      </c>
    </row>
    <row r="17" spans="1:27" x14ac:dyDescent="0.25">
      <c r="A17" t="s">
        <v>137</v>
      </c>
      <c r="B17">
        <v>22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55</v>
      </c>
      <c r="J17">
        <v>45</v>
      </c>
      <c r="K17">
        <v>60</v>
      </c>
      <c r="L17">
        <v>65</v>
      </c>
      <c r="M17">
        <v>70</v>
      </c>
      <c r="N17">
        <v>40</v>
      </c>
      <c r="O17">
        <v>33</v>
      </c>
      <c r="P17">
        <v>43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25</v>
      </c>
      <c r="X17">
        <f>INDEX(Caliber!B12:'Caliber'!C22,MATCH(W17,Caliber!B12:'Caliber'!B22,0),2)</f>
        <v>43</v>
      </c>
      <c r="Y17">
        <f>INDEX(Caliber!C12:'Caliber'!D22,MATCH(W17,Caliber!B12:'Caliber'!B22,0),2)</f>
        <v>0.6</v>
      </c>
      <c r="Z17" t="s">
        <v>138</v>
      </c>
    </row>
    <row r="18" spans="1:27" x14ac:dyDescent="0.25">
      <c r="A18" t="s">
        <v>139</v>
      </c>
      <c r="B18">
        <v>24</v>
      </c>
      <c r="C18" t="s">
        <v>90</v>
      </c>
      <c r="D18" t="s">
        <v>76</v>
      </c>
      <c r="E18" t="s">
        <v>76</v>
      </c>
      <c r="F18" t="b">
        <v>1</v>
      </c>
      <c r="G18">
        <v>50</v>
      </c>
      <c r="H18">
        <v>125</v>
      </c>
      <c r="I18">
        <v>70</v>
      </c>
      <c r="J18">
        <v>45</v>
      </c>
      <c r="K18">
        <v>60</v>
      </c>
      <c r="L18">
        <v>85</v>
      </c>
      <c r="M18">
        <v>65</v>
      </c>
      <c r="N18">
        <v>30</v>
      </c>
      <c r="O18">
        <v>38</v>
      </c>
      <c r="P18">
        <v>48</v>
      </c>
      <c r="Q18">
        <v>10</v>
      </c>
      <c r="R18">
        <v>200</v>
      </c>
      <c r="S18">
        <v>0</v>
      </c>
      <c r="T18">
        <v>3</v>
      </c>
      <c r="U18">
        <v>1</v>
      </c>
      <c r="V18">
        <v>5</v>
      </c>
      <c r="W18" t="s">
        <v>25</v>
      </c>
      <c r="X18">
        <f>INDEX(Caliber!B12:'Caliber'!C22,MATCH(W18,Caliber!B12:'Caliber'!B22,0),2)</f>
        <v>43</v>
      </c>
      <c r="Y18">
        <f>INDEX(Caliber!C12:'Caliber'!D22,MATCH(W18,Caliber!B12:'Caliber'!B22,0),2)</f>
        <v>0.6</v>
      </c>
      <c r="Z18" t="s">
        <v>138</v>
      </c>
    </row>
    <row r="19" spans="1:27" x14ac:dyDescent="0.25">
      <c r="A19" t="s">
        <v>140</v>
      </c>
      <c r="B19">
        <v>28</v>
      </c>
      <c r="C19" t="s">
        <v>90</v>
      </c>
      <c r="D19">
        <v>28000</v>
      </c>
      <c r="E19" t="s">
        <v>76</v>
      </c>
      <c r="F19" t="b">
        <v>1</v>
      </c>
      <c r="G19">
        <v>50</v>
      </c>
      <c r="H19">
        <v>125</v>
      </c>
      <c r="I19">
        <v>55</v>
      </c>
      <c r="J19">
        <v>45</v>
      </c>
      <c r="K19">
        <v>40</v>
      </c>
      <c r="L19">
        <v>55</v>
      </c>
      <c r="M19">
        <v>45</v>
      </c>
      <c r="N19">
        <v>50</v>
      </c>
      <c r="O19">
        <v>18</v>
      </c>
      <c r="P19">
        <v>28</v>
      </c>
      <c r="Q19">
        <v>12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121</v>
      </c>
      <c r="X19">
        <f>INDEX(Caliber!B12:'Caliber'!C22,MATCH(W19,Caliber!B12:'Caliber'!B22,0),2)</f>
        <v>37</v>
      </c>
      <c r="Y19">
        <f>INDEX(Caliber!C12:'Caliber'!D22,MATCH(W19,Caliber!B12:'Caliber'!B22,0),2)</f>
        <v>0.4</v>
      </c>
      <c r="Z19" t="s">
        <v>126</v>
      </c>
      <c r="AA19" t="s">
        <v>141</v>
      </c>
    </row>
    <row r="20" spans="1:27" x14ac:dyDescent="0.25">
      <c r="A20" t="s">
        <v>142</v>
      </c>
      <c r="B20">
        <v>30</v>
      </c>
      <c r="C20" t="s">
        <v>90</v>
      </c>
      <c r="D20" t="s">
        <v>76</v>
      </c>
      <c r="E20" t="s">
        <v>76</v>
      </c>
      <c r="F20" t="b">
        <v>1</v>
      </c>
      <c r="G20">
        <v>50</v>
      </c>
      <c r="H20">
        <v>125</v>
      </c>
      <c r="I20">
        <v>70</v>
      </c>
      <c r="J20">
        <v>45</v>
      </c>
      <c r="K20">
        <v>40</v>
      </c>
      <c r="L20">
        <v>74</v>
      </c>
      <c r="M20">
        <v>40</v>
      </c>
      <c r="N20">
        <v>35</v>
      </c>
      <c r="O20">
        <v>23</v>
      </c>
      <c r="P20">
        <v>33</v>
      </c>
      <c r="Q20">
        <v>12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121</v>
      </c>
      <c r="X20">
        <f>INDEX(Caliber!B12:'Caliber'!C22,MATCH(W20,Caliber!B12:'Caliber'!B22,0),2)</f>
        <v>37</v>
      </c>
      <c r="Y20">
        <f>INDEX(Caliber!C12:'Caliber'!D22,MATCH(W20,Caliber!B12:'Caliber'!B22,0),2)</f>
        <v>0.4</v>
      </c>
      <c r="Z20" t="s">
        <v>126</v>
      </c>
      <c r="AA20" t="s">
        <v>141</v>
      </c>
    </row>
    <row r="21" spans="1:27" x14ac:dyDescent="0.25">
      <c r="A21" t="s">
        <v>143</v>
      </c>
      <c r="B21">
        <v>27</v>
      </c>
      <c r="C21" t="s">
        <v>90</v>
      </c>
      <c r="D21">
        <v>31000</v>
      </c>
      <c r="E21" t="s">
        <v>76</v>
      </c>
      <c r="F21" t="b">
        <v>1</v>
      </c>
      <c r="G21">
        <v>50</v>
      </c>
      <c r="H21">
        <v>125</v>
      </c>
      <c r="I21">
        <v>70</v>
      </c>
      <c r="J21">
        <v>50</v>
      </c>
      <c r="K21">
        <v>55</v>
      </c>
      <c r="L21">
        <v>80</v>
      </c>
      <c r="M21">
        <v>60</v>
      </c>
      <c r="N21">
        <v>45</v>
      </c>
      <c r="O21">
        <v>33</v>
      </c>
      <c r="P21">
        <v>35</v>
      </c>
      <c r="Q21">
        <v>10</v>
      </c>
      <c r="R21">
        <v>200</v>
      </c>
      <c r="S21">
        <v>0</v>
      </c>
      <c r="T21">
        <v>3</v>
      </c>
      <c r="U21">
        <v>1</v>
      </c>
      <c r="V21">
        <v>5</v>
      </c>
      <c r="W21" t="s">
        <v>121</v>
      </c>
      <c r="X21">
        <f>INDEX(Caliber!B12:'Caliber'!C22,MATCH(W21,Caliber!B12:'Caliber'!B22,0),2)</f>
        <v>37</v>
      </c>
      <c r="Y21">
        <f>INDEX(Caliber!C12:'Caliber'!D22,MATCH(W21,Caliber!B12:'Caliber'!B22,0),2)</f>
        <v>0.4</v>
      </c>
      <c r="Z21" t="s">
        <v>126</v>
      </c>
    </row>
    <row r="22" spans="1:27" x14ac:dyDescent="0.25">
      <c r="A22" t="s">
        <v>144</v>
      </c>
      <c r="B22">
        <v>37</v>
      </c>
      <c r="C22" t="s">
        <v>90</v>
      </c>
      <c r="D22" t="s">
        <v>76</v>
      </c>
      <c r="E22" t="s">
        <v>124</v>
      </c>
      <c r="F22" t="b">
        <v>1</v>
      </c>
      <c r="G22">
        <v>50</v>
      </c>
      <c r="H22">
        <v>125</v>
      </c>
      <c r="I22">
        <v>70</v>
      </c>
      <c r="J22">
        <v>50</v>
      </c>
      <c r="K22">
        <v>70</v>
      </c>
      <c r="L22">
        <v>80</v>
      </c>
      <c r="M22">
        <v>60</v>
      </c>
      <c r="N22">
        <v>45</v>
      </c>
      <c r="O22">
        <v>33</v>
      </c>
      <c r="P22">
        <v>35</v>
      </c>
      <c r="Q22">
        <v>16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121</v>
      </c>
      <c r="X22">
        <f>INDEX(Caliber!B12:'Caliber'!C22,MATCH(W22,Caliber!B12:'Caliber'!B22,0),2)</f>
        <v>37</v>
      </c>
      <c r="Y22">
        <f>INDEX(Caliber!C12:'Caliber'!D22,MATCH(W22,Caliber!B12:'Caliber'!B22,0),2)</f>
        <v>0.4</v>
      </c>
      <c r="Z22" t="s">
        <v>126</v>
      </c>
    </row>
    <row r="23" spans="1:27" x14ac:dyDescent="0.25">
      <c r="A23" t="s">
        <v>145</v>
      </c>
      <c r="B23">
        <v>25</v>
      </c>
      <c r="C23" t="s">
        <v>90</v>
      </c>
      <c r="D23">
        <v>35000</v>
      </c>
      <c r="E23" t="s">
        <v>76</v>
      </c>
      <c r="F23" t="b">
        <v>1</v>
      </c>
      <c r="G23">
        <v>50</v>
      </c>
      <c r="H23">
        <v>125</v>
      </c>
      <c r="I23">
        <v>55</v>
      </c>
      <c r="J23">
        <v>35</v>
      </c>
      <c r="K23">
        <v>65</v>
      </c>
      <c r="L23">
        <v>70</v>
      </c>
      <c r="M23">
        <v>65</v>
      </c>
      <c r="N23">
        <v>50</v>
      </c>
      <c r="O23">
        <v>30</v>
      </c>
      <c r="P23">
        <v>35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121</v>
      </c>
      <c r="X23">
        <f>INDEX(Caliber!B12:'Caliber'!C22,MATCH(W23,Caliber!B12:'Caliber'!B22,0),2)</f>
        <v>37</v>
      </c>
      <c r="Y23">
        <f>INDEX(Caliber!C12:'Caliber'!D22,MATCH(W23,Caliber!B12:'Caliber'!B22,0),2)</f>
        <v>0.4</v>
      </c>
      <c r="Z23" t="s">
        <v>117</v>
      </c>
    </row>
    <row r="24" spans="1:27" x14ac:dyDescent="0.25">
      <c r="A24" t="s">
        <v>146</v>
      </c>
      <c r="B24">
        <v>27</v>
      </c>
      <c r="C24" t="s">
        <v>90</v>
      </c>
      <c r="D24" t="s">
        <v>76</v>
      </c>
      <c r="E24" t="s">
        <v>76</v>
      </c>
      <c r="F24" t="b">
        <v>1</v>
      </c>
      <c r="G24">
        <v>50</v>
      </c>
      <c r="H24">
        <v>125</v>
      </c>
      <c r="I24">
        <v>75</v>
      </c>
      <c r="J24">
        <v>32</v>
      </c>
      <c r="K24">
        <v>62</v>
      </c>
      <c r="L24">
        <v>90</v>
      </c>
      <c r="M24">
        <v>64</v>
      </c>
      <c r="N24">
        <v>50</v>
      </c>
      <c r="O24">
        <v>35</v>
      </c>
      <c r="P24">
        <v>40</v>
      </c>
      <c r="Q24">
        <v>13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121</v>
      </c>
      <c r="X24">
        <f>INDEX(Caliber!B12:'Caliber'!C22,MATCH(W24,Caliber!B12:'Caliber'!B22,0),2)</f>
        <v>37</v>
      </c>
      <c r="Y24">
        <f>INDEX(Caliber!C12:'Caliber'!D22,MATCH(W24,Caliber!B12:'Caliber'!B22,0),2)</f>
        <v>0.4</v>
      </c>
      <c r="Z24" t="s">
        <v>117</v>
      </c>
    </row>
    <row r="25" spans="1:27" x14ac:dyDescent="0.25">
      <c r="A25" t="s">
        <v>147</v>
      </c>
      <c r="B25">
        <v>37</v>
      </c>
      <c r="C25" t="s">
        <v>90</v>
      </c>
      <c r="D25" t="s">
        <v>76</v>
      </c>
      <c r="E25" t="s">
        <v>124</v>
      </c>
      <c r="F25" t="b">
        <v>1</v>
      </c>
      <c r="G25">
        <v>50</v>
      </c>
      <c r="H25">
        <v>125</v>
      </c>
      <c r="I25">
        <v>75</v>
      </c>
      <c r="J25">
        <v>32</v>
      </c>
      <c r="K25">
        <v>65</v>
      </c>
      <c r="L25">
        <v>70</v>
      </c>
      <c r="M25">
        <v>65</v>
      </c>
      <c r="N25">
        <v>50</v>
      </c>
      <c r="O25">
        <v>30</v>
      </c>
      <c r="P25">
        <v>35</v>
      </c>
      <c r="Q25">
        <v>18</v>
      </c>
      <c r="R25">
        <v>200</v>
      </c>
      <c r="S25">
        <v>0</v>
      </c>
      <c r="T25">
        <v>3</v>
      </c>
      <c r="U25">
        <v>1</v>
      </c>
      <c r="V25">
        <v>1</v>
      </c>
      <c r="W25" t="s">
        <v>121</v>
      </c>
      <c r="X25">
        <f>INDEX(Caliber!B12:'Caliber'!C22,MATCH(W25,Caliber!B12:'Caliber'!B22,0),2)</f>
        <v>37</v>
      </c>
      <c r="Y25">
        <f>INDEX(Caliber!C12:'Caliber'!D22,MATCH(W25,Caliber!B12:'Caliber'!B22,0),2)</f>
        <v>0.4</v>
      </c>
      <c r="Z25" t="s">
        <v>126</v>
      </c>
    </row>
    <row r="26" spans="1:27" x14ac:dyDescent="0.25">
      <c r="A26" t="s">
        <v>175</v>
      </c>
      <c r="B26">
        <v>34</v>
      </c>
      <c r="C26" t="s">
        <v>90</v>
      </c>
      <c r="D26" t="s">
        <v>76</v>
      </c>
      <c r="E26" t="s">
        <v>124</v>
      </c>
      <c r="F26" t="b">
        <v>1</v>
      </c>
      <c r="G26">
        <v>50</v>
      </c>
      <c r="H26">
        <v>125</v>
      </c>
      <c r="I26">
        <v>75</v>
      </c>
      <c r="J26">
        <v>32</v>
      </c>
      <c r="K26">
        <v>30</v>
      </c>
      <c r="L26">
        <v>70</v>
      </c>
      <c r="M26">
        <v>65</v>
      </c>
      <c r="N26">
        <v>50</v>
      </c>
      <c r="O26">
        <v>30</v>
      </c>
      <c r="P26">
        <v>35</v>
      </c>
      <c r="Q26">
        <v>7</v>
      </c>
      <c r="R26">
        <v>200</v>
      </c>
      <c r="S26">
        <v>0</v>
      </c>
      <c r="T26">
        <v>3</v>
      </c>
      <c r="U26">
        <v>1</v>
      </c>
      <c r="V26">
        <v>1</v>
      </c>
      <c r="W26" t="s">
        <v>121</v>
      </c>
      <c r="X26">
        <f>INDEX(Caliber!B12:'Caliber'!C22,MATCH(W26,Caliber!B12:'Caliber'!B22,0),2)</f>
        <v>37</v>
      </c>
      <c r="Y26">
        <f>INDEX(Caliber!C12:'Caliber'!D22,MATCH(W26,Caliber!B12:'Caliber'!B22,0),2)</f>
        <v>0.4</v>
      </c>
      <c r="Z26" t="s">
        <v>130</v>
      </c>
    </row>
    <row r="27" spans="1:27" x14ac:dyDescent="0.25">
      <c r="A27" t="s">
        <v>211</v>
      </c>
      <c r="B27">
        <v>31</v>
      </c>
      <c r="C27" t="s">
        <v>90</v>
      </c>
      <c r="D27">
        <v>39000</v>
      </c>
      <c r="E27" t="s">
        <v>76</v>
      </c>
      <c r="F27" t="b">
        <v>1</v>
      </c>
      <c r="G27">
        <v>50</v>
      </c>
      <c r="H27">
        <v>125</v>
      </c>
      <c r="I27">
        <v>65</v>
      </c>
      <c r="J27">
        <v>50</v>
      </c>
      <c r="K27">
        <v>65</v>
      </c>
      <c r="L27">
        <v>80</v>
      </c>
      <c r="M27">
        <v>65</v>
      </c>
      <c r="N27">
        <v>40</v>
      </c>
      <c r="O27">
        <v>37</v>
      </c>
      <c r="P27">
        <v>40</v>
      </c>
      <c r="Q27">
        <v>12</v>
      </c>
      <c r="R27">
        <v>200</v>
      </c>
      <c r="S27">
        <v>0</v>
      </c>
      <c r="T27">
        <v>3</v>
      </c>
      <c r="U27">
        <v>1</v>
      </c>
      <c r="V27">
        <v>5</v>
      </c>
      <c r="W27" t="s">
        <v>153</v>
      </c>
      <c r="X27" cm="1">
        <f t="array" aca="1" ref="X27" ca="1">INDEX(Caliber!B12:'Caliber'!C22,MATCH(INDIRECT(ADDRESS(ROW(),COLUMN()-1)),Caliber!B12:'Caliber'!B22,0),2)</f>
        <v>45</v>
      </c>
      <c r="Y27" cm="1">
        <f t="array" aca="1" ref="Y27" ca="1">INDEX(Caliber!C12:'Caliber'!D22,MATCH(INDIRECT(ADDRESS(ROW(),COLUMN()-2)),Caliber!B12:'Caliber'!B22,0),2)</f>
        <v>0.6</v>
      </c>
      <c r="Z27" t="s">
        <v>212</v>
      </c>
    </row>
    <row r="28" spans="1:27" x14ac:dyDescent="0.25">
      <c r="A28" t="s">
        <v>213</v>
      </c>
      <c r="B28">
        <v>33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80</v>
      </c>
      <c r="J28">
        <v>50</v>
      </c>
      <c r="K28">
        <v>65</v>
      </c>
      <c r="L28">
        <v>100</v>
      </c>
      <c r="M28">
        <v>60</v>
      </c>
      <c r="N28">
        <v>30</v>
      </c>
      <c r="O28">
        <v>42</v>
      </c>
      <c r="P28">
        <v>45</v>
      </c>
      <c r="Q28">
        <v>12</v>
      </c>
      <c r="R28">
        <v>200</v>
      </c>
      <c r="S28">
        <v>0</v>
      </c>
      <c r="T28">
        <v>3</v>
      </c>
      <c r="U28">
        <v>1</v>
      </c>
      <c r="V28">
        <v>5</v>
      </c>
      <c r="W28" t="s">
        <v>153</v>
      </c>
      <c r="X28" cm="1">
        <f t="array" aca="1" ref="X28" ca="1">INDEX(Caliber!B12:'Caliber'!C22,MATCH(INDIRECT(ADDRESS(ROW(),COLUMN()-1)),Caliber!B12:'Caliber'!B22,0),2)</f>
        <v>45</v>
      </c>
      <c r="Y28" cm="1">
        <f t="array" aca="1" ref="Y28" ca="1">INDEX(Caliber!C12:'Caliber'!D22,MATCH(INDIRECT(ADDRESS(ROW(),COLUMN()-2)),Caliber!B12:'Caliber'!B22,0),2)</f>
        <v>0.6</v>
      </c>
      <c r="Z28" t="s">
        <v>79</v>
      </c>
    </row>
    <row r="29" spans="1:27" x14ac:dyDescent="0.25">
      <c r="A29" t="s">
        <v>148</v>
      </c>
      <c r="B29">
        <v>19</v>
      </c>
      <c r="C29" t="s">
        <v>90</v>
      </c>
      <c r="D29">
        <v>17500</v>
      </c>
      <c r="E29" t="s">
        <v>76</v>
      </c>
      <c r="F29" t="b">
        <v>1</v>
      </c>
      <c r="G29">
        <v>50</v>
      </c>
      <c r="H29">
        <v>125</v>
      </c>
      <c r="I29">
        <v>50</v>
      </c>
      <c r="J29">
        <v>35</v>
      </c>
      <c r="K29">
        <v>55</v>
      </c>
      <c r="L29">
        <v>55</v>
      </c>
      <c r="M29">
        <v>60</v>
      </c>
      <c r="N29">
        <v>40</v>
      </c>
      <c r="O29">
        <v>22</v>
      </c>
      <c r="P29">
        <v>32</v>
      </c>
      <c r="Q29">
        <v>10</v>
      </c>
      <c r="R29">
        <v>200</v>
      </c>
      <c r="S29">
        <v>0</v>
      </c>
      <c r="T29">
        <v>3</v>
      </c>
      <c r="U29">
        <v>1</v>
      </c>
      <c r="V29">
        <v>5</v>
      </c>
      <c r="W29" t="s">
        <v>121</v>
      </c>
      <c r="X29">
        <f>INDEX(Caliber!B12:'Caliber'!C22,MATCH(W29,Caliber!B12:'Caliber'!B22,0),2)</f>
        <v>37</v>
      </c>
      <c r="Y29">
        <f>INDEX(Caliber!C12:'Caliber'!D22,MATCH(W29,Caliber!B12:'Caliber'!B22,0),2)</f>
        <v>0.4</v>
      </c>
      <c r="Z29" t="s">
        <v>117</v>
      </c>
    </row>
    <row r="30" spans="1:27" x14ac:dyDescent="0.25">
      <c r="A30" t="s">
        <v>191</v>
      </c>
      <c r="B30">
        <v>21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65</v>
      </c>
      <c r="J30">
        <v>35</v>
      </c>
      <c r="K30">
        <v>55</v>
      </c>
      <c r="L30">
        <v>75</v>
      </c>
      <c r="M30">
        <v>55</v>
      </c>
      <c r="N30">
        <v>30</v>
      </c>
      <c r="O30">
        <v>27</v>
      </c>
      <c r="P30">
        <v>37</v>
      </c>
      <c r="Q30">
        <v>10</v>
      </c>
      <c r="R30">
        <v>200</v>
      </c>
      <c r="S30">
        <v>0</v>
      </c>
      <c r="T30">
        <v>3</v>
      </c>
      <c r="U30">
        <v>1</v>
      </c>
      <c r="V30">
        <v>5</v>
      </c>
      <c r="W30" t="s">
        <v>121</v>
      </c>
      <c r="X30">
        <f>INDEX(Caliber!B12:'Caliber'!C22,MATCH(W30,Caliber!B12:'Caliber'!B22,0),2)</f>
        <v>37</v>
      </c>
      <c r="Y30">
        <f>INDEX(Caliber!C12:'Caliber'!D22,MATCH(W30,Caliber!B12:'Caliber'!B22,0),2)</f>
        <v>0.4</v>
      </c>
      <c r="Z30" t="s">
        <v>117</v>
      </c>
    </row>
    <row r="31" spans="1:27" x14ac:dyDescent="0.25">
      <c r="A31" t="s">
        <v>192</v>
      </c>
      <c r="B31">
        <v>24</v>
      </c>
      <c r="C31" t="s">
        <v>90</v>
      </c>
      <c r="D31">
        <v>38000</v>
      </c>
      <c r="E31" t="s">
        <v>76</v>
      </c>
      <c r="F31" t="b">
        <v>1</v>
      </c>
      <c r="G31">
        <v>50</v>
      </c>
      <c r="H31">
        <v>125</v>
      </c>
      <c r="I31">
        <v>65</v>
      </c>
      <c r="J31">
        <v>45</v>
      </c>
      <c r="K31">
        <v>70</v>
      </c>
      <c r="L31">
        <v>80</v>
      </c>
      <c r="M31">
        <v>70</v>
      </c>
      <c r="N31">
        <v>50</v>
      </c>
      <c r="O31">
        <v>32</v>
      </c>
      <c r="P31">
        <v>35</v>
      </c>
      <c r="Q31">
        <v>14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121</v>
      </c>
      <c r="X31">
        <f>INDEX(Caliber!B12:'Caliber'!C22,MATCH(W31,Caliber!B12:'Caliber'!B22,0),2)</f>
        <v>37</v>
      </c>
      <c r="Y31">
        <f>INDEX(Caliber!C12:'Caliber'!D22,MATCH(W31,Caliber!B12:'Caliber'!B22,0),2)</f>
        <v>0.4</v>
      </c>
      <c r="Z31" t="s">
        <v>117</v>
      </c>
    </row>
    <row r="32" spans="1:27" x14ac:dyDescent="0.25">
      <c r="A32" t="s">
        <v>193</v>
      </c>
      <c r="B32">
        <v>26</v>
      </c>
      <c r="C32" t="s">
        <v>90</v>
      </c>
      <c r="D32" t="s">
        <v>76</v>
      </c>
      <c r="E32" t="s">
        <v>76</v>
      </c>
      <c r="F32" t="b">
        <v>1</v>
      </c>
      <c r="G32">
        <v>50</v>
      </c>
      <c r="H32">
        <v>125</v>
      </c>
      <c r="I32">
        <v>80</v>
      </c>
      <c r="J32">
        <v>42</v>
      </c>
      <c r="K32">
        <v>67</v>
      </c>
      <c r="L32">
        <v>100</v>
      </c>
      <c r="M32">
        <v>70</v>
      </c>
      <c r="N32">
        <v>50</v>
      </c>
      <c r="O32">
        <v>37</v>
      </c>
      <c r="P32">
        <v>40</v>
      </c>
      <c r="Q32">
        <v>14</v>
      </c>
      <c r="R32">
        <v>200</v>
      </c>
      <c r="S32">
        <v>0</v>
      </c>
      <c r="T32">
        <v>3</v>
      </c>
      <c r="U32">
        <v>1</v>
      </c>
      <c r="V32">
        <v>5</v>
      </c>
      <c r="W32" t="s">
        <v>121</v>
      </c>
      <c r="X32">
        <f>INDEX(Caliber!B12:'Caliber'!C22,MATCH(W32,Caliber!B12:'Caliber'!B22,0),2)</f>
        <v>37</v>
      </c>
      <c r="Y32">
        <f>INDEX(Caliber!C12:'Caliber'!D22,MATCH(W32,Caliber!B12:'Caliber'!B22,0),2)</f>
        <v>0.4</v>
      </c>
      <c r="Z32" t="s">
        <v>117</v>
      </c>
    </row>
    <row r="33" spans="1:26" x14ac:dyDescent="0.25">
      <c r="A33" t="s">
        <v>194</v>
      </c>
      <c r="B33">
        <v>34</v>
      </c>
      <c r="C33" t="s">
        <v>90</v>
      </c>
      <c r="D33" t="s">
        <v>76</v>
      </c>
      <c r="E33" t="s">
        <v>124</v>
      </c>
      <c r="F33" t="b">
        <v>1</v>
      </c>
      <c r="G33">
        <v>50</v>
      </c>
      <c r="H33">
        <v>125</v>
      </c>
      <c r="I33">
        <v>65</v>
      </c>
      <c r="J33">
        <v>45</v>
      </c>
      <c r="K33">
        <v>70</v>
      </c>
      <c r="L33">
        <v>80</v>
      </c>
      <c r="M33">
        <v>70</v>
      </c>
      <c r="N33">
        <v>45</v>
      </c>
      <c r="O33">
        <v>37</v>
      </c>
      <c r="P33">
        <v>40</v>
      </c>
      <c r="Q33">
        <v>16</v>
      </c>
      <c r="R33">
        <v>200</v>
      </c>
      <c r="S33">
        <v>0</v>
      </c>
      <c r="T33">
        <v>3</v>
      </c>
      <c r="U33">
        <v>1</v>
      </c>
      <c r="V33">
        <v>5</v>
      </c>
      <c r="W33" t="s">
        <v>121</v>
      </c>
      <c r="X33">
        <f>INDEX(Caliber!B12:'Caliber'!C22,MATCH(W33,Caliber!B12:'Caliber'!B22,0),2)</f>
        <v>37</v>
      </c>
      <c r="Y33">
        <f>INDEX(Caliber!C12:'Caliber'!D22,MATCH(W33,Caliber!B12:'Caliber'!B22,0),2)</f>
        <v>0.4</v>
      </c>
      <c r="Z33" t="s">
        <v>126</v>
      </c>
    </row>
    <row r="34" spans="1:26" x14ac:dyDescent="0.25">
      <c r="A34" t="s">
        <v>195</v>
      </c>
      <c r="B34">
        <v>28</v>
      </c>
      <c r="C34" t="s">
        <v>90</v>
      </c>
      <c r="D34">
        <v>41000</v>
      </c>
      <c r="E34" t="s">
        <v>76</v>
      </c>
      <c r="F34" t="b">
        <v>1</v>
      </c>
      <c r="G34">
        <v>50</v>
      </c>
      <c r="H34">
        <v>125</v>
      </c>
      <c r="I34">
        <v>65</v>
      </c>
      <c r="J34">
        <v>45</v>
      </c>
      <c r="K34">
        <v>70</v>
      </c>
      <c r="L34">
        <v>85</v>
      </c>
      <c r="M34">
        <v>75</v>
      </c>
      <c r="N34">
        <v>45</v>
      </c>
      <c r="O34">
        <v>35</v>
      </c>
      <c r="P34">
        <v>40</v>
      </c>
      <c r="Q34">
        <v>12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153</v>
      </c>
      <c r="X34">
        <f>INDEX(Caliber!B12:'Caliber'!C22,MATCH(W34,Caliber!B12:'Caliber'!B22,0),2)</f>
        <v>45</v>
      </c>
      <c r="Y34">
        <f>INDEX(Caliber!C12:'Caliber'!D22,MATCH(W34,Caliber!B12:'Caliber'!B22,0),2)</f>
        <v>0.6</v>
      </c>
      <c r="Z34" t="s">
        <v>98</v>
      </c>
    </row>
    <row r="35" spans="1:26" x14ac:dyDescent="0.25">
      <c r="A35" t="s">
        <v>196</v>
      </c>
      <c r="B35">
        <v>30</v>
      </c>
      <c r="C35" t="s">
        <v>90</v>
      </c>
      <c r="D35" t="s">
        <v>76</v>
      </c>
      <c r="E35" t="s">
        <v>76</v>
      </c>
      <c r="F35" t="b">
        <v>1</v>
      </c>
      <c r="G35">
        <v>50</v>
      </c>
      <c r="H35">
        <v>125</v>
      </c>
      <c r="I35">
        <v>80</v>
      </c>
      <c r="J35">
        <v>42</v>
      </c>
      <c r="K35">
        <v>67</v>
      </c>
      <c r="L35">
        <v>105</v>
      </c>
      <c r="M35">
        <v>75</v>
      </c>
      <c r="N35">
        <v>45</v>
      </c>
      <c r="O35">
        <v>35</v>
      </c>
      <c r="P35">
        <v>40</v>
      </c>
      <c r="Q35">
        <v>12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153</v>
      </c>
      <c r="X35">
        <f>INDEX(Caliber!B12:'Caliber'!C22,MATCH(W35,Caliber!B12:'Caliber'!B22,0),2)</f>
        <v>45</v>
      </c>
      <c r="Y35">
        <f>INDEX(Caliber!C12:'Caliber'!D22,MATCH(W35,Caliber!B12:'Caliber'!B22,0),2)</f>
        <v>0.6</v>
      </c>
      <c r="Z35" t="s">
        <v>98</v>
      </c>
    </row>
    <row r="36" spans="1:26" x14ac:dyDescent="0.25">
      <c r="A36" t="s">
        <v>197</v>
      </c>
      <c r="B36">
        <v>38</v>
      </c>
      <c r="C36" t="s">
        <v>90</v>
      </c>
      <c r="D36" t="s">
        <v>76</v>
      </c>
      <c r="E36" t="s">
        <v>124</v>
      </c>
      <c r="F36" t="b">
        <v>1</v>
      </c>
      <c r="G36">
        <v>50</v>
      </c>
      <c r="H36">
        <v>125</v>
      </c>
      <c r="I36">
        <v>65</v>
      </c>
      <c r="J36">
        <v>45</v>
      </c>
      <c r="K36">
        <v>70</v>
      </c>
      <c r="L36">
        <v>85</v>
      </c>
      <c r="M36">
        <v>75</v>
      </c>
      <c r="N36">
        <v>45</v>
      </c>
      <c r="O36">
        <v>35</v>
      </c>
      <c r="P36">
        <v>40</v>
      </c>
      <c r="Q36">
        <v>16</v>
      </c>
      <c r="R36">
        <v>200</v>
      </c>
      <c r="S36">
        <v>0</v>
      </c>
      <c r="T36">
        <v>3</v>
      </c>
      <c r="U36">
        <v>1</v>
      </c>
      <c r="V36">
        <v>5</v>
      </c>
      <c r="W36" t="s">
        <v>153</v>
      </c>
      <c r="X36">
        <f>INDEX(Caliber!B12:'Caliber'!C22,MATCH(W36,Caliber!B12:'Caliber'!B22,0),2)</f>
        <v>45</v>
      </c>
      <c r="Y36">
        <f>INDEX(Caliber!C12:'Caliber'!D22,MATCH(W36,Caliber!B12:'Caliber'!B22,0),2)</f>
        <v>0.6</v>
      </c>
      <c r="Z36" t="s">
        <v>198</v>
      </c>
    </row>
    <row r="37" spans="1:26" x14ac:dyDescent="0.25">
      <c r="A37" t="s">
        <v>199</v>
      </c>
      <c r="B37">
        <v>30</v>
      </c>
      <c r="C37" t="s">
        <v>90</v>
      </c>
      <c r="D37">
        <v>85000</v>
      </c>
      <c r="E37" t="s">
        <v>76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45</v>
      </c>
      <c r="L37">
        <v>90</v>
      </c>
      <c r="M37">
        <v>85</v>
      </c>
      <c r="N37">
        <v>55</v>
      </c>
      <c r="O37">
        <v>35</v>
      </c>
      <c r="P37">
        <v>45</v>
      </c>
      <c r="Q37">
        <v>15</v>
      </c>
      <c r="R37">
        <v>200</v>
      </c>
      <c r="S37">
        <v>0</v>
      </c>
      <c r="T37">
        <v>3</v>
      </c>
      <c r="U37">
        <v>1</v>
      </c>
      <c r="V37">
        <v>5</v>
      </c>
      <c r="W37" t="s">
        <v>18</v>
      </c>
      <c r="X37">
        <f>INDEX(Caliber!B12:'Caliber'!C22,MATCH(W37,Caliber!B12:'Caliber'!B22,0),2)</f>
        <v>35</v>
      </c>
      <c r="Y37">
        <f>INDEX(Caliber!C12:'Caliber'!D22,MATCH(W37,Caliber!B12:'Caliber'!B22,0),2)</f>
        <v>0.3</v>
      </c>
      <c r="Z37" t="s">
        <v>109</v>
      </c>
    </row>
    <row r="38" spans="1:26" x14ac:dyDescent="0.25">
      <c r="A38" t="s">
        <v>200</v>
      </c>
      <c r="B38">
        <v>20</v>
      </c>
      <c r="C38" t="s">
        <v>90</v>
      </c>
      <c r="D38">
        <v>45000</v>
      </c>
      <c r="E38" t="s">
        <v>76</v>
      </c>
      <c r="F38" t="b">
        <v>1</v>
      </c>
      <c r="G38">
        <v>50</v>
      </c>
      <c r="H38">
        <v>125</v>
      </c>
      <c r="I38">
        <v>60</v>
      </c>
      <c r="J38">
        <v>40</v>
      </c>
      <c r="K38">
        <v>65</v>
      </c>
      <c r="L38">
        <v>70</v>
      </c>
      <c r="M38">
        <v>75</v>
      </c>
      <c r="N38">
        <v>40</v>
      </c>
      <c r="O38">
        <v>24</v>
      </c>
      <c r="P38">
        <v>34</v>
      </c>
      <c r="Q38">
        <v>8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28</v>
      </c>
      <c r="X38">
        <f>INDEX(Caliber!B12:'Caliber'!C22,MATCH(W38,Caliber!B12:'Caliber'!B22,0),2)</f>
        <v>51</v>
      </c>
      <c r="Y38">
        <f>INDEX(Caliber!C12:'Caliber'!D22,MATCH(W38,Caliber!B12:'Caliber'!B22,0),2)</f>
        <v>0.7</v>
      </c>
      <c r="Z38" t="s">
        <v>79</v>
      </c>
    </row>
    <row r="39" spans="1:26" x14ac:dyDescent="0.25">
      <c r="A39" t="s">
        <v>201</v>
      </c>
      <c r="B39">
        <v>20</v>
      </c>
      <c r="C39" t="s">
        <v>75</v>
      </c>
      <c r="D39" t="s">
        <v>76</v>
      </c>
      <c r="E39" t="s">
        <v>76</v>
      </c>
      <c r="F39" t="b">
        <v>0</v>
      </c>
      <c r="G39">
        <v>100</v>
      </c>
      <c r="H39">
        <v>100</v>
      </c>
      <c r="I39">
        <v>50</v>
      </c>
      <c r="J39">
        <v>30</v>
      </c>
      <c r="K39">
        <v>65</v>
      </c>
      <c r="L39">
        <v>30</v>
      </c>
      <c r="M39">
        <v>60</v>
      </c>
      <c r="N39">
        <v>10</v>
      </c>
      <c r="O39">
        <v>5</v>
      </c>
      <c r="P39">
        <v>15</v>
      </c>
      <c r="Q39">
        <v>2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28</v>
      </c>
      <c r="X39">
        <f>INDEX(Caliber!B12:'Caliber'!C22,MATCH(W39,Caliber!B12:'Caliber'!B22,0),2)</f>
        <v>51</v>
      </c>
      <c r="Y39">
        <f>INDEX(Caliber!C12:'Caliber'!D22,MATCH(W39,Caliber!B12:'Caliber'!B22,0),2)</f>
        <v>0.7</v>
      </c>
      <c r="Z39" t="s">
        <v>79</v>
      </c>
    </row>
    <row r="40" spans="1:26" x14ac:dyDescent="0.25">
      <c r="A40" t="s">
        <v>202</v>
      </c>
      <c r="B40">
        <v>22</v>
      </c>
      <c r="C40" t="s">
        <v>90</v>
      </c>
      <c r="D40" t="s">
        <v>76</v>
      </c>
      <c r="E40" t="s">
        <v>76</v>
      </c>
      <c r="F40" t="b">
        <v>1</v>
      </c>
      <c r="G40">
        <v>50</v>
      </c>
      <c r="H40">
        <v>125</v>
      </c>
      <c r="I40">
        <v>70</v>
      </c>
      <c r="J40">
        <v>40</v>
      </c>
      <c r="K40">
        <v>55</v>
      </c>
      <c r="L40">
        <v>70</v>
      </c>
      <c r="M40">
        <v>60</v>
      </c>
      <c r="N40">
        <v>45</v>
      </c>
      <c r="O40">
        <v>36</v>
      </c>
      <c r="P40">
        <v>32</v>
      </c>
      <c r="Q40">
        <v>26</v>
      </c>
      <c r="R40">
        <v>200</v>
      </c>
      <c r="S40">
        <v>0</v>
      </c>
      <c r="T40">
        <v>1</v>
      </c>
      <c r="U40">
        <v>1</v>
      </c>
      <c r="V40">
        <v>3</v>
      </c>
      <c r="W40" t="s">
        <v>121</v>
      </c>
      <c r="X40">
        <f>INDEX(Caliber!B12:'Caliber'!C22,MATCH(W40,Caliber!B12:'Caliber'!B22,0),2)</f>
        <v>37</v>
      </c>
      <c r="Y40">
        <f>INDEX(Caliber!C12:'Caliber'!D22,MATCH(W40,Caliber!B12:'Caliber'!B22,0),2)</f>
        <v>0.4</v>
      </c>
      <c r="Z40" t="s">
        <v>117</v>
      </c>
    </row>
    <row r="41" spans="1:26" x14ac:dyDescent="0.25">
      <c r="A41" t="s">
        <v>203</v>
      </c>
      <c r="B41">
        <v>22</v>
      </c>
      <c r="C41" t="s">
        <v>90</v>
      </c>
      <c r="D41" t="s">
        <v>76</v>
      </c>
      <c r="E41" t="s">
        <v>76</v>
      </c>
      <c r="F41" t="b">
        <v>1</v>
      </c>
      <c r="G41">
        <v>50</v>
      </c>
      <c r="H41">
        <v>125</v>
      </c>
      <c r="I41">
        <v>60</v>
      </c>
      <c r="J41">
        <v>35</v>
      </c>
      <c r="K41">
        <v>60</v>
      </c>
      <c r="L41">
        <v>55</v>
      </c>
      <c r="M41">
        <v>55</v>
      </c>
      <c r="N41">
        <v>40</v>
      </c>
      <c r="O41">
        <v>33</v>
      </c>
      <c r="P41">
        <v>30</v>
      </c>
      <c r="Q41">
        <v>11</v>
      </c>
      <c r="R41">
        <v>200</v>
      </c>
      <c r="S41">
        <v>0</v>
      </c>
      <c r="T41">
        <v>1</v>
      </c>
      <c r="U41">
        <v>1</v>
      </c>
      <c r="V41">
        <v>3</v>
      </c>
      <c r="W41" t="s">
        <v>121</v>
      </c>
      <c r="X41">
        <f>INDEX(Caliber!B12:'Caliber'!C22,MATCH(W41,Caliber!B12:'Caliber'!B22,0),2)</f>
        <v>37</v>
      </c>
      <c r="Y41">
        <f>INDEX(Caliber!C12:'Caliber'!D22,MATCH(W41,Caliber!B12:'Caliber'!B22,0),2)</f>
        <v>0.4</v>
      </c>
      <c r="Z41" t="s">
        <v>117</v>
      </c>
    </row>
    <row r="42" spans="1:26" x14ac:dyDescent="0.25">
      <c r="A42" t="s">
        <v>204</v>
      </c>
      <c r="B42">
        <v>22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70</v>
      </c>
      <c r="J42">
        <v>35</v>
      </c>
      <c r="K42" t="s">
        <v>76</v>
      </c>
      <c r="L42">
        <v>75</v>
      </c>
      <c r="M42">
        <v>45</v>
      </c>
      <c r="N42" t="s">
        <v>76</v>
      </c>
      <c r="O42">
        <v>34</v>
      </c>
      <c r="P42">
        <v>25</v>
      </c>
      <c r="Q42" t="s">
        <v>76</v>
      </c>
      <c r="R42">
        <v>200</v>
      </c>
      <c r="S42">
        <v>0</v>
      </c>
      <c r="T42">
        <v>1</v>
      </c>
      <c r="U42">
        <v>1</v>
      </c>
      <c r="V42" t="s">
        <v>76</v>
      </c>
      <c r="W42" t="s">
        <v>121</v>
      </c>
      <c r="X42">
        <f>INDEX(Caliber!B12:'Caliber'!C22,MATCH(W42,Caliber!B12:'Caliber'!B22,0),2)</f>
        <v>37</v>
      </c>
      <c r="Y42">
        <f>INDEX(Caliber!C12:'Caliber'!D22,MATCH(W42,Caliber!B12:'Caliber'!B22,0),2)</f>
        <v>0.4</v>
      </c>
      <c r="Z42" t="s">
        <v>117</v>
      </c>
    </row>
    <row r="43" spans="1:26" x14ac:dyDescent="0.25">
      <c r="A43" t="s">
        <v>205</v>
      </c>
      <c r="B43">
        <v>24</v>
      </c>
      <c r="C43" t="s">
        <v>90</v>
      </c>
      <c r="D43" t="s">
        <v>76</v>
      </c>
      <c r="E43" t="s">
        <v>76</v>
      </c>
      <c r="F43" t="b">
        <v>1</v>
      </c>
      <c r="G43">
        <v>50</v>
      </c>
      <c r="H43">
        <v>125</v>
      </c>
      <c r="I43">
        <v>55</v>
      </c>
      <c r="J43">
        <v>45</v>
      </c>
      <c r="K43">
        <v>60</v>
      </c>
      <c r="L43">
        <v>55</v>
      </c>
      <c r="M43">
        <v>65</v>
      </c>
      <c r="N43">
        <v>25</v>
      </c>
      <c r="O43">
        <v>28</v>
      </c>
      <c r="P43">
        <v>38</v>
      </c>
      <c r="Q43">
        <v>7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25</v>
      </c>
      <c r="X43" cm="1">
        <f t="array" aca="1" ref="X43" ca="1">INDEX(Caliber!B12:'Caliber'!C22,MATCH(INDIRECT(ADDRESS(ROW(),COLUMN()-1)),Caliber!B12:'Caliber'!B22,0),2)</f>
        <v>43</v>
      </c>
      <c r="Y43" cm="1">
        <f t="array" aca="1" ref="Y43" ca="1">INDEX(Caliber!C12:'Caliber'!D22,MATCH(INDIRECT(ADDRESS(ROW(),COLUMN()-2)),Caliber!B12:'Caliber'!B22,0),2)</f>
        <v>0.6</v>
      </c>
      <c r="Z43" t="s">
        <v>138</v>
      </c>
    </row>
    <row r="44" spans="1:26" x14ac:dyDescent="0.25">
      <c r="A44" s="19" t="s">
        <v>206</v>
      </c>
      <c r="B44">
        <v>16</v>
      </c>
      <c r="C44" t="s">
        <v>90</v>
      </c>
      <c r="D44" t="s">
        <v>76</v>
      </c>
      <c r="E44" t="s">
        <v>76</v>
      </c>
      <c r="F44" t="b">
        <v>1</v>
      </c>
      <c r="G44">
        <v>50</v>
      </c>
      <c r="H44">
        <v>125</v>
      </c>
      <c r="I44">
        <v>55</v>
      </c>
      <c r="J44">
        <v>45</v>
      </c>
      <c r="K44">
        <v>60</v>
      </c>
      <c r="L44">
        <v>45</v>
      </c>
      <c r="M44">
        <v>75</v>
      </c>
      <c r="N44">
        <v>25</v>
      </c>
      <c r="O44">
        <v>28</v>
      </c>
      <c r="P44">
        <v>38</v>
      </c>
      <c r="Q44">
        <v>7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25</v>
      </c>
      <c r="X44" cm="1">
        <f t="array" aca="1" ref="X44" ca="1">INDEX(Caliber!B12:'Caliber'!C22,MATCH(INDIRECT(ADDRESS(ROW(),COLUMN()-1)),Caliber!B12:'Caliber'!B22,0),2)</f>
        <v>43</v>
      </c>
      <c r="Y44" cm="1">
        <f t="array" aca="1" ref="Y44" ca="1">INDEX(Caliber!C12:'Caliber'!D22,MATCH(INDIRECT(ADDRESS(ROW(),COLUMN()-2)),Caliber!B12:'Caliber'!B22,0),2)</f>
        <v>0.6</v>
      </c>
      <c r="Z44" t="s">
        <v>138</v>
      </c>
    </row>
    <row r="45" spans="1:26" x14ac:dyDescent="0.25">
      <c r="A45" t="s">
        <v>207</v>
      </c>
      <c r="B45">
        <v>23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55</v>
      </c>
      <c r="J45">
        <v>45</v>
      </c>
      <c r="K45">
        <v>60</v>
      </c>
      <c r="L45">
        <v>50</v>
      </c>
      <c r="M45">
        <v>60</v>
      </c>
      <c r="N45">
        <v>35</v>
      </c>
      <c r="O45">
        <v>24</v>
      </c>
      <c r="P45">
        <v>34</v>
      </c>
      <c r="Q45">
        <v>10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19</v>
      </c>
      <c r="X45" cm="1">
        <f t="array" aca="1" ref="X45" ca="1">INDEX(Caliber!B12:'Caliber'!C22,MATCH(INDIRECT(ADDRESS(ROW(),COLUMN()-1)),Caliber!B12:'Caliber'!B22,0),2)</f>
        <v>36</v>
      </c>
      <c r="Y45" cm="1">
        <f t="array" aca="1" ref="Y45" ca="1">INDEX(Caliber!C12:'Caliber'!D22,MATCH(INDIRECT(ADDRESS(ROW(),COLUMN()-2)),Caliber!B12:'Caliber'!B22,0),2)</f>
        <v>0.3</v>
      </c>
      <c r="Z45" t="s">
        <v>135</v>
      </c>
    </row>
    <row r="46" spans="1:26" x14ac:dyDescent="0.25">
      <c r="A46" t="s">
        <v>208</v>
      </c>
      <c r="B46">
        <v>38</v>
      </c>
      <c r="C46" t="s">
        <v>90</v>
      </c>
      <c r="D46" t="s">
        <v>76</v>
      </c>
      <c r="E46" t="s">
        <v>76</v>
      </c>
      <c r="F46" t="b">
        <v>1</v>
      </c>
      <c r="G46">
        <v>50</v>
      </c>
      <c r="H46">
        <v>125</v>
      </c>
      <c r="I46">
        <v>80</v>
      </c>
      <c r="J46">
        <v>45</v>
      </c>
      <c r="K46">
        <v>65</v>
      </c>
      <c r="L46">
        <v>95</v>
      </c>
      <c r="M46">
        <v>50</v>
      </c>
      <c r="N46">
        <v>30</v>
      </c>
      <c r="O46">
        <v>50</v>
      </c>
      <c r="P46">
        <v>30</v>
      </c>
      <c r="Q46">
        <v>6</v>
      </c>
      <c r="R46">
        <v>200</v>
      </c>
      <c r="S46">
        <v>0</v>
      </c>
      <c r="T46">
        <v>1</v>
      </c>
      <c r="U46">
        <v>1</v>
      </c>
      <c r="V46">
        <v>3</v>
      </c>
      <c r="W46" t="s">
        <v>153</v>
      </c>
      <c r="X46" cm="1">
        <f t="array" aca="1" ref="X46" ca="1">INDEX(Caliber!B12:'Caliber'!C22,MATCH(INDIRECT(ADDRESS(ROW(),COLUMN()-1)),Caliber!B12:'Caliber'!B22,0),2)</f>
        <v>45</v>
      </c>
      <c r="Y46" cm="1">
        <f t="array" aca="1" ref="Y46" ca="1">INDEX(Caliber!C12:'Caliber'!D22,MATCH(INDIRECT(ADDRESS(ROW(),COLUMN()-2)),Caliber!B12:'Caliber'!B22,0),2)</f>
        <v>0.6</v>
      </c>
      <c r="Z46" t="s">
        <v>98</v>
      </c>
    </row>
    <row r="47" spans="1:26" x14ac:dyDescent="0.25">
      <c r="A47" t="s">
        <v>209</v>
      </c>
      <c r="B47">
        <v>33</v>
      </c>
      <c r="C47" t="s">
        <v>90</v>
      </c>
      <c r="D47" t="s">
        <v>76</v>
      </c>
      <c r="E47" t="s">
        <v>76</v>
      </c>
      <c r="F47" t="b">
        <v>1</v>
      </c>
      <c r="G47">
        <v>50</v>
      </c>
      <c r="H47">
        <v>125</v>
      </c>
      <c r="I47">
        <v>55</v>
      </c>
      <c r="J47">
        <v>45</v>
      </c>
      <c r="K47">
        <v>40</v>
      </c>
      <c r="L47">
        <v>75</v>
      </c>
      <c r="M47">
        <v>55</v>
      </c>
      <c r="N47">
        <v>35</v>
      </c>
      <c r="O47">
        <v>33</v>
      </c>
      <c r="P47">
        <v>36</v>
      </c>
      <c r="Q47">
        <v>11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153</v>
      </c>
      <c r="X47" cm="1">
        <f t="array" aca="1" ref="X47" ca="1">INDEX(Caliber!B12:'Caliber'!C22,MATCH(INDIRECT(ADDRESS(ROW(),COLUMN()-1)),Caliber!B12:'Caliber'!B22,0),2)</f>
        <v>45</v>
      </c>
      <c r="Y47" cm="1">
        <f t="array" aca="1" ref="Y47" ca="1">INDEX(Caliber!C12:'Caliber'!D22,MATCH(INDIRECT(ADDRESS(ROW(),COLUMN()-2)),Caliber!B12:'Caliber'!B22,0),2)</f>
        <v>0.6</v>
      </c>
      <c r="Z47" t="s">
        <v>210</v>
      </c>
    </row>
    <row r="48" spans="1:26" x14ac:dyDescent="0.25">
      <c r="X48" t="e" cm="1">
        <f t="array" aca="1" ref="X48" ca="1">INDEX(Caliber!B12:'Caliber'!C22,MATCH(INDIRECT(ADDRESS(ROW(),COLUMN()-1)),Caliber!B12:'Caliber'!B22,0),2)</f>
        <v>#N/A</v>
      </c>
      <c r="Y48" t="e" cm="1">
        <f t="array" aca="1" ref="Y48" ca="1">INDEX(Caliber!C12:'Caliber'!D22,MATCH(INDIRECT(ADDRESS(ROW(),COLUMN()-2)),Caliber!B12:'Caliber'!B22,0),2)</f>
        <v>#N/A</v>
      </c>
    </row>
    <row r="49" spans="24:25" x14ac:dyDescent="0.25">
      <c r="X49" t="e" cm="1">
        <f t="array" aca="1" ref="X49" ca="1">INDEX(Caliber!B12:'Caliber'!C22,MATCH(INDIRECT(ADDRESS(ROW(),COLUMN()-1)),Caliber!B12:'Caliber'!B22,0),2)</f>
        <v>#N/A</v>
      </c>
      <c r="Y49" t="e" cm="1">
        <f t="array" aca="1" ref="Y49" ca="1">INDEX(Caliber!C12:'Caliber'!D22,MATCH(INDIRECT(ADDRESS(ROW(),COLUMN()-2)),Caliber!B12:'Caliber'!B22,0),2)</f>
        <v>#N/A</v>
      </c>
    </row>
    <row r="50" spans="24:25" x14ac:dyDescent="0.25">
      <c r="X50" t="e" cm="1">
        <f t="array" aca="1" ref="X50" ca="1">INDEX(Caliber!B12:'Caliber'!C22,MATCH(INDIRECT(ADDRESS(ROW(),COLUMN()-1)),Caliber!B12:'Caliber'!B22,0),2)</f>
        <v>#N/A</v>
      </c>
      <c r="Y50" t="e" cm="1">
        <f t="array" aca="1" ref="Y50" ca="1">INDEX(Caliber!C12:'Caliber'!D22,MATCH(INDIRECT(ADDRESS(ROW(),COLUMN()-2)),Caliber!B12:'Caliber'!B22,0),2)</f>
        <v>#N/A</v>
      </c>
    </row>
    <row r="51" spans="24:25" x14ac:dyDescent="0.25">
      <c r="X51" t="e" cm="1">
        <f t="array" aca="1" ref="X51" ca="1">INDEX(Caliber!B12:'Caliber'!C22,MATCH(INDIRECT(ADDRESS(ROW(),COLUMN()-1)),Caliber!B12:'Caliber'!B22,0),2)</f>
        <v>#N/A</v>
      </c>
      <c r="Y51" t="e" cm="1">
        <f t="array" aca="1" ref="Y51" ca="1">INDEX(Caliber!C12:'Caliber'!D22,MATCH(INDIRECT(ADDRESS(ROW(),COLUMN()-2)),Caliber!B12:'Caliber'!B22,0),2)</f>
        <v>#N/A</v>
      </c>
    </row>
    <row r="52" spans="24:25" x14ac:dyDescent="0.25">
      <c r="X52" t="e" cm="1">
        <f t="array" aca="1" ref="X52" ca="1">INDEX(Caliber!B12:'Caliber'!C22,MATCH(INDIRECT(ADDRESS(ROW(),COLUMN()-1)),Caliber!B12:'Caliber'!B22,0),2)</f>
        <v>#N/A</v>
      </c>
      <c r="Y52" t="e" cm="1">
        <f t="array" aca="1" ref="Y52" ca="1">INDEX(Caliber!C12:'Caliber'!D22,MATCH(INDIRECT(ADDRESS(ROW(),COLUMN()-2)),Caliber!B12:'Caliber'!B22,0),2)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149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121</v>
      </c>
      <c r="X2">
        <f>INDEX(Caliber!B12:'Caliber'!C22,MATCH(W2,Caliber!B12:'Caliber'!B22,0),2)</f>
        <v>37</v>
      </c>
      <c r="Y2">
        <f>INDEX(Caliber!C12:'Caliber'!D22,MATCH(W2,Caliber!B12:'Caliber'!B22,0),2)</f>
        <v>0.4</v>
      </c>
      <c r="Z2" t="s">
        <v>101</v>
      </c>
    </row>
    <row r="3" spans="1:27" x14ac:dyDescent="0.25">
      <c r="A3" t="s">
        <v>152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INDEX(Caliber!B12:'Caliber'!C22,MATCH(W3,Caliber!B12:'Caliber'!B22,0),2)</f>
        <v>43</v>
      </c>
      <c r="Y3">
        <f>INDEX(Caliber!C12:'Caliber'!D22,MATCH(W3,Caliber!B12:'Caliber'!B22,0),2)</f>
        <v>0.6</v>
      </c>
      <c r="Z3" t="s">
        <v>96</v>
      </c>
    </row>
    <row r="4" spans="1:27" x14ac:dyDescent="0.25">
      <c r="A4" t="s">
        <v>156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153</v>
      </c>
      <c r="X4">
        <f>INDEX(Caliber!B12:'Caliber'!C22,MATCH(W4,Caliber!B12:'Caliber'!B22,0),2)</f>
        <v>45</v>
      </c>
      <c r="Y4">
        <f>INDEX(Caliber!C12:'Caliber'!D22,MATCH(W4,Caliber!B12:'Caliber'!B22,0),2)</f>
        <v>0.6</v>
      </c>
      <c r="Z4" t="s">
        <v>154</v>
      </c>
    </row>
    <row r="5" spans="1:27" x14ac:dyDescent="0.25">
      <c r="A5" t="s">
        <v>155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153</v>
      </c>
      <c r="X5">
        <f>INDEX(Caliber!B12:'Caliber'!C22,MATCH(W5,Caliber!B12:'Caliber'!B22,0),2)</f>
        <v>45</v>
      </c>
      <c r="Y5">
        <f>INDEX(Caliber!C12:'Caliber'!D22,MATCH(W5,Caliber!B12:'Caliber'!B22,0),2)</f>
        <v>0.6</v>
      </c>
      <c r="Z5" t="s">
        <v>157</v>
      </c>
    </row>
    <row r="6" spans="1:27" x14ac:dyDescent="0.25">
      <c r="A6" t="s">
        <v>158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INDEX(Caliber!B12:'Caliber'!C22,MATCH(W6,Caliber!B12:'Caliber'!B22,0),2)</f>
        <v>51</v>
      </c>
      <c r="Y6">
        <f>INDEX(Caliber!C12:'Caliber'!D22,MATCH(W6,Caliber!B12:'Caliber'!B22,0),2)</f>
        <v>0.7</v>
      </c>
      <c r="Z6" t="s">
        <v>79</v>
      </c>
    </row>
    <row r="7" spans="1:27" x14ac:dyDescent="0.25">
      <c r="A7" t="s">
        <v>159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INDEX(Caliber!B12:'Caliber'!C22,MATCH(W7,Caliber!B12:'Caliber'!B22,0),2)</f>
        <v>49</v>
      </c>
      <c r="Y7">
        <f>INDEX(Caliber!C12:'Caliber'!D22,MATCH(W7,Caliber!B12:'Caliber'!B22,0),2)</f>
        <v>0.7</v>
      </c>
      <c r="Z7" t="s">
        <v>96</v>
      </c>
    </row>
    <row r="8" spans="1:27" x14ac:dyDescent="0.25">
      <c r="A8" t="s">
        <v>160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INDEX(Caliber!B12:'Caliber'!C22,MATCH(W8,Caliber!B12:'Caliber'!B22,0),2)</f>
        <v>75</v>
      </c>
      <c r="Y8">
        <f>INDEX(Caliber!C12:'Caliber'!D22,MATCH(W8,Caliber!B12:'Caliber'!B22,0),2)</f>
        <v>1</v>
      </c>
      <c r="Z8" t="s">
        <v>161</v>
      </c>
    </row>
    <row r="9" spans="1:27" x14ac:dyDescent="0.25">
      <c r="A9" t="s">
        <v>162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INDEX(Caliber!B12:'Caliber'!C22,MATCH(W9,Caliber!B12:'Caliber'!B22,0),2)</f>
        <v>61</v>
      </c>
      <c r="Y9">
        <f>INDEX(Caliber!C12:'Caliber'!D22,MATCH(W9,Caliber!B12:'Caliber'!B22,0),2)</f>
        <v>0.8</v>
      </c>
      <c r="Z9" t="s">
        <v>161</v>
      </c>
    </row>
    <row r="10" spans="1:27" x14ac:dyDescent="0.25">
      <c r="A10" t="s">
        <v>163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153</v>
      </c>
      <c r="X10">
        <f>INDEX(Caliber!B12:'Caliber'!C22,MATCH(W10,Caliber!B12:'Caliber'!B22,0),2)</f>
        <v>45</v>
      </c>
      <c r="Y10">
        <f>INDEX(Caliber!C12:'Caliber'!D22,MATCH(W10,Caliber!B12:'Caliber'!B22,0),2)</f>
        <v>0.6</v>
      </c>
      <c r="Z10" t="s">
        <v>96</v>
      </c>
    </row>
    <row r="11" spans="1:27" x14ac:dyDescent="0.25">
      <c r="A11" t="s">
        <v>164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INDEX(Caliber!B12:'Caliber'!C22,MATCH(W11,Caliber!B12:'Caliber'!B22,0),2)</f>
        <v>61</v>
      </c>
      <c r="Y11">
        <f>INDEX(Caliber!C12:'Caliber'!D22,MATCH(W11,Caliber!B12:'Caliber'!B22,0),2)</f>
        <v>0.8</v>
      </c>
      <c r="Z11" t="s">
        <v>161</v>
      </c>
    </row>
    <row r="12" spans="1:27" x14ac:dyDescent="0.25">
      <c r="A12" t="s">
        <v>165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153</v>
      </c>
      <c r="X12">
        <f>INDEX(Caliber!B12:'Caliber'!C22,MATCH(W12,Caliber!B12:'Caliber'!B22,0),2)</f>
        <v>45</v>
      </c>
      <c r="Y12">
        <f>INDEX(Caliber!C12:'Caliber'!D22,MATCH(W12,Caliber!B12:'Caliber'!B22,0),2)</f>
        <v>0.6</v>
      </c>
      <c r="Z12" t="s">
        <v>161</v>
      </c>
    </row>
    <row r="13" spans="1:27" x14ac:dyDescent="0.25">
      <c r="A13" t="s">
        <v>166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INDEX(Caliber!B12:'Caliber'!C22,MATCH(W13,Caliber!B12:'Caliber'!B22,0),2)</f>
        <v>70</v>
      </c>
      <c r="Y13">
        <f>INDEX(Caliber!C12:'Caliber'!D22,MATCH(W13,Caliber!B12:'Caliber'!B22,0),2)</f>
        <v>1</v>
      </c>
      <c r="Z13" t="s">
        <v>167</v>
      </c>
    </row>
    <row r="14" spans="1:27" x14ac:dyDescent="0.25">
      <c r="X14" t="e">
        <f>INDEX(Caliber!B12:'Caliber'!C22,MATCH(W14,Caliber!B12:'Caliber'!B22,0),2)</f>
        <v>#N/A</v>
      </c>
      <c r="Y14" t="e">
        <f>INDEX(Caliber!C12:'Caliber'!D22,MATCH(W14,Caliber!B12:'Caliber'!B22,0),2)</f>
        <v>#N/A</v>
      </c>
    </row>
    <row r="15" spans="1:27" x14ac:dyDescent="0.25">
      <c r="X15" t="e">
        <f>INDEX(Caliber!B12:'Caliber'!C22,MATCH(W15,Caliber!B12:'Caliber'!B22,0),2)</f>
        <v>#N/A</v>
      </c>
      <c r="Y15" t="e">
        <f>INDEX(Caliber!C12:'Caliber'!D22,MATCH(W15,Caliber!B12:'Caliber'!B22,0),2)</f>
        <v>#N/A</v>
      </c>
    </row>
    <row r="16" spans="1:27" x14ac:dyDescent="0.25">
      <c r="X16" t="e">
        <f>INDEX(Caliber!B12:'Caliber'!C22,MATCH(W16,Caliber!B12:'Caliber'!B22,0),2)</f>
        <v>#N/A</v>
      </c>
      <c r="Y16" t="e">
        <f>INDEX(Caliber!C12:'Caliber'!D22,MATCH(W16,Caliber!B12:'Caliber'!B22,0),2)</f>
        <v>#N/A</v>
      </c>
    </row>
    <row r="17" spans="24:25" x14ac:dyDescent="0.25">
      <c r="X17" t="e">
        <f>INDEX(Caliber!B12:'Caliber'!C22,MATCH(W17,Caliber!B12:'Caliber'!B22,0),2)</f>
        <v>#N/A</v>
      </c>
      <c r="Y17" t="e">
        <f>INDEX(Caliber!C12:'Caliber'!D22,MATCH(W17,Caliber!B12:'Caliber'!B22,0),2)</f>
        <v>#N/A</v>
      </c>
    </row>
    <row r="18" spans="24:25" x14ac:dyDescent="0.25">
      <c r="X18" t="e">
        <f>INDEX(Caliber!B12:'Caliber'!C22,MATCH(W18,Caliber!B12:'Caliber'!B22,0),2)</f>
        <v>#N/A</v>
      </c>
      <c r="Y18" t="e">
        <f>INDEX(Caliber!C12:'Caliber'!D22,MATCH(W18,Caliber!B12:'Caliber'!B22,0),2)</f>
        <v>#N/A</v>
      </c>
    </row>
    <row r="19" spans="24:25" x14ac:dyDescent="0.25">
      <c r="X19" t="e">
        <f>INDEX(Caliber!B12:'Caliber'!C22,MATCH(W19,Caliber!B12:'Caliber'!B22,0),2)</f>
        <v>#N/A</v>
      </c>
      <c r="Y19" t="e">
        <f>INDEX(Caliber!C12:'Caliber'!D22,MATCH(W19,Caliber!B12:'Caliber'!B22,0),2)</f>
        <v>#N/A</v>
      </c>
    </row>
    <row r="20" spans="24:25" x14ac:dyDescent="0.25">
      <c r="X20" t="e">
        <f>INDEX(Caliber!B12:'Caliber'!C22,MATCH(W20,Caliber!B12:'Caliber'!B22,0),2)</f>
        <v>#N/A</v>
      </c>
      <c r="Y20" t="e">
        <f>INDEX(Caliber!C12:'Caliber'!D22,MATCH(W20,Caliber!B12:'Caliber'!B22,0),2)</f>
        <v>#N/A</v>
      </c>
    </row>
    <row r="21" spans="24:25" x14ac:dyDescent="0.25">
      <c r="X21" t="e">
        <f>INDEX(Caliber!B12:'Caliber'!C22,MATCH(W21,Caliber!B12:'Caliber'!B22,0),2)</f>
        <v>#N/A</v>
      </c>
      <c r="Y21" t="e">
        <f>INDEX(Caliber!C12:'Caliber'!D22,MATCH(W21,Caliber!B12:'Caliber'!B22,0),2)</f>
        <v>#N/A</v>
      </c>
    </row>
    <row r="22" spans="24:25" x14ac:dyDescent="0.25">
      <c r="X22" t="e">
        <f>INDEX(Caliber!B12:'Caliber'!C22,MATCH(W22,Caliber!B12:'Caliber'!B22,0),2)</f>
        <v>#N/A</v>
      </c>
      <c r="Y22" t="e">
        <f>INDEX(Caliber!C12:'Caliber'!D22,MATCH(W22,Caliber!B12:'Caliber'!B22,0),2)</f>
        <v>#N/A</v>
      </c>
    </row>
    <row r="23" spans="24:25" x14ac:dyDescent="0.25">
      <c r="X23" t="e">
        <f>INDEX(Caliber!B12:'Caliber'!C22,MATCH(W23,Caliber!B12:'Caliber'!B22,0),2)</f>
        <v>#N/A</v>
      </c>
      <c r="Y23" t="e">
        <f>INDEX(Caliber!C12:'Caliber'!D22,MATCH(W23,Caliber!B12:'Caliber'!B22,0),2)</f>
        <v>#N/A</v>
      </c>
    </row>
    <row r="24" spans="24:25" x14ac:dyDescent="0.25">
      <c r="X24" t="e">
        <f>INDEX(Caliber!B12:'Caliber'!C22,MATCH(W24,Caliber!B12:'Caliber'!B22,0),2)</f>
        <v>#N/A</v>
      </c>
      <c r="Y24" t="e">
        <f>INDEX(Caliber!C12:'Caliber'!D22,MATCH(W24,Caliber!B12:'Caliber'!B22,0),2)</f>
        <v>#N/A</v>
      </c>
    </row>
    <row r="25" spans="24:25" x14ac:dyDescent="0.25">
      <c r="X25" t="e">
        <f>INDEX(Caliber!B12:'Caliber'!C22,MATCH(W25,Caliber!B12:'Caliber'!B22,0),2)</f>
        <v>#N/A</v>
      </c>
      <c r="Y25" t="e">
        <f>INDEX(Caliber!C12:'Caliber'!D22,MATCH(W25,Caliber!B12:'Caliber'!B22,0),2)</f>
        <v>#N/A</v>
      </c>
    </row>
    <row r="26" spans="24:25" x14ac:dyDescent="0.25">
      <c r="X26" t="e">
        <f>INDEX(Caliber!B12:'Caliber'!C22,MATCH(W26,Caliber!B12:'Caliber'!B22,0),2)</f>
        <v>#N/A</v>
      </c>
      <c r="Y26" t="e">
        <f>INDEX(Caliber!C12:'Caliber'!D22,MATCH(W26,Caliber!B12:'Caliber'!B22,0),2)</f>
        <v>#N/A</v>
      </c>
    </row>
    <row r="27" spans="24:25" x14ac:dyDescent="0.25">
      <c r="X27" t="e">
        <f>INDEX(Caliber!B12:'Caliber'!C22,MATCH(W27,Caliber!B12:'Caliber'!B22,0),2)</f>
        <v>#N/A</v>
      </c>
      <c r="Y27" t="e">
        <f>INDEX(Caliber!C12:'Caliber'!D22,MATCH(W27,Caliber!B12:'Caliber'!B22,0),2)</f>
        <v>#N/A</v>
      </c>
    </row>
    <row r="28" spans="24:25" x14ac:dyDescent="0.25">
      <c r="X28" t="e">
        <f>INDEX(Caliber!B12:'Caliber'!C22,MATCH(W28,Caliber!B12:'Caliber'!B22,0),2)</f>
        <v>#N/A</v>
      </c>
      <c r="Y28" t="e">
        <f>INDEX(Caliber!C12:'Caliber'!D22,MATCH(W28,Caliber!B12:'Caliber'!B22,0),2)</f>
        <v>#N/A</v>
      </c>
    </row>
    <row r="29" spans="24:25" x14ac:dyDescent="0.25">
      <c r="X29" t="e">
        <f>INDEX(Caliber!B12:'Caliber'!C22,MATCH(W29,Caliber!B12:'Caliber'!B22,0),2)</f>
        <v>#N/A</v>
      </c>
      <c r="Y29" t="e">
        <f>INDEX(Caliber!C12:'Caliber'!D22,MATCH(W29,Caliber!B12:'Caliber'!B22,0),2)</f>
        <v>#N/A</v>
      </c>
    </row>
    <row r="30" spans="24:25" x14ac:dyDescent="0.25">
      <c r="X30" t="e">
        <f>INDEX(Caliber!B12:'Caliber'!C22,MATCH(W30,Caliber!B12:'Caliber'!B22,0),2)</f>
        <v>#N/A</v>
      </c>
      <c r="Y30" t="e">
        <f>INDEX(Caliber!C12:'Caliber'!D22,MATCH(W30,Caliber!B12:'Caliber'!B22,0),2)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0"/>
  <sheetViews>
    <sheetView workbookViewId="0">
      <pane xSplit="1" topLeftCell="B1" activePane="topRight" state="frozen"/>
      <selection pane="topRight" activeCell="L18" sqref="L18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151</v>
      </c>
      <c r="H1" s="20" t="s">
        <v>168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169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90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INDEX(Caliber!B24:'Caliber'!C29,MATCH(W2,Caliber!B24:'Caliber'!B29,0),2)</f>
        <v>25</v>
      </c>
      <c r="Y2">
        <f>INDEX(Caliber!B24:'Caliber'!D29,MATCH(W2,Caliber!B24:'Caliber'!B29,0),3)</f>
        <v>10</v>
      </c>
      <c r="Z2">
        <f>INDEX(Caliber!B24:'Caliber'!F29,MATCH(W2,Caliber!B24:'Caliber'!B29,0),5)</f>
        <v>0</v>
      </c>
      <c r="AA2" t="s">
        <v>177</v>
      </c>
    </row>
    <row r="3" spans="1:28" x14ac:dyDescent="0.25">
      <c r="A3" t="s">
        <v>178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80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INDEX(Caliber!B24:'Caliber'!C29,MATCH(W3,Caliber!B24:'Caliber'!B29,0),2)</f>
        <v>25</v>
      </c>
      <c r="Y3">
        <f>INDEX(Caliber!B24:'Caliber'!D29,MATCH(W3,Caliber!B24:'Caliber'!B29,0),3)</f>
        <v>10</v>
      </c>
      <c r="Z3">
        <f>INDEX(Caliber!B24:'Caliber'!F29,MATCH(W3,Caliber!B24:'Caliber'!B29,0),5)</f>
        <v>0</v>
      </c>
      <c r="AA3" t="s">
        <v>161</v>
      </c>
    </row>
    <row r="4" spans="1:28" x14ac:dyDescent="0.25">
      <c r="A4" t="s">
        <v>179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85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INDEX(Caliber!B24:'Caliber'!C29,MATCH(W4,Caliber!B24:'Caliber'!B29,0),2)</f>
        <v>25</v>
      </c>
      <c r="Y4">
        <f>INDEX(Caliber!B24:'Caliber'!D29,MATCH(W4,Caliber!B24:'Caliber'!B29,0),3)</f>
        <v>10</v>
      </c>
      <c r="Z4">
        <f>INDEX(Caliber!B24:'Caliber'!F29,MATCH(W4,Caliber!B24:'Caliber'!B29,0),5)</f>
        <v>0</v>
      </c>
      <c r="AA4" t="s">
        <v>180</v>
      </c>
      <c r="AB4" t="s">
        <v>181</v>
      </c>
    </row>
    <row r="5" spans="1:28" x14ac:dyDescent="0.25">
      <c r="A5" t="s">
        <v>182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85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INDEX(Caliber!B24:'Caliber'!C29,MATCH(W5,Caliber!B24:'Caliber'!B29,0),2)</f>
        <v>25</v>
      </c>
      <c r="Y5">
        <f>INDEX(Caliber!B24:'Caliber'!D29,MATCH(W5,Caliber!B24:'Caliber'!B29,0),3)</f>
        <v>10</v>
      </c>
      <c r="Z5">
        <f>INDEX(Caliber!B24:'Caliber'!F29,MATCH(W5,Caliber!B24:'Caliber'!B29,0),5)</f>
        <v>0</v>
      </c>
      <c r="AA5" t="s">
        <v>180</v>
      </c>
      <c r="AB5" t="s">
        <v>181</v>
      </c>
    </row>
    <row r="6" spans="1:28" x14ac:dyDescent="0.25">
      <c r="A6" t="s">
        <v>183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95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INDEX(Caliber!B24:'Caliber'!C29,MATCH(W6,Caliber!B24:'Caliber'!B29,0),2)</f>
        <v>25</v>
      </c>
      <c r="Y6">
        <f>INDEX(Caliber!B24:'Caliber'!D29,MATCH(W6,Caliber!B24:'Caliber'!B29,0),3)</f>
        <v>20</v>
      </c>
      <c r="Z6">
        <f>INDEX(Caliber!B24:'Caliber'!F29,MATCH(W6,Caliber!B24:'Caliber'!B29,0),5)</f>
        <v>0</v>
      </c>
      <c r="AA6" t="s">
        <v>184</v>
      </c>
      <c r="AB6" t="s">
        <v>181</v>
      </c>
    </row>
    <row r="7" spans="1:28" x14ac:dyDescent="0.25">
      <c r="A7" t="s">
        <v>185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90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INDEX(Caliber!B24:'Caliber'!C29,MATCH(W7,Caliber!B24:'Caliber'!B29,0),2)</f>
        <v>25</v>
      </c>
      <c r="Y7">
        <f>INDEX(Caliber!B24:'Caliber'!D29,MATCH(W7,Caliber!B24:'Caliber'!B29,0),3)</f>
        <v>10</v>
      </c>
      <c r="Z7">
        <f>INDEX(Caliber!B24:'Caliber'!F29,MATCH(W7,Caliber!B24:'Caliber'!B29,0),5)</f>
        <v>0</v>
      </c>
      <c r="AA7" t="s">
        <v>186</v>
      </c>
      <c r="AB7" t="s">
        <v>187</v>
      </c>
    </row>
    <row r="8" spans="1:28" x14ac:dyDescent="0.25">
      <c r="A8" t="s">
        <v>188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85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INDEX(Caliber!B24:'Caliber'!C29,MATCH(W8,Caliber!B24:'Caliber'!B29,0),2)</f>
        <v>25</v>
      </c>
      <c r="Y8">
        <f>INDEX(Caliber!B24:'Caliber'!D29,MATCH(W8,Caliber!B24:'Caliber'!B29,0),3)</f>
        <v>10</v>
      </c>
      <c r="Z8">
        <f>INDEX(Caliber!B24:'Caliber'!F29,MATCH(W8,Caliber!B24:'Caliber'!B29,0),5)</f>
        <v>0</v>
      </c>
      <c r="AA8" t="s">
        <v>186</v>
      </c>
      <c r="AB8" t="s">
        <v>187</v>
      </c>
    </row>
    <row r="9" spans="1:28" x14ac:dyDescent="0.25">
      <c r="A9" t="s">
        <v>189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90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INDEX(Caliber!B24:'Caliber'!C29,MATCH(W9,Caliber!B24:'Caliber'!B29,0),2)</f>
        <v>25</v>
      </c>
      <c r="Y9">
        <f>INDEX(Caliber!B24:'Caliber'!D29,MATCH(W9,Caliber!B24:'Caliber'!B29,0),3)</f>
        <v>10</v>
      </c>
      <c r="Z9">
        <f>INDEX(Caliber!B24:'Caliber'!F29,MATCH(W9,Caliber!B24:'Caliber'!B29,0),5)</f>
        <v>0</v>
      </c>
      <c r="AA9" t="s">
        <v>186</v>
      </c>
      <c r="AB9" t="s">
        <v>187</v>
      </c>
    </row>
    <row r="10" spans="1:28" x14ac:dyDescent="0.25">
      <c r="A10" t="s">
        <v>190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85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INDEX(Caliber!B24:'Caliber'!C29,MATCH(W10,Caliber!B24:'Caliber'!B29,0),2)</f>
        <v>25</v>
      </c>
      <c r="Y10">
        <f>INDEX(Caliber!B24:'Caliber'!D29,MATCH(W10,Caliber!B24:'Caliber'!B29,0),3)</f>
        <v>10</v>
      </c>
      <c r="Z10">
        <f>INDEX(Caliber!B24:'Caliber'!F29,MATCH(W10,Caliber!B24:'Caliber'!B29,0),5)</f>
        <v>0</v>
      </c>
      <c r="AA10" t="s">
        <v>186</v>
      </c>
      <c r="AB10" t="s">
        <v>187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8"/>
  <sheetViews>
    <sheetView workbookViewId="0">
      <pane xSplit="1" topLeftCell="H1" activePane="topRight" state="frozen"/>
      <selection pane="topRight" activeCell="Y2" sqref="Y2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214</v>
      </c>
      <c r="B2">
        <v>65</v>
      </c>
      <c r="C2" t="s">
        <v>215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INDEX(Caliber!B12:'Caliber'!C22,MATCH(INDIRECT(ADDRESS(ROW(),COLUMN()-1)),Caliber!B12:'Caliber'!B22,0),2)</f>
        <v>45</v>
      </c>
      <c r="Y2" cm="1">
        <f t="array" aca="1" ref="Y2" ca="1">INDEX(Caliber!C12:'Caliber'!D22,MATCH(INDIRECT(ADDRESS(ROW(),COLUMN()-2)),Caliber!B12:'Caliber'!B22,0),2)</f>
        <v>0.6</v>
      </c>
      <c r="Z2" t="s">
        <v>216</v>
      </c>
    </row>
    <row r="3" spans="1:27" x14ac:dyDescent="0.25">
      <c r="A3" t="s">
        <v>218</v>
      </c>
      <c r="B3">
        <v>49</v>
      </c>
      <c r="C3" t="s">
        <v>215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121</v>
      </c>
      <c r="X3" cm="1">
        <f t="array" aca="1" ref="X3" ca="1">INDEX(Caliber!B12:'Caliber'!C22,MATCH(INDIRECT(ADDRESS(ROW(),COLUMN()-1)),Caliber!B12:'Caliber'!B22,0),2)</f>
        <v>37</v>
      </c>
      <c r="Y3" cm="1">
        <f t="array" aca="1" ref="Y3" ca="1">INDEX(Caliber!C12:'Caliber'!D22,MATCH(INDIRECT(ADDRESS(ROW(),COLUMN()-2)),Caliber!B12:'Caliber'!B22,0),2)</f>
        <v>0.4</v>
      </c>
      <c r="Z3" t="s">
        <v>217</v>
      </c>
    </row>
    <row r="4" spans="1:27" x14ac:dyDescent="0.25">
      <c r="A4" t="s">
        <v>223</v>
      </c>
      <c r="B4">
        <v>59</v>
      </c>
      <c r="C4" t="s">
        <v>215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224</v>
      </c>
      <c r="X4" cm="1">
        <f t="array" aca="1" ref="X4" ca="1">INDEX(Caliber!B12:'Caliber'!C22,MATCH(INDIRECT(ADDRESS(ROW(),COLUMN()-1)),Caliber!B12:'Caliber'!B22,0),2)</f>
        <v>49</v>
      </c>
      <c r="Y4" cm="1">
        <f t="array" aca="1" ref="Y4" ca="1">INDEX(Caliber!C12:'Caliber'!D22,MATCH(INDIRECT(ADDRESS(ROW(),COLUMN()-2)),Caliber!B12:'Caliber'!B22,0),2)</f>
        <v>0.7</v>
      </c>
      <c r="Z4" t="s">
        <v>216</v>
      </c>
    </row>
    <row r="5" spans="1:27" x14ac:dyDescent="0.25">
      <c r="A5" t="s">
        <v>220</v>
      </c>
      <c r="B5">
        <v>60</v>
      </c>
      <c r="C5" t="s">
        <v>215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INDEX(Caliber!B12:'Caliber'!C22,MATCH(INDIRECT(ADDRESS(ROW(),COLUMN()-1)),Caliber!B12:'Caliber'!B22,0),2)</f>
        <v>45</v>
      </c>
      <c r="Y5" cm="1">
        <f t="array" aca="1" ref="Y5" ca="1">INDEX(Caliber!C12:'Caliber'!D22,MATCH(INDIRECT(ADDRESS(ROW(),COLUMN()-2)),Caliber!B12:'Caliber'!B22,0),2)</f>
        <v>0.6</v>
      </c>
      <c r="Z5" t="s">
        <v>216</v>
      </c>
    </row>
    <row r="6" spans="1:27" x14ac:dyDescent="0.25">
      <c r="A6" t="s">
        <v>219</v>
      </c>
      <c r="B6">
        <v>52</v>
      </c>
      <c r="C6" t="s">
        <v>215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121</v>
      </c>
      <c r="X6" cm="1">
        <f t="array" aca="1" ref="X6" ca="1">INDEX(Caliber!B12:'Caliber'!C22,MATCH(INDIRECT(ADDRESS(ROW(),COLUMN()-1)),Caliber!B12:'Caliber'!B22,0),2)</f>
        <v>37</v>
      </c>
      <c r="Y6" cm="1">
        <f t="array" aca="1" ref="Y6" ca="1">INDEX(Caliber!C12:'Caliber'!D22,MATCH(INDIRECT(ADDRESS(ROW(),COLUMN()-2)),Caliber!B12:'Caliber'!B22,0),2)</f>
        <v>0.4</v>
      </c>
      <c r="Z6" t="s">
        <v>217</v>
      </c>
    </row>
    <row r="7" spans="1:27" x14ac:dyDescent="0.25">
      <c r="A7" t="s">
        <v>225</v>
      </c>
      <c r="B7">
        <v>48</v>
      </c>
      <c r="C7" t="s">
        <v>215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121</v>
      </c>
      <c r="X7" cm="1">
        <f t="array" aca="1" ref="X7" ca="1">INDEX(Caliber!B12:'Caliber'!C22,MATCH(INDIRECT(ADDRESS(ROW(),COLUMN()-1)),Caliber!B12:'Caliber'!B22,0),2)</f>
        <v>37</v>
      </c>
      <c r="Y7" cm="1">
        <f t="array" aca="1" ref="Y7" ca="1">INDEX(Caliber!C12:'Caliber'!D22,MATCH(INDIRECT(ADDRESS(ROW(),COLUMN()-2)),Caliber!B12:'Caliber'!B22,0),2)</f>
        <v>0.4</v>
      </c>
      <c r="Z7" t="s">
        <v>216</v>
      </c>
    </row>
    <row r="8" spans="1:27" x14ac:dyDescent="0.25">
      <c r="A8" t="s">
        <v>221</v>
      </c>
      <c r="B8">
        <v>38</v>
      </c>
      <c r="C8" t="s">
        <v>215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INDEX(Caliber!B12:'Caliber'!C22,MATCH(INDIRECT(ADDRESS(ROW(),COLUMN()-1)),Caliber!B12:'Caliber'!B22,0),2)</f>
        <v>36</v>
      </c>
      <c r="Y8" cm="1">
        <f t="array" aca="1" ref="Y8" ca="1">INDEX(Caliber!C12:'Caliber'!D22,MATCH(INDIRECT(ADDRESS(ROW(),COLUMN()-2)),Caliber!B12:'Caliber'!B22,0),2)</f>
        <v>0.3</v>
      </c>
      <c r="Z8" t="s">
        <v>222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F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226</v>
      </c>
      <c r="B2">
        <v>12</v>
      </c>
      <c r="C2" t="s">
        <v>229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INDEX(Caliber!B31:'Caliber'!C39,MATCH(INDIRECT(ADDRESS(ROW(),COLUMN()-1)),Caliber!B31:'Caliber'!B39,0),2)</f>
        <v>50</v>
      </c>
      <c r="Y2" cm="1">
        <f t="array" aca="1" ref="Y2" ca="1">INDEX(Caliber!C31:'Caliber'!D39,MATCH(INDIRECT(ADDRESS(ROW(),COLUMN()-2)),Caliber!B31:'Caliber'!B39,0),2)</f>
        <v>0.2</v>
      </c>
      <c r="Z2" t="s">
        <v>82</v>
      </c>
      <c r="AA2" t="s">
        <v>227</v>
      </c>
    </row>
    <row r="3" spans="1:27" x14ac:dyDescent="0.25">
      <c r="A3" t="s">
        <v>228</v>
      </c>
      <c r="B3">
        <v>52</v>
      </c>
      <c r="C3" t="s">
        <v>215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INDEX(Caliber!B31:'Caliber'!C39,MATCH(INDIRECT(ADDRESS(ROW(),COLUMN()-1)),Caliber!B31:'Caliber'!B39,0),2)</f>
        <v>50</v>
      </c>
      <c r="Y3" cm="1">
        <f t="array" aca="1" ref="Y3" ca="1">INDEX(Caliber!C31:'Caliber'!D39,MATCH(INDIRECT(ADDRESS(ROW(),COLUMN()-2)),Caliber!B31:'Caliber'!B39,0),2)</f>
        <v>0.2</v>
      </c>
      <c r="Z3" t="s">
        <v>230</v>
      </c>
      <c r="AA3" t="s">
        <v>231</v>
      </c>
    </row>
    <row r="4" spans="1:27" x14ac:dyDescent="0.25">
      <c r="A4" t="s">
        <v>232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INDEX(Caliber!B31:'Caliber'!C39,MATCH(INDIRECT(ADDRESS(ROW(),COLUMN()-1)),Caliber!B31:'Caliber'!B39,0),2)</f>
        <v>50</v>
      </c>
      <c r="Y4" cm="1">
        <f t="array" aca="1" ref="Y4" ca="1">INDEX(Caliber!C31:'Caliber'!D39,MATCH(INDIRECT(ADDRESS(ROW(),COLUMN()-2)),Caliber!B31:'Caliber'!B39,0),2)</f>
        <v>0.2</v>
      </c>
      <c r="Z4" t="s">
        <v>233</v>
      </c>
      <c r="AA4" t="s">
        <v>231</v>
      </c>
    </row>
    <row r="5" spans="1:27" x14ac:dyDescent="0.25">
      <c r="A5" t="s">
        <v>235</v>
      </c>
      <c r="B5">
        <v>65</v>
      </c>
      <c r="C5" t="s">
        <v>215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INDEX(Caliber!B31:'Caliber'!C39,MATCH(INDIRECT(ADDRESS(ROW(),COLUMN()-1)),Caliber!B31:'Caliber'!B39,0),2)</f>
        <v>200</v>
      </c>
      <c r="Y5" cm="1">
        <f t="array" aca="1" ref="Y5" ca="1">INDEX(Caliber!C31:'Caliber'!D39,MATCH(INDIRECT(ADDRESS(ROW(),COLUMN()-2)),Caliber!B31:'Caliber'!B39,0),2)</f>
        <v>1</v>
      </c>
      <c r="Z5" t="s">
        <v>82</v>
      </c>
      <c r="AA5" t="s">
        <v>234</v>
      </c>
    </row>
    <row r="6" spans="1:27" x14ac:dyDescent="0.25">
      <c r="A6" t="s">
        <v>236</v>
      </c>
      <c r="B6">
        <v>58</v>
      </c>
      <c r="C6" t="s">
        <v>215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INDEX(Caliber!B31:'Caliber'!C39,MATCH(INDIRECT(ADDRESS(ROW(),COLUMN()-1)),Caliber!B31:'Caliber'!B39,0),2)</f>
        <v>150</v>
      </c>
      <c r="Y6" cm="1">
        <f t="array" aca="1" ref="Y6" ca="1">INDEX(Caliber!C31:'Caliber'!D39,MATCH(INDIRECT(ADDRESS(ROW(),COLUMN()-2)),Caliber!B31:'Caliber'!B39,0),2)</f>
        <v>1</v>
      </c>
      <c r="Z6" t="s">
        <v>82</v>
      </c>
      <c r="AA6" t="s">
        <v>234</v>
      </c>
    </row>
    <row r="7" spans="1:27" x14ac:dyDescent="0.25">
      <c r="A7" t="s">
        <v>237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INDEX(Caliber!B31:'Caliber'!C39,MATCH(INDIRECT(ADDRESS(ROW(),COLUMN()-1)),Caliber!B31:'Caliber'!B39,0),2)</f>
        <v>190</v>
      </c>
      <c r="Y7" cm="1">
        <f t="array" aca="1" ref="Y7" ca="1">INDEX(Caliber!C31:'Caliber'!D39,MATCH(INDIRECT(ADDRESS(ROW(),COLUMN()-2)),Caliber!B31:'Caliber'!B39,0),2)</f>
        <v>1</v>
      </c>
      <c r="Z7" t="s">
        <v>82</v>
      </c>
      <c r="AA7" t="s">
        <v>238</v>
      </c>
    </row>
    <row r="8" spans="1:27" x14ac:dyDescent="0.25">
      <c r="X8" t="e" cm="1">
        <f t="array" aca="1" ref="X8" ca="1">INDEX(Caliber!B31:'Caliber'!C39,MATCH(INDIRECT(ADDRESS(ROW(),COLUMN()-1)),Caliber!B31:'Caliber'!B39,0),2)</f>
        <v>#N/A</v>
      </c>
      <c r="Y8" t="e" cm="1">
        <f t="array" aca="1" ref="Y8" ca="1">INDEX(Caliber!C31:'Caliber'!D39,MATCH(INDIRECT(ADDRESS(ROW(),COLUMN()-2)),Caliber!B31:'Caliber'!B39,0),2)</f>
        <v>#N/A</v>
      </c>
    </row>
    <row r="9" spans="1:27" x14ac:dyDescent="0.25">
      <c r="X9" t="e" cm="1">
        <f t="array" aca="1" ref="X9" ca="1">INDEX(Caliber!B31:'Caliber'!C39,MATCH(INDIRECT(ADDRESS(ROW(),COLUMN()-1)),Caliber!B31:'Caliber'!B39,0),2)</f>
        <v>#N/A</v>
      </c>
      <c r="Y9" t="e" cm="1">
        <f t="array" aca="1" ref="Y9" ca="1">INDEX(Caliber!C31:'Caliber'!D39,MATCH(INDIRECT(ADDRESS(ROW(),COLUMN()-2)),Caliber!B31:'Caliber'!B39,0),2)</f>
        <v>#N/A</v>
      </c>
    </row>
    <row r="10" spans="1:27" x14ac:dyDescent="0.25">
      <c r="X10" t="e" cm="1">
        <f t="array" aca="1" ref="X10" ca="1">INDEX(Caliber!B31:'Caliber'!C39,MATCH(INDIRECT(ADDRESS(ROW(),COLUMN()-1)),Caliber!B31:'Caliber'!B39,0),2)</f>
        <v>#N/A</v>
      </c>
      <c r="Y10" t="e" cm="1">
        <f t="array" aca="1" ref="Y10" ca="1">INDEX(Caliber!C31:'Caliber'!D39,MATCH(INDIRECT(ADDRESS(ROW(),COLUMN()-2)),Caliber!B31:'Caliber'!B39,0),2)</f>
        <v>#N/A</v>
      </c>
    </row>
    <row r="11" spans="1:27" x14ac:dyDescent="0.25">
      <c r="X11" t="e" cm="1">
        <f t="array" aca="1" ref="X11" ca="1">INDEX(Caliber!B31:'Caliber'!C39,MATCH(INDIRECT(ADDRESS(ROW(),COLUMN()-1)),Caliber!B31:'Caliber'!B39,0),2)</f>
        <v>#N/A</v>
      </c>
      <c r="Y11" t="e" cm="1">
        <f t="array" aca="1" ref="Y11" ca="1">INDEX(Caliber!C31:'Caliber'!D39,MATCH(INDIRECT(ADDRESS(ROW(),COLUMN()-2)),Caliber!B31:'Caliber'!B39,0),2)</f>
        <v>#N/A</v>
      </c>
    </row>
    <row r="12" spans="1:27" x14ac:dyDescent="0.25">
      <c r="X12" t="e" cm="1">
        <f t="array" aca="1" ref="X12" ca="1">INDEX(Caliber!B31:'Caliber'!C39,MATCH(INDIRECT(ADDRESS(ROW(),COLUMN()-1)),Caliber!B31:'Caliber'!B39,0),2)</f>
        <v>#N/A</v>
      </c>
      <c r="Y12" t="e" cm="1">
        <f t="array" aca="1" ref="Y12" ca="1">INDEX(Caliber!C31:'Caliber'!D39,MATCH(INDIRECT(ADDRESS(ROW(),COLUMN()-2)),Caliber!B31:'Caliber'!B39,0),2)</f>
        <v>#N/A</v>
      </c>
    </row>
    <row r="13" spans="1:27" x14ac:dyDescent="0.25">
      <c r="X13" t="e" cm="1">
        <f t="array" aca="1" ref="X13" ca="1">INDEX(Caliber!B31:'Caliber'!C39,MATCH(INDIRECT(ADDRESS(ROW(),COLUMN()-1)),Caliber!B31:'Caliber'!B39,0),2)</f>
        <v>#N/A</v>
      </c>
      <c r="Y13" t="e" cm="1">
        <f t="array" aca="1" ref="Y13" ca="1">INDEX(Caliber!C31:'Caliber'!D39,MATCH(INDIRECT(ADDRESS(ROW(),COLUMN()-2)),Caliber!B31:'Caliber'!B39,0),2)</f>
        <v>#N/A</v>
      </c>
    </row>
    <row r="14" spans="1:27" x14ac:dyDescent="0.25">
      <c r="X14" t="e" cm="1">
        <f t="array" aca="1" ref="X14" ca="1">INDEX(Caliber!B31:'Caliber'!C39,MATCH(INDIRECT(ADDRESS(ROW(),COLUMN()-1)),Caliber!B31:'Caliber'!B39,0),2)</f>
        <v>#N/A</v>
      </c>
      <c r="Y14" t="e" cm="1">
        <f t="array" aca="1" ref="Y14" ca="1">INDEX(Caliber!C31:'Caliber'!D39,MATCH(INDIRECT(ADDRESS(ROW(),COLUMN()-2)),Caliber!B31:'Caliber'!B39,0),2)</f>
        <v>#N/A</v>
      </c>
    </row>
    <row r="15" spans="1:27" x14ac:dyDescent="0.25">
      <c r="X15" t="e" cm="1">
        <f t="array" aca="1" ref="X15" ca="1">INDEX(Caliber!B31:'Caliber'!C39,MATCH(INDIRECT(ADDRESS(ROW(),COLUMN()-1)),Caliber!B31:'Caliber'!B39,0),2)</f>
        <v>#N/A</v>
      </c>
      <c r="Y15" t="e" cm="1">
        <f t="array" aca="1" ref="Y15" ca="1">INDEX(Caliber!C31:'Caliber'!D39,MATCH(INDIRECT(ADDRESS(ROW(),COLUMN()-2)),Caliber!B31:'Caliber'!B39,0),2)</f>
        <v>#N/A</v>
      </c>
    </row>
    <row r="16" spans="1:27" x14ac:dyDescent="0.25">
      <c r="X16" t="e" cm="1">
        <f t="array" aca="1" ref="X16" ca="1">INDEX(Caliber!B31:'Caliber'!C39,MATCH(INDIRECT(ADDRESS(ROW(),COLUMN()-1)),Caliber!B31:'Caliber'!B39,0),2)</f>
        <v>#N/A</v>
      </c>
      <c r="Y16" t="e" cm="1">
        <f t="array" aca="1" ref="Y16" ca="1">INDEX(Caliber!C31:'Caliber'!D39,MATCH(INDIRECT(ADDRESS(ROW(),COLUMN()-2)),Caliber!B31:'Caliber'!B39,0),2)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tabSelected="1"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52" t="s">
        <v>239</v>
      </c>
      <c r="B1" s="54" t="s">
        <v>240</v>
      </c>
      <c r="C1" s="55"/>
      <c r="D1" s="55"/>
      <c r="E1" s="56"/>
      <c r="F1" s="54" t="s">
        <v>241</v>
      </c>
      <c r="G1" s="55"/>
      <c r="H1" s="55"/>
      <c r="I1" s="55"/>
      <c r="J1" s="56"/>
      <c r="K1" s="52" t="s">
        <v>242</v>
      </c>
      <c r="L1" s="52" t="s">
        <v>243</v>
      </c>
      <c r="M1" s="52" t="s">
        <v>244</v>
      </c>
      <c r="N1" s="52" t="s">
        <v>245</v>
      </c>
      <c r="O1" s="52" t="s">
        <v>246</v>
      </c>
      <c r="P1" s="52" t="s">
        <v>247</v>
      </c>
    </row>
    <row r="2" spans="1:16" ht="15.75" thickBot="1" x14ac:dyDescent="0.3">
      <c r="A2" s="53"/>
      <c r="B2" s="21" t="s">
        <v>248</v>
      </c>
      <c r="C2" s="21" t="s">
        <v>249</v>
      </c>
      <c r="D2" s="21" t="s">
        <v>250</v>
      </c>
      <c r="E2" s="21" t="s">
        <v>251</v>
      </c>
      <c r="F2" s="22" t="s">
        <v>252</v>
      </c>
      <c r="G2" s="23" t="s">
        <v>253</v>
      </c>
      <c r="H2" s="24" t="s">
        <v>254</v>
      </c>
      <c r="I2" s="25" t="s">
        <v>255</v>
      </c>
      <c r="J2" s="26" t="s">
        <v>256</v>
      </c>
      <c r="K2" s="53"/>
      <c r="L2" s="53"/>
      <c r="M2" s="53"/>
      <c r="N2" s="53"/>
      <c r="O2" s="53"/>
      <c r="P2" s="53"/>
    </row>
    <row r="3" spans="1:16" ht="26.25" thickBot="1" x14ac:dyDescent="0.3">
      <c r="A3" s="27" t="s">
        <v>257</v>
      </c>
      <c r="B3" s="27">
        <v>4</v>
      </c>
      <c r="C3" s="27">
        <v>4</v>
      </c>
      <c r="D3" s="27">
        <v>4</v>
      </c>
      <c r="E3" s="27">
        <v>4</v>
      </c>
      <c r="F3" s="28"/>
      <c r="G3" s="29"/>
      <c r="H3" s="30"/>
      <c r="I3" s="31"/>
      <c r="J3" s="32"/>
      <c r="K3" s="27">
        <v>1</v>
      </c>
      <c r="L3" s="27">
        <v>1</v>
      </c>
      <c r="M3" s="27" t="s">
        <v>258</v>
      </c>
      <c r="N3" s="27" t="s">
        <v>259</v>
      </c>
      <c r="O3" s="27" t="s">
        <v>258</v>
      </c>
      <c r="P3" s="27">
        <v>0</v>
      </c>
    </row>
    <row r="4" spans="1:16" ht="30.75" customHeight="1" thickBot="1" x14ac:dyDescent="0.3">
      <c r="A4" s="33" t="s">
        <v>260</v>
      </c>
      <c r="B4" s="33">
        <v>4</v>
      </c>
      <c r="C4" s="33">
        <v>4</v>
      </c>
      <c r="D4" s="33">
        <v>4</v>
      </c>
      <c r="E4" s="33">
        <v>4</v>
      </c>
      <c r="F4" s="28"/>
      <c r="G4" s="23">
        <v>-5</v>
      </c>
      <c r="H4" s="30"/>
      <c r="I4" s="31"/>
      <c r="J4" s="26">
        <v>-2</v>
      </c>
      <c r="K4" s="33">
        <v>1</v>
      </c>
      <c r="L4" s="33">
        <v>1</v>
      </c>
      <c r="M4" s="33" t="s">
        <v>258</v>
      </c>
      <c r="N4" s="33" t="s">
        <v>259</v>
      </c>
      <c r="O4" s="33" t="s">
        <v>258</v>
      </c>
      <c r="P4" s="33">
        <v>0</v>
      </c>
    </row>
    <row r="5" spans="1:16" ht="26.25" thickBot="1" x14ac:dyDescent="0.3">
      <c r="A5" s="27" t="s">
        <v>261</v>
      </c>
      <c r="B5" s="27">
        <v>30</v>
      </c>
      <c r="C5" s="27">
        <v>10</v>
      </c>
      <c r="D5" s="27">
        <v>30</v>
      </c>
      <c r="E5" s="27">
        <v>4</v>
      </c>
      <c r="F5" s="22">
        <v>-5</v>
      </c>
      <c r="G5" s="23">
        <v>-15</v>
      </c>
      <c r="H5" s="24">
        <v>10</v>
      </c>
      <c r="I5" s="31"/>
      <c r="J5" s="26">
        <v>-10</v>
      </c>
      <c r="K5" s="27">
        <v>1</v>
      </c>
      <c r="L5" s="27">
        <v>1</v>
      </c>
      <c r="M5" s="27" t="s">
        <v>258</v>
      </c>
      <c r="N5" s="27" t="s">
        <v>259</v>
      </c>
      <c r="O5" s="27" t="s">
        <v>258</v>
      </c>
      <c r="P5" s="27">
        <v>0</v>
      </c>
    </row>
    <row r="6" spans="1:16" ht="33" customHeight="1" thickBot="1" x14ac:dyDescent="0.3">
      <c r="A6" s="33" t="s">
        <v>262</v>
      </c>
      <c r="B6" s="33">
        <v>30</v>
      </c>
      <c r="C6" s="33">
        <v>10</v>
      </c>
      <c r="D6" s="33">
        <v>30</v>
      </c>
      <c r="E6" s="33">
        <v>4</v>
      </c>
      <c r="F6" s="22">
        <v>-5</v>
      </c>
      <c r="G6" s="23">
        <v>-20</v>
      </c>
      <c r="H6" s="24">
        <v>10</v>
      </c>
      <c r="I6" s="31"/>
      <c r="J6" s="26">
        <v>-12</v>
      </c>
      <c r="K6" s="33">
        <v>1</v>
      </c>
      <c r="L6" s="33">
        <v>1</v>
      </c>
      <c r="M6" s="33" t="s">
        <v>258</v>
      </c>
      <c r="N6" s="33" t="s">
        <v>259</v>
      </c>
      <c r="O6" s="33" t="s">
        <v>258</v>
      </c>
      <c r="P6" s="33">
        <v>0</v>
      </c>
    </row>
    <row r="7" spans="1:16" ht="26.25" thickBot="1" x14ac:dyDescent="0.3">
      <c r="A7" s="27" t="s">
        <v>263</v>
      </c>
      <c r="B7" s="27">
        <v>30</v>
      </c>
      <c r="C7" s="27">
        <v>10</v>
      </c>
      <c r="D7" s="27">
        <v>30</v>
      </c>
      <c r="E7" s="27">
        <v>4</v>
      </c>
      <c r="F7" s="22">
        <v>-5</v>
      </c>
      <c r="G7" s="23">
        <v>-15</v>
      </c>
      <c r="H7" s="24">
        <v>10</v>
      </c>
      <c r="I7" s="31"/>
      <c r="J7" s="26">
        <v>-10</v>
      </c>
      <c r="K7" s="27">
        <v>1</v>
      </c>
      <c r="L7" s="27">
        <v>1</v>
      </c>
      <c r="M7" s="27" t="s">
        <v>258</v>
      </c>
      <c r="N7" s="27" t="s">
        <v>264</v>
      </c>
      <c r="O7" s="27" t="s">
        <v>258</v>
      </c>
      <c r="P7" s="27">
        <v>0</v>
      </c>
    </row>
    <row r="8" spans="1:16" ht="31.5" customHeight="1" thickBot="1" x14ac:dyDescent="0.3">
      <c r="A8" s="33" t="s">
        <v>265</v>
      </c>
      <c r="B8" s="33">
        <v>30</v>
      </c>
      <c r="C8" s="33">
        <v>10</v>
      </c>
      <c r="D8" s="33">
        <v>30</v>
      </c>
      <c r="E8" s="33">
        <v>4</v>
      </c>
      <c r="F8" s="22">
        <v>-5</v>
      </c>
      <c r="G8" s="23">
        <v>-20</v>
      </c>
      <c r="H8" s="24">
        <v>10</v>
      </c>
      <c r="I8" s="31"/>
      <c r="J8" s="26">
        <v>-12</v>
      </c>
      <c r="K8" s="33">
        <v>1</v>
      </c>
      <c r="L8" s="33">
        <v>1</v>
      </c>
      <c r="M8" s="33" t="s">
        <v>258</v>
      </c>
      <c r="N8" s="33" t="s">
        <v>264</v>
      </c>
      <c r="O8" s="33" t="s">
        <v>258</v>
      </c>
      <c r="P8" s="33">
        <v>0</v>
      </c>
    </row>
    <row r="9" spans="1:16" ht="25.5" customHeight="1" thickBot="1" x14ac:dyDescent="0.3">
      <c r="A9" s="27" t="s">
        <v>266</v>
      </c>
      <c r="B9" s="27">
        <v>30</v>
      </c>
      <c r="C9" s="27">
        <v>10</v>
      </c>
      <c r="D9" s="27">
        <v>30</v>
      </c>
      <c r="E9" s="27">
        <v>4</v>
      </c>
      <c r="F9" s="22">
        <v>-5</v>
      </c>
      <c r="G9" s="23">
        <v>-15</v>
      </c>
      <c r="H9" s="24">
        <v>10</v>
      </c>
      <c r="I9" s="31"/>
      <c r="J9" s="26">
        <v>-10</v>
      </c>
      <c r="K9" s="27">
        <v>1</v>
      </c>
      <c r="L9" s="27">
        <v>1</v>
      </c>
      <c r="M9" s="27" t="s">
        <v>258</v>
      </c>
      <c r="N9" s="27" t="s">
        <v>267</v>
      </c>
      <c r="O9" s="27" t="s">
        <v>268</v>
      </c>
      <c r="P9" s="27">
        <v>100</v>
      </c>
    </row>
    <row r="10" spans="1:16" ht="29.25" customHeight="1" thickBot="1" x14ac:dyDescent="0.3">
      <c r="A10" s="33" t="s">
        <v>269</v>
      </c>
      <c r="B10" s="33">
        <v>30</v>
      </c>
      <c r="C10" s="33">
        <v>10</v>
      </c>
      <c r="D10" s="33">
        <v>30</v>
      </c>
      <c r="E10" s="33">
        <v>4</v>
      </c>
      <c r="F10" s="22">
        <v>-5</v>
      </c>
      <c r="G10" s="23">
        <v>-20</v>
      </c>
      <c r="H10" s="24">
        <v>10</v>
      </c>
      <c r="I10" s="31"/>
      <c r="J10" s="26">
        <v>-12</v>
      </c>
      <c r="K10" s="33">
        <v>1</v>
      </c>
      <c r="L10" s="33">
        <v>1</v>
      </c>
      <c r="M10" s="33" t="s">
        <v>258</v>
      </c>
      <c r="N10" s="33" t="s">
        <v>259</v>
      </c>
      <c r="O10" s="33" t="s">
        <v>268</v>
      </c>
      <c r="P10" s="33">
        <v>100</v>
      </c>
    </row>
    <row r="11" spans="1:16" ht="27" customHeight="1" thickBot="1" x14ac:dyDescent="0.3">
      <c r="A11" s="33" t="s">
        <v>294</v>
      </c>
      <c r="B11" s="33">
        <v>35</v>
      </c>
      <c r="C11" s="33">
        <v>15</v>
      </c>
      <c r="D11" s="33">
        <v>30</v>
      </c>
      <c r="E11" s="33">
        <v>4</v>
      </c>
      <c r="F11" s="22">
        <v>-10</v>
      </c>
      <c r="G11" s="23">
        <v>-15</v>
      </c>
      <c r="H11" s="24">
        <v>15</v>
      </c>
      <c r="I11" s="31">
        <v>-3</v>
      </c>
      <c r="J11" s="26">
        <v>-14</v>
      </c>
      <c r="K11" s="33">
        <v>1</v>
      </c>
      <c r="L11" s="33">
        <v>1</v>
      </c>
      <c r="M11" s="33" t="s">
        <v>258</v>
      </c>
      <c r="N11" s="33" t="s">
        <v>259</v>
      </c>
      <c r="O11" s="33" t="s">
        <v>258</v>
      </c>
      <c r="P11" s="33">
        <v>0</v>
      </c>
    </row>
    <row r="12" spans="1:16" ht="30" customHeight="1" thickBot="1" x14ac:dyDescent="0.3">
      <c r="A12" s="33" t="s">
        <v>295</v>
      </c>
      <c r="B12" s="33">
        <v>35</v>
      </c>
      <c r="C12" s="33">
        <v>15</v>
      </c>
      <c r="D12" s="33">
        <v>30</v>
      </c>
      <c r="E12" s="33">
        <v>4</v>
      </c>
      <c r="F12" s="22">
        <v>-14</v>
      </c>
      <c r="G12" s="23">
        <v>-20</v>
      </c>
      <c r="H12" s="24">
        <v>15</v>
      </c>
      <c r="I12" s="31">
        <v>-3</v>
      </c>
      <c r="J12" s="26">
        <v>-17</v>
      </c>
      <c r="K12" s="33">
        <v>1</v>
      </c>
      <c r="L12" s="33">
        <v>1</v>
      </c>
      <c r="M12" s="33" t="s">
        <v>258</v>
      </c>
      <c r="N12" s="33" t="s">
        <v>259</v>
      </c>
      <c r="O12" s="33" t="s">
        <v>258</v>
      </c>
      <c r="P12" s="33">
        <v>0</v>
      </c>
    </row>
    <row r="13" spans="1:16" ht="27.75" customHeight="1" thickBot="1" x14ac:dyDescent="0.3">
      <c r="A13" s="34" t="s">
        <v>270</v>
      </c>
      <c r="B13" s="27">
        <v>4</v>
      </c>
      <c r="C13" s="27">
        <v>4</v>
      </c>
      <c r="D13" s="27">
        <v>4</v>
      </c>
      <c r="E13" s="27">
        <v>4</v>
      </c>
      <c r="F13" s="28"/>
      <c r="G13" s="29"/>
      <c r="H13" s="30"/>
      <c r="I13" s="31"/>
      <c r="J13" s="32"/>
      <c r="K13" s="27">
        <v>1</v>
      </c>
      <c r="L13" s="27">
        <v>1</v>
      </c>
      <c r="M13" s="27" t="s">
        <v>271</v>
      </c>
      <c r="N13" s="27" t="s">
        <v>259</v>
      </c>
      <c r="O13" s="27" t="s">
        <v>258</v>
      </c>
      <c r="P13" s="27">
        <v>0</v>
      </c>
    </row>
    <row r="14" spans="1:16" ht="27.75" customHeight="1" thickBot="1" x14ac:dyDescent="0.3">
      <c r="A14" s="34" t="s">
        <v>272</v>
      </c>
      <c r="B14" s="33">
        <v>4</v>
      </c>
      <c r="C14" s="33">
        <v>4</v>
      </c>
      <c r="D14" s="33">
        <v>4</v>
      </c>
      <c r="E14" s="33">
        <v>4</v>
      </c>
      <c r="F14" s="28"/>
      <c r="G14" s="23">
        <v>-5</v>
      </c>
      <c r="H14" s="30"/>
      <c r="I14" s="31"/>
      <c r="J14" s="26">
        <v>-2</v>
      </c>
      <c r="K14" s="33">
        <v>1</v>
      </c>
      <c r="L14" s="33">
        <v>1</v>
      </c>
      <c r="M14" s="33" t="s">
        <v>271</v>
      </c>
      <c r="N14" s="33" t="s">
        <v>259</v>
      </c>
      <c r="O14" s="33" t="s">
        <v>258</v>
      </c>
      <c r="P14" s="33">
        <v>0</v>
      </c>
    </row>
    <row r="15" spans="1:16" ht="26.25" thickBot="1" x14ac:dyDescent="0.3">
      <c r="A15" s="34" t="s">
        <v>273</v>
      </c>
      <c r="B15" s="27">
        <v>30</v>
      </c>
      <c r="C15" s="27">
        <v>10</v>
      </c>
      <c r="D15" s="27">
        <v>30</v>
      </c>
      <c r="E15" s="27">
        <v>4</v>
      </c>
      <c r="F15" s="22">
        <v>-5</v>
      </c>
      <c r="G15" s="23">
        <v>-15</v>
      </c>
      <c r="H15" s="24">
        <v>10</v>
      </c>
      <c r="I15" s="31"/>
      <c r="J15" s="26">
        <v>-10</v>
      </c>
      <c r="K15" s="27">
        <v>1</v>
      </c>
      <c r="L15" s="27">
        <v>1</v>
      </c>
      <c r="M15" s="27" t="s">
        <v>271</v>
      </c>
      <c r="N15" s="27" t="s">
        <v>259</v>
      </c>
      <c r="O15" s="27" t="s">
        <v>258</v>
      </c>
      <c r="P15" s="27">
        <v>0</v>
      </c>
    </row>
    <row r="16" spans="1:16" ht="31.5" customHeight="1" thickBot="1" x14ac:dyDescent="0.3">
      <c r="A16" s="34" t="s">
        <v>274</v>
      </c>
      <c r="B16" s="33">
        <v>30</v>
      </c>
      <c r="C16" s="33">
        <v>10</v>
      </c>
      <c r="D16" s="33">
        <v>30</v>
      </c>
      <c r="E16" s="33">
        <v>4</v>
      </c>
      <c r="F16" s="22">
        <v>-5</v>
      </c>
      <c r="G16" s="23">
        <v>-20</v>
      </c>
      <c r="H16" s="24">
        <v>10</v>
      </c>
      <c r="I16" s="31"/>
      <c r="J16" s="26">
        <v>-12</v>
      </c>
      <c r="K16" s="33">
        <v>1</v>
      </c>
      <c r="L16" s="33">
        <v>1</v>
      </c>
      <c r="M16" s="33" t="s">
        <v>271</v>
      </c>
      <c r="N16" s="33" t="s">
        <v>259</v>
      </c>
      <c r="O16" s="33" t="s">
        <v>258</v>
      </c>
      <c r="P16" s="33">
        <v>0</v>
      </c>
    </row>
    <row r="17" spans="1:16" ht="32.25" customHeight="1" thickBot="1" x14ac:dyDescent="0.3">
      <c r="A17" s="34" t="s">
        <v>275</v>
      </c>
      <c r="B17" s="27">
        <v>30</v>
      </c>
      <c r="C17" s="27">
        <v>10</v>
      </c>
      <c r="D17" s="27">
        <v>30</v>
      </c>
      <c r="E17" s="27">
        <v>4</v>
      </c>
      <c r="F17" s="22">
        <v>-5</v>
      </c>
      <c r="G17" s="23">
        <v>-15</v>
      </c>
      <c r="H17" s="24">
        <v>10</v>
      </c>
      <c r="I17" s="31"/>
      <c r="J17" s="26">
        <v>-10</v>
      </c>
      <c r="K17" s="27">
        <v>1</v>
      </c>
      <c r="L17" s="27">
        <v>1</v>
      </c>
      <c r="M17" s="27" t="s">
        <v>271</v>
      </c>
      <c r="N17" s="27" t="s">
        <v>264</v>
      </c>
      <c r="O17" s="27" t="s">
        <v>258</v>
      </c>
      <c r="P17" s="27">
        <v>0</v>
      </c>
    </row>
    <row r="18" spans="1:16" ht="28.5" customHeight="1" thickBot="1" x14ac:dyDescent="0.3">
      <c r="A18" s="34" t="s">
        <v>276</v>
      </c>
      <c r="B18" s="33">
        <v>30</v>
      </c>
      <c r="C18" s="33">
        <v>10</v>
      </c>
      <c r="D18" s="33">
        <v>30</v>
      </c>
      <c r="E18" s="33">
        <v>4</v>
      </c>
      <c r="F18" s="22">
        <v>-5</v>
      </c>
      <c r="G18" s="23">
        <v>-20</v>
      </c>
      <c r="H18" s="24">
        <v>10</v>
      </c>
      <c r="I18" s="31"/>
      <c r="J18" s="26">
        <v>-12</v>
      </c>
      <c r="K18" s="33">
        <v>1</v>
      </c>
      <c r="L18" s="33">
        <v>1</v>
      </c>
      <c r="M18" s="33" t="s">
        <v>271</v>
      </c>
      <c r="N18" s="33" t="s">
        <v>264</v>
      </c>
      <c r="O18" s="33" t="s">
        <v>258</v>
      </c>
      <c r="P18" s="33">
        <v>0</v>
      </c>
    </row>
    <row r="19" spans="1:16" ht="24.75" customHeight="1" thickBot="1" x14ac:dyDescent="0.3">
      <c r="A19" s="34" t="s">
        <v>277</v>
      </c>
      <c r="B19" s="27">
        <v>30</v>
      </c>
      <c r="C19" s="27">
        <v>10</v>
      </c>
      <c r="D19" s="27">
        <v>30</v>
      </c>
      <c r="E19" s="27">
        <v>4</v>
      </c>
      <c r="F19" s="22">
        <v>-5</v>
      </c>
      <c r="G19" s="23">
        <v>-15</v>
      </c>
      <c r="H19" s="24">
        <v>10</v>
      </c>
      <c r="I19" s="31"/>
      <c r="J19" s="26">
        <v>-10</v>
      </c>
      <c r="K19" s="27">
        <v>1</v>
      </c>
      <c r="L19" s="27">
        <v>1</v>
      </c>
      <c r="M19" s="27" t="s">
        <v>271</v>
      </c>
      <c r="N19" s="27" t="s">
        <v>267</v>
      </c>
      <c r="O19" s="27" t="s">
        <v>268</v>
      </c>
      <c r="P19" s="27">
        <v>100</v>
      </c>
    </row>
    <row r="20" spans="1:16" ht="28.5" customHeight="1" thickBot="1" x14ac:dyDescent="0.3">
      <c r="A20" s="34" t="s">
        <v>278</v>
      </c>
      <c r="B20" s="33">
        <v>30</v>
      </c>
      <c r="C20" s="33">
        <v>10</v>
      </c>
      <c r="D20" s="33">
        <v>30</v>
      </c>
      <c r="E20" s="33">
        <v>4</v>
      </c>
      <c r="F20" s="22">
        <v>-5</v>
      </c>
      <c r="G20" s="23">
        <v>-20</v>
      </c>
      <c r="H20" s="24">
        <v>10</v>
      </c>
      <c r="I20" s="31"/>
      <c r="J20" s="26">
        <v>-12</v>
      </c>
      <c r="K20" s="33">
        <v>1</v>
      </c>
      <c r="L20" s="33">
        <v>1</v>
      </c>
      <c r="M20" s="33" t="s">
        <v>271</v>
      </c>
      <c r="N20" s="33" t="s">
        <v>267</v>
      </c>
      <c r="O20" s="33" t="s">
        <v>268</v>
      </c>
      <c r="P20" s="33">
        <v>100</v>
      </c>
    </row>
    <row r="21" spans="1:16" ht="26.25" thickBot="1" x14ac:dyDescent="0.3">
      <c r="A21" s="34" t="s">
        <v>279</v>
      </c>
      <c r="B21" s="27">
        <v>4</v>
      </c>
      <c r="C21" s="27">
        <v>4</v>
      </c>
      <c r="D21" s="27">
        <v>4</v>
      </c>
      <c r="E21" s="27">
        <v>4</v>
      </c>
      <c r="F21" s="28"/>
      <c r="G21" s="29"/>
      <c r="H21" s="30"/>
      <c r="I21" s="25">
        <v>-6</v>
      </c>
      <c r="J21" s="32"/>
      <c r="K21" s="27">
        <v>0</v>
      </c>
      <c r="L21" s="27">
        <v>1</v>
      </c>
      <c r="M21" s="27" t="s">
        <v>258</v>
      </c>
      <c r="N21" s="27" t="s">
        <v>280</v>
      </c>
      <c r="O21" s="27" t="s">
        <v>258</v>
      </c>
      <c r="P21" s="27">
        <v>0</v>
      </c>
    </row>
    <row r="22" spans="1:16" ht="30" customHeight="1" thickBot="1" x14ac:dyDescent="0.3">
      <c r="A22" s="34" t="s">
        <v>281</v>
      </c>
      <c r="B22" s="33">
        <v>4</v>
      </c>
      <c r="C22" s="33">
        <v>4</v>
      </c>
      <c r="D22" s="33">
        <v>4</v>
      </c>
      <c r="E22" s="33">
        <v>4</v>
      </c>
      <c r="F22" s="28"/>
      <c r="G22" s="23">
        <v>-5</v>
      </c>
      <c r="H22" s="30"/>
      <c r="I22" s="25">
        <v>-6</v>
      </c>
      <c r="J22" s="26">
        <v>-2</v>
      </c>
      <c r="K22" s="33">
        <v>0</v>
      </c>
      <c r="L22" s="33">
        <v>1</v>
      </c>
      <c r="M22" s="33" t="s">
        <v>258</v>
      </c>
      <c r="N22" s="33" t="s">
        <v>280</v>
      </c>
      <c r="O22" s="33" t="s">
        <v>258</v>
      </c>
      <c r="P22" s="33">
        <v>0</v>
      </c>
    </row>
    <row r="23" spans="1:16" ht="26.25" thickBot="1" x14ac:dyDescent="0.3">
      <c r="A23" s="34" t="s">
        <v>282</v>
      </c>
      <c r="B23" s="27">
        <v>30</v>
      </c>
      <c r="C23" s="27">
        <v>10</v>
      </c>
      <c r="D23" s="27">
        <v>30</v>
      </c>
      <c r="E23" s="27">
        <v>4</v>
      </c>
      <c r="F23" s="22">
        <v>-5</v>
      </c>
      <c r="G23" s="23">
        <v>-15</v>
      </c>
      <c r="H23" s="24">
        <v>10</v>
      </c>
      <c r="I23" s="25">
        <v>-6</v>
      </c>
      <c r="J23" s="26">
        <v>-10</v>
      </c>
      <c r="K23" s="27">
        <v>0</v>
      </c>
      <c r="L23" s="27">
        <v>1</v>
      </c>
      <c r="M23" s="27" t="s">
        <v>258</v>
      </c>
      <c r="N23" s="27" t="s">
        <v>280</v>
      </c>
      <c r="O23" s="27" t="s">
        <v>258</v>
      </c>
      <c r="P23" s="27">
        <v>0</v>
      </c>
    </row>
    <row r="24" spans="1:16" ht="30" customHeight="1" thickBot="1" x14ac:dyDescent="0.3">
      <c r="A24" s="34" t="s">
        <v>283</v>
      </c>
      <c r="B24" s="33">
        <v>30</v>
      </c>
      <c r="C24" s="33">
        <v>10</v>
      </c>
      <c r="D24" s="33">
        <v>30</v>
      </c>
      <c r="E24" s="33">
        <v>4</v>
      </c>
      <c r="F24" s="22">
        <v>-5</v>
      </c>
      <c r="G24" s="23">
        <v>-20</v>
      </c>
      <c r="H24" s="24">
        <v>10</v>
      </c>
      <c r="I24" s="25">
        <v>-6</v>
      </c>
      <c r="J24" s="26">
        <v>-12</v>
      </c>
      <c r="K24" s="33">
        <v>0</v>
      </c>
      <c r="L24" s="33">
        <v>1</v>
      </c>
      <c r="M24" s="33" t="s">
        <v>258</v>
      </c>
      <c r="N24" s="33" t="s">
        <v>280</v>
      </c>
      <c r="O24" s="33" t="s">
        <v>258</v>
      </c>
      <c r="P24" s="33">
        <v>0</v>
      </c>
    </row>
    <row r="25" spans="1:16" ht="30" customHeight="1" thickBot="1" x14ac:dyDescent="0.3">
      <c r="A25" s="34" t="s">
        <v>284</v>
      </c>
      <c r="B25" s="27">
        <v>30</v>
      </c>
      <c r="C25" s="27">
        <v>10</v>
      </c>
      <c r="D25" s="27">
        <v>30</v>
      </c>
      <c r="E25" s="27">
        <v>4</v>
      </c>
      <c r="F25" s="22">
        <v>-5</v>
      </c>
      <c r="G25" s="23">
        <v>-15</v>
      </c>
      <c r="H25" s="24">
        <v>10</v>
      </c>
      <c r="I25" s="25">
        <v>-6</v>
      </c>
      <c r="J25" s="26">
        <v>-10</v>
      </c>
      <c r="K25" s="27">
        <v>0</v>
      </c>
      <c r="L25" s="27">
        <v>1</v>
      </c>
      <c r="M25" s="27" t="s">
        <v>258</v>
      </c>
      <c r="N25" s="27" t="s">
        <v>285</v>
      </c>
      <c r="O25" s="27" t="s">
        <v>258</v>
      </c>
      <c r="P25" s="27">
        <v>0</v>
      </c>
    </row>
    <row r="26" spans="1:16" ht="29.25" customHeight="1" thickBot="1" x14ac:dyDescent="0.3">
      <c r="A26" s="34" t="s">
        <v>286</v>
      </c>
      <c r="B26" s="33">
        <v>30</v>
      </c>
      <c r="C26" s="33">
        <v>10</v>
      </c>
      <c r="D26" s="33">
        <v>30</v>
      </c>
      <c r="E26" s="33">
        <v>4</v>
      </c>
      <c r="F26" s="22">
        <v>-5</v>
      </c>
      <c r="G26" s="23">
        <v>-20</v>
      </c>
      <c r="H26" s="24">
        <v>10</v>
      </c>
      <c r="I26" s="25">
        <v>-6</v>
      </c>
      <c r="J26" s="26">
        <v>-12</v>
      </c>
      <c r="K26" s="33">
        <v>0</v>
      </c>
      <c r="L26" s="33">
        <v>1</v>
      </c>
      <c r="M26" s="33" t="s">
        <v>258</v>
      </c>
      <c r="N26" s="33" t="s">
        <v>285</v>
      </c>
      <c r="O26" s="33" t="s">
        <v>258</v>
      </c>
      <c r="P26" s="33">
        <v>100</v>
      </c>
    </row>
    <row r="27" spans="1:16" ht="26.25" thickBot="1" x14ac:dyDescent="0.3">
      <c r="A27" s="34" t="s">
        <v>287</v>
      </c>
      <c r="B27" s="27">
        <v>30</v>
      </c>
      <c r="C27" s="27">
        <v>10</v>
      </c>
      <c r="D27" s="27">
        <v>30</v>
      </c>
      <c r="E27" s="27">
        <v>4</v>
      </c>
      <c r="F27" s="22">
        <v>-5</v>
      </c>
      <c r="G27" s="23">
        <v>-15</v>
      </c>
      <c r="H27" s="24">
        <v>10</v>
      </c>
      <c r="I27" s="25">
        <v>-6</v>
      </c>
      <c r="J27" s="26">
        <v>-10</v>
      </c>
      <c r="K27" s="27">
        <v>0</v>
      </c>
      <c r="L27" s="27">
        <v>1</v>
      </c>
      <c r="M27" s="27" t="s">
        <v>258</v>
      </c>
      <c r="N27" s="27" t="s">
        <v>288</v>
      </c>
      <c r="O27" s="27" t="s">
        <v>268</v>
      </c>
      <c r="P27" s="27">
        <v>100</v>
      </c>
    </row>
    <row r="28" spans="1:16" ht="26.25" thickBot="1" x14ac:dyDescent="0.3">
      <c r="A28" s="34" t="s">
        <v>289</v>
      </c>
      <c r="B28" s="33">
        <v>30</v>
      </c>
      <c r="C28" s="33">
        <v>10</v>
      </c>
      <c r="D28" s="33">
        <v>30</v>
      </c>
      <c r="E28" s="33">
        <v>4</v>
      </c>
      <c r="F28" s="22">
        <v>-5</v>
      </c>
      <c r="G28" s="23">
        <v>-20</v>
      </c>
      <c r="H28" s="24">
        <v>10</v>
      </c>
      <c r="I28" s="25">
        <v>-6</v>
      </c>
      <c r="J28" s="26">
        <v>-12</v>
      </c>
      <c r="K28" s="33">
        <v>0</v>
      </c>
      <c r="L28" s="33">
        <v>1</v>
      </c>
      <c r="M28" s="33" t="s">
        <v>258</v>
      </c>
      <c r="N28" s="33" t="s">
        <v>288</v>
      </c>
      <c r="O28" s="33" t="s">
        <v>268</v>
      </c>
      <c r="P28" s="33">
        <v>0</v>
      </c>
    </row>
    <row r="29" spans="1:16" ht="26.25" thickBot="1" x14ac:dyDescent="0.3">
      <c r="A29" s="27" t="s">
        <v>290</v>
      </c>
      <c r="B29" s="27">
        <v>40</v>
      </c>
      <c r="C29" s="27">
        <v>20</v>
      </c>
      <c r="D29" s="27">
        <v>40</v>
      </c>
      <c r="E29" s="27">
        <v>4</v>
      </c>
      <c r="F29" s="22">
        <v>-10</v>
      </c>
      <c r="G29" s="23">
        <v>-20</v>
      </c>
      <c r="H29" s="24">
        <v>20</v>
      </c>
      <c r="I29" s="25">
        <v>-5</v>
      </c>
      <c r="J29" s="26">
        <v>-15</v>
      </c>
      <c r="K29" s="27">
        <v>1</v>
      </c>
      <c r="L29" s="27">
        <v>1</v>
      </c>
      <c r="M29" s="27" t="s">
        <v>258</v>
      </c>
      <c r="N29" s="27" t="s">
        <v>280</v>
      </c>
      <c r="O29" s="27" t="s">
        <v>258</v>
      </c>
      <c r="P29" s="27">
        <v>0</v>
      </c>
    </row>
    <row r="30" spans="1:16" ht="26.25" thickBot="1" x14ac:dyDescent="0.3">
      <c r="A30" s="33" t="s">
        <v>291</v>
      </c>
      <c r="B30" s="33">
        <v>40</v>
      </c>
      <c r="C30" s="33">
        <v>20</v>
      </c>
      <c r="D30" s="33">
        <v>40</v>
      </c>
      <c r="E30" s="33">
        <v>4</v>
      </c>
      <c r="F30" s="22">
        <v>-10</v>
      </c>
      <c r="G30" s="23">
        <v>-20</v>
      </c>
      <c r="H30" s="24">
        <v>20</v>
      </c>
      <c r="I30" s="25">
        <v>-5</v>
      </c>
      <c r="J30" s="26">
        <v>-15</v>
      </c>
      <c r="K30" s="33">
        <v>1</v>
      </c>
      <c r="L30" s="33">
        <v>1</v>
      </c>
      <c r="M30" s="33" t="s">
        <v>258</v>
      </c>
      <c r="N30" s="33" t="s">
        <v>285</v>
      </c>
      <c r="O30" s="33" t="s">
        <v>258</v>
      </c>
      <c r="P30" s="33">
        <v>0</v>
      </c>
    </row>
    <row r="31" spans="1:16" ht="26.25" thickBot="1" x14ac:dyDescent="0.3">
      <c r="A31" s="27" t="s">
        <v>292</v>
      </c>
      <c r="B31" s="27">
        <v>40</v>
      </c>
      <c r="C31" s="27">
        <v>20</v>
      </c>
      <c r="D31" s="27">
        <v>40</v>
      </c>
      <c r="E31" s="27">
        <v>4</v>
      </c>
      <c r="F31" s="22">
        <v>-10</v>
      </c>
      <c r="G31" s="23">
        <v>-20</v>
      </c>
      <c r="H31" s="24">
        <v>20</v>
      </c>
      <c r="I31" s="25">
        <v>-5</v>
      </c>
      <c r="J31" s="26">
        <v>-15</v>
      </c>
      <c r="K31" s="27">
        <v>1</v>
      </c>
      <c r="L31" s="27">
        <v>1</v>
      </c>
      <c r="M31" s="27" t="s">
        <v>258</v>
      </c>
      <c r="N31" s="27" t="s">
        <v>288</v>
      </c>
      <c r="O31" s="27" t="s">
        <v>258</v>
      </c>
      <c r="P31" s="27">
        <v>100</v>
      </c>
    </row>
    <row r="32" spans="1:16" ht="26.25" thickBot="1" x14ac:dyDescent="0.3">
      <c r="A32" s="34" t="s">
        <v>293</v>
      </c>
      <c r="B32" s="33">
        <v>30</v>
      </c>
      <c r="C32" s="33">
        <v>25</v>
      </c>
      <c r="D32" s="33">
        <v>30</v>
      </c>
      <c r="E32" s="33">
        <v>20</v>
      </c>
      <c r="F32" s="22">
        <v>-20</v>
      </c>
      <c r="G32" s="23">
        <v>-30</v>
      </c>
      <c r="H32" s="24">
        <v>10</v>
      </c>
      <c r="I32" s="25">
        <v>-40</v>
      </c>
      <c r="J32" s="26">
        <v>-20</v>
      </c>
      <c r="K32" s="33">
        <v>0</v>
      </c>
      <c r="L32" s="33">
        <v>0.3</v>
      </c>
      <c r="M32" s="33" t="s">
        <v>258</v>
      </c>
      <c r="N32" s="33" t="s">
        <v>280</v>
      </c>
      <c r="O32" s="33" t="s">
        <v>258</v>
      </c>
      <c r="P32" s="33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1" t="s">
        <v>338</v>
      </c>
      <c r="B1" s="21" t="s">
        <v>239</v>
      </c>
      <c r="C1" s="22" t="s">
        <v>252</v>
      </c>
      <c r="D1" s="23" t="s">
        <v>253</v>
      </c>
      <c r="E1" s="35" t="s">
        <v>296</v>
      </c>
      <c r="F1" s="24" t="s">
        <v>254</v>
      </c>
      <c r="G1" s="36" t="s">
        <v>303</v>
      </c>
      <c r="H1" s="25" t="s">
        <v>255</v>
      </c>
      <c r="I1" s="37" t="s">
        <v>304</v>
      </c>
      <c r="J1" s="26" t="s">
        <v>256</v>
      </c>
      <c r="K1" s="38" t="s">
        <v>305</v>
      </c>
      <c r="L1" s="21" t="s">
        <v>306</v>
      </c>
      <c r="M1" s="21" t="s">
        <v>307</v>
      </c>
      <c r="N1" s="21" t="s">
        <v>308</v>
      </c>
      <c r="O1" s="21" t="s">
        <v>309</v>
      </c>
      <c r="P1" s="21" t="s">
        <v>310</v>
      </c>
    </row>
    <row r="2" spans="1:16" ht="26.25" thickBot="1" x14ac:dyDescent="0.3">
      <c r="A2" s="33" t="s">
        <v>339</v>
      </c>
      <c r="B2" s="33" t="s">
        <v>297</v>
      </c>
      <c r="C2" s="22" t="s">
        <v>298</v>
      </c>
      <c r="D2" s="23" t="s">
        <v>299</v>
      </c>
      <c r="E2" s="35" t="s">
        <v>300</v>
      </c>
      <c r="F2" s="24" t="s">
        <v>311</v>
      </c>
      <c r="G2" s="36" t="s">
        <v>312</v>
      </c>
      <c r="H2" s="25" t="s">
        <v>313</v>
      </c>
      <c r="I2" s="37" t="s">
        <v>314</v>
      </c>
      <c r="J2" s="26" t="s">
        <v>315</v>
      </c>
      <c r="K2" s="38" t="s">
        <v>298</v>
      </c>
      <c r="L2" s="33">
        <v>100</v>
      </c>
      <c r="M2" s="39"/>
      <c r="N2" s="39"/>
      <c r="O2" s="33">
        <v>200000</v>
      </c>
      <c r="P2" s="33" t="s">
        <v>316</v>
      </c>
    </row>
    <row r="3" spans="1:16" ht="26.25" thickBot="1" x14ac:dyDescent="0.3">
      <c r="A3" s="57" t="s">
        <v>340</v>
      </c>
      <c r="B3" s="27" t="s">
        <v>301</v>
      </c>
      <c r="C3" s="22">
        <v>80</v>
      </c>
      <c r="D3" s="23">
        <v>100</v>
      </c>
      <c r="E3" s="35">
        <v>45</v>
      </c>
      <c r="F3" s="24">
        <v>90</v>
      </c>
      <c r="G3" s="36">
        <v>65</v>
      </c>
      <c r="H3" s="25">
        <v>70</v>
      </c>
      <c r="I3" s="37">
        <v>55</v>
      </c>
      <c r="J3" s="26">
        <v>100</v>
      </c>
      <c r="K3" s="38">
        <v>70</v>
      </c>
      <c r="L3" s="27">
        <v>50</v>
      </c>
      <c r="M3" s="27" t="s">
        <v>317</v>
      </c>
      <c r="N3" s="27" t="s">
        <v>318</v>
      </c>
      <c r="O3" s="40"/>
      <c r="P3" s="40"/>
    </row>
    <row r="4" spans="1:16" ht="26.25" thickBot="1" x14ac:dyDescent="0.3">
      <c r="A4" s="58"/>
      <c r="B4" s="33" t="s">
        <v>302</v>
      </c>
      <c r="C4" s="22">
        <v>70</v>
      </c>
      <c r="D4" s="23">
        <v>100</v>
      </c>
      <c r="E4" s="35">
        <v>50</v>
      </c>
      <c r="F4" s="24">
        <v>90</v>
      </c>
      <c r="G4" s="36">
        <v>60</v>
      </c>
      <c r="H4" s="25">
        <v>70</v>
      </c>
      <c r="I4" s="37">
        <v>55</v>
      </c>
      <c r="J4" s="26">
        <v>100</v>
      </c>
      <c r="K4" s="38">
        <v>70</v>
      </c>
      <c r="L4" s="33">
        <v>40</v>
      </c>
      <c r="M4" s="33" t="s">
        <v>317</v>
      </c>
      <c r="N4" s="33" t="s">
        <v>318</v>
      </c>
      <c r="O4" s="39"/>
      <c r="P4" s="39"/>
    </row>
    <row r="5" spans="1:16" ht="25.5" customHeight="1" thickBot="1" x14ac:dyDescent="0.3">
      <c r="A5" s="58"/>
      <c r="B5" s="27" t="s">
        <v>319</v>
      </c>
      <c r="C5" s="22">
        <v>60</v>
      </c>
      <c r="D5" s="23">
        <v>100</v>
      </c>
      <c r="E5" s="35">
        <v>40</v>
      </c>
      <c r="F5" s="24">
        <v>50</v>
      </c>
      <c r="G5" s="36">
        <v>30</v>
      </c>
      <c r="H5" s="25">
        <v>60</v>
      </c>
      <c r="I5" s="37">
        <v>55</v>
      </c>
      <c r="J5" s="26">
        <v>100</v>
      </c>
      <c r="K5" s="38">
        <v>55</v>
      </c>
      <c r="L5" s="27">
        <v>25</v>
      </c>
      <c r="M5" s="27" t="s">
        <v>322</v>
      </c>
      <c r="N5" s="27" t="s">
        <v>320</v>
      </c>
      <c r="O5" s="40"/>
      <c r="P5" s="40"/>
    </row>
    <row r="6" spans="1:16" ht="26.25" thickBot="1" x14ac:dyDescent="0.3">
      <c r="A6" s="58"/>
      <c r="B6" s="33" t="s">
        <v>321</v>
      </c>
      <c r="C6" s="22">
        <v>65</v>
      </c>
      <c r="D6" s="23">
        <v>100</v>
      </c>
      <c r="E6" s="35">
        <v>35</v>
      </c>
      <c r="F6" s="24">
        <v>50</v>
      </c>
      <c r="G6" s="36">
        <v>40</v>
      </c>
      <c r="H6" s="25">
        <v>55</v>
      </c>
      <c r="I6" s="37">
        <v>55</v>
      </c>
      <c r="J6" s="26">
        <v>100</v>
      </c>
      <c r="K6" s="38">
        <v>55</v>
      </c>
      <c r="L6" s="33">
        <v>20</v>
      </c>
      <c r="M6" s="33" t="s">
        <v>320</v>
      </c>
      <c r="N6" s="33" t="s">
        <v>322</v>
      </c>
      <c r="O6" s="39"/>
      <c r="P6" s="39"/>
    </row>
    <row r="7" spans="1:16" ht="26.25" thickBot="1" x14ac:dyDescent="0.3">
      <c r="A7" s="58"/>
      <c r="B7" s="27" t="s">
        <v>323</v>
      </c>
      <c r="C7" s="22">
        <v>75</v>
      </c>
      <c r="D7" s="23">
        <v>100</v>
      </c>
      <c r="E7" s="35">
        <v>40</v>
      </c>
      <c r="F7" s="24">
        <v>70</v>
      </c>
      <c r="G7" s="36">
        <v>50</v>
      </c>
      <c r="H7" s="25">
        <v>55</v>
      </c>
      <c r="I7" s="37">
        <v>55</v>
      </c>
      <c r="J7" s="26">
        <v>100</v>
      </c>
      <c r="K7" s="38">
        <v>60</v>
      </c>
      <c r="L7" s="27">
        <v>20</v>
      </c>
      <c r="M7" s="27" t="s">
        <v>324</v>
      </c>
      <c r="N7" s="27" t="s">
        <v>258</v>
      </c>
      <c r="O7" s="40"/>
      <c r="P7" s="40"/>
    </row>
    <row r="8" spans="1:16" ht="26.25" thickBot="1" x14ac:dyDescent="0.3">
      <c r="A8" s="58"/>
      <c r="B8" s="33" t="s">
        <v>325</v>
      </c>
      <c r="C8" s="22">
        <v>60</v>
      </c>
      <c r="D8" s="23">
        <v>100</v>
      </c>
      <c r="E8" s="35">
        <v>30</v>
      </c>
      <c r="F8" s="24">
        <v>40</v>
      </c>
      <c r="G8" s="36">
        <v>35</v>
      </c>
      <c r="H8" s="25">
        <v>45</v>
      </c>
      <c r="I8" s="37">
        <v>50</v>
      </c>
      <c r="J8" s="26">
        <v>100</v>
      </c>
      <c r="K8" s="38">
        <v>55</v>
      </c>
      <c r="L8" s="33">
        <v>15</v>
      </c>
      <c r="M8" s="33" t="s">
        <v>326</v>
      </c>
      <c r="N8" s="33" t="s">
        <v>258</v>
      </c>
      <c r="O8" s="39"/>
      <c r="P8" s="39"/>
    </row>
    <row r="9" spans="1:16" ht="26.25" thickBot="1" x14ac:dyDescent="0.3">
      <c r="A9" s="58"/>
      <c r="B9" s="27" t="s">
        <v>327</v>
      </c>
      <c r="C9" s="22">
        <v>60</v>
      </c>
      <c r="D9" s="23">
        <v>100</v>
      </c>
      <c r="E9" s="35">
        <v>30</v>
      </c>
      <c r="F9" s="24">
        <v>50</v>
      </c>
      <c r="G9" s="36">
        <v>35</v>
      </c>
      <c r="H9" s="25">
        <v>50</v>
      </c>
      <c r="I9" s="37">
        <v>70</v>
      </c>
      <c r="J9" s="26">
        <v>100</v>
      </c>
      <c r="K9" s="38">
        <v>60</v>
      </c>
      <c r="L9" s="27">
        <v>30</v>
      </c>
      <c r="M9" s="27" t="s">
        <v>324</v>
      </c>
      <c r="N9" s="27" t="s">
        <v>258</v>
      </c>
      <c r="O9" s="40"/>
      <c r="P9" s="40"/>
    </row>
    <row r="10" spans="1:16" ht="26.25" thickBot="1" x14ac:dyDescent="0.3">
      <c r="A10" s="59"/>
      <c r="B10" s="33" t="s">
        <v>328</v>
      </c>
      <c r="C10" s="22">
        <v>60</v>
      </c>
      <c r="D10" s="23">
        <v>100</v>
      </c>
      <c r="E10" s="35">
        <v>30</v>
      </c>
      <c r="F10" s="24">
        <v>50</v>
      </c>
      <c r="G10" s="36">
        <v>30</v>
      </c>
      <c r="H10" s="25">
        <v>65</v>
      </c>
      <c r="I10" s="37">
        <v>45</v>
      </c>
      <c r="J10" s="26">
        <v>100</v>
      </c>
      <c r="K10" s="38">
        <v>55</v>
      </c>
      <c r="L10" s="33">
        <v>30</v>
      </c>
      <c r="M10" s="33" t="s">
        <v>329</v>
      </c>
      <c r="N10" s="33" t="s">
        <v>330</v>
      </c>
      <c r="O10" s="39"/>
      <c r="P10" s="39"/>
    </row>
    <row r="11" spans="1:16" ht="18.75" customHeight="1" thickBot="1" x14ac:dyDescent="0.3">
      <c r="A11" s="57" t="s">
        <v>341</v>
      </c>
      <c r="B11" s="27" t="s">
        <v>301</v>
      </c>
      <c r="C11" s="28"/>
      <c r="D11" s="29"/>
      <c r="E11" s="41"/>
      <c r="F11" s="30"/>
      <c r="G11" s="42"/>
      <c r="H11" s="31"/>
      <c r="I11" s="43"/>
      <c r="J11" s="32"/>
      <c r="K11" s="44"/>
      <c r="L11" s="40"/>
      <c r="M11" s="40"/>
      <c r="N11" s="40"/>
      <c r="O11" s="40"/>
      <c r="P11" s="40"/>
    </row>
    <row r="12" spans="1:16" ht="26.25" thickBot="1" x14ac:dyDescent="0.3">
      <c r="A12" s="58"/>
      <c r="B12" s="33" t="s">
        <v>302</v>
      </c>
      <c r="C12" s="22">
        <v>90</v>
      </c>
      <c r="D12" s="23">
        <v>100</v>
      </c>
      <c r="E12" s="35">
        <v>50</v>
      </c>
      <c r="F12" s="24">
        <v>100</v>
      </c>
      <c r="G12" s="36">
        <v>90</v>
      </c>
      <c r="H12" s="25">
        <v>85</v>
      </c>
      <c r="I12" s="37">
        <v>75</v>
      </c>
      <c r="J12" s="26">
        <v>100</v>
      </c>
      <c r="K12" s="38">
        <v>80</v>
      </c>
      <c r="L12" s="33">
        <v>50</v>
      </c>
      <c r="M12" s="33" t="s">
        <v>331</v>
      </c>
      <c r="N12" s="33" t="s">
        <v>332</v>
      </c>
      <c r="O12" s="39"/>
      <c r="P12" s="39"/>
    </row>
    <row r="13" spans="1:16" ht="26.25" thickBot="1" x14ac:dyDescent="0.3">
      <c r="A13" s="58"/>
      <c r="B13" s="27" t="s">
        <v>333</v>
      </c>
      <c r="C13" s="22">
        <v>70</v>
      </c>
      <c r="D13" s="23">
        <v>100</v>
      </c>
      <c r="E13" s="35">
        <v>50</v>
      </c>
      <c r="F13" s="24">
        <v>80</v>
      </c>
      <c r="G13" s="36">
        <v>45</v>
      </c>
      <c r="H13" s="25">
        <v>65</v>
      </c>
      <c r="I13" s="37">
        <v>60</v>
      </c>
      <c r="J13" s="26">
        <v>100</v>
      </c>
      <c r="K13" s="38">
        <v>80</v>
      </c>
      <c r="L13" s="27">
        <v>30</v>
      </c>
      <c r="M13" s="27" t="s">
        <v>317</v>
      </c>
      <c r="N13" s="27" t="s">
        <v>334</v>
      </c>
      <c r="O13" s="40"/>
      <c r="P13" s="40"/>
    </row>
    <row r="14" spans="1:16" ht="26.25" thickBot="1" x14ac:dyDescent="0.3">
      <c r="A14" s="58"/>
      <c r="B14" s="33" t="s">
        <v>321</v>
      </c>
      <c r="C14" s="22">
        <v>75</v>
      </c>
      <c r="D14" s="23">
        <v>100</v>
      </c>
      <c r="E14" s="35">
        <v>45</v>
      </c>
      <c r="F14" s="24">
        <v>80</v>
      </c>
      <c r="G14" s="36">
        <v>65</v>
      </c>
      <c r="H14" s="25">
        <v>70</v>
      </c>
      <c r="I14" s="37">
        <v>65</v>
      </c>
      <c r="J14" s="26">
        <v>100</v>
      </c>
      <c r="K14" s="38">
        <v>70</v>
      </c>
      <c r="L14" s="33">
        <v>30</v>
      </c>
      <c r="M14" s="33" t="s">
        <v>317</v>
      </c>
      <c r="N14" s="33" t="s">
        <v>318</v>
      </c>
      <c r="O14" s="39"/>
      <c r="P14" s="39"/>
    </row>
    <row r="15" spans="1:16" ht="26.25" thickBot="1" x14ac:dyDescent="0.3">
      <c r="A15" s="58"/>
      <c r="B15" s="27" t="s">
        <v>290</v>
      </c>
      <c r="C15" s="22">
        <v>85</v>
      </c>
      <c r="D15" s="23">
        <v>100</v>
      </c>
      <c r="E15" s="35">
        <v>50</v>
      </c>
      <c r="F15" s="24">
        <v>90</v>
      </c>
      <c r="G15" s="36">
        <v>75</v>
      </c>
      <c r="H15" s="25">
        <v>65</v>
      </c>
      <c r="I15" s="37">
        <v>65</v>
      </c>
      <c r="J15" s="26">
        <v>100</v>
      </c>
      <c r="K15" s="38">
        <v>70</v>
      </c>
      <c r="L15" s="27">
        <v>30</v>
      </c>
      <c r="M15" s="27" t="s">
        <v>317</v>
      </c>
      <c r="N15" s="27" t="s">
        <v>334</v>
      </c>
      <c r="O15" s="40"/>
      <c r="P15" s="40"/>
    </row>
    <row r="16" spans="1:16" ht="26.25" thickBot="1" x14ac:dyDescent="0.3">
      <c r="A16" s="58"/>
      <c r="B16" s="33" t="s">
        <v>325</v>
      </c>
      <c r="C16" s="22">
        <v>75</v>
      </c>
      <c r="D16" s="23">
        <v>100</v>
      </c>
      <c r="E16" s="35">
        <v>40</v>
      </c>
      <c r="F16" s="24">
        <v>80</v>
      </c>
      <c r="G16" s="36">
        <v>55</v>
      </c>
      <c r="H16" s="25">
        <v>65</v>
      </c>
      <c r="I16" s="37">
        <v>65</v>
      </c>
      <c r="J16" s="26">
        <v>100</v>
      </c>
      <c r="K16" s="38">
        <v>70</v>
      </c>
      <c r="L16" s="33">
        <v>30</v>
      </c>
      <c r="M16" s="33" t="s">
        <v>317</v>
      </c>
      <c r="N16" s="33" t="s">
        <v>334</v>
      </c>
      <c r="O16" s="39"/>
      <c r="P16" s="39"/>
    </row>
    <row r="17" spans="1:16" ht="26.25" thickBot="1" x14ac:dyDescent="0.3">
      <c r="A17" s="58"/>
      <c r="B17" s="27" t="s">
        <v>319</v>
      </c>
      <c r="C17" s="22">
        <v>75</v>
      </c>
      <c r="D17" s="23">
        <v>100</v>
      </c>
      <c r="E17" s="35">
        <v>45</v>
      </c>
      <c r="F17" s="24">
        <v>80</v>
      </c>
      <c r="G17" s="36">
        <v>45</v>
      </c>
      <c r="H17" s="25">
        <v>70</v>
      </c>
      <c r="I17" s="37">
        <v>60</v>
      </c>
      <c r="J17" s="26">
        <v>100</v>
      </c>
      <c r="K17" s="38">
        <v>70</v>
      </c>
      <c r="L17" s="27">
        <v>30</v>
      </c>
      <c r="M17" s="27" t="s">
        <v>317</v>
      </c>
      <c r="N17" s="27" t="s">
        <v>335</v>
      </c>
      <c r="O17" s="40"/>
      <c r="P17" s="40"/>
    </row>
    <row r="18" spans="1:16" ht="26.25" thickBot="1" x14ac:dyDescent="0.3">
      <c r="A18" s="59"/>
      <c r="B18" s="33" t="s">
        <v>328</v>
      </c>
      <c r="C18" s="22">
        <v>70</v>
      </c>
      <c r="D18" s="23">
        <v>100</v>
      </c>
      <c r="E18" s="35">
        <v>40</v>
      </c>
      <c r="F18" s="24">
        <v>80</v>
      </c>
      <c r="G18" s="36">
        <v>45</v>
      </c>
      <c r="H18" s="25">
        <v>85</v>
      </c>
      <c r="I18" s="37">
        <v>55</v>
      </c>
      <c r="J18" s="26">
        <v>100</v>
      </c>
      <c r="K18" s="38">
        <v>60</v>
      </c>
      <c r="L18" s="33">
        <v>30</v>
      </c>
      <c r="M18" s="33" t="s">
        <v>336</v>
      </c>
      <c r="N18" s="33" t="s">
        <v>337</v>
      </c>
      <c r="O18" s="39"/>
      <c r="P18" s="39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7" activePane="bottomLeft" state="frozen"/>
      <selection pane="bottomLeft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5" t="s">
        <v>338</v>
      </c>
      <c r="B1" s="45" t="s">
        <v>342</v>
      </c>
      <c r="C1" s="45" t="s">
        <v>343</v>
      </c>
      <c r="D1" s="45" t="s">
        <v>344</v>
      </c>
      <c r="E1" s="45" t="s">
        <v>345</v>
      </c>
      <c r="F1" s="45" t="s">
        <v>346</v>
      </c>
      <c r="G1" s="45" t="s">
        <v>347</v>
      </c>
      <c r="H1" s="45" t="s">
        <v>240</v>
      </c>
      <c r="I1" s="49"/>
    </row>
    <row r="2" spans="1:9" ht="17.25" customHeight="1" thickBot="1" x14ac:dyDescent="0.3">
      <c r="A2" s="60" t="s">
        <v>340</v>
      </c>
      <c r="B2" s="60" t="s">
        <v>301</v>
      </c>
      <c r="C2" s="60" t="s">
        <v>301</v>
      </c>
      <c r="D2" s="46" t="s">
        <v>348</v>
      </c>
      <c r="E2" s="46" t="s">
        <v>349</v>
      </c>
      <c r="F2" s="46" t="s">
        <v>349</v>
      </c>
      <c r="G2" s="46" t="s">
        <v>350</v>
      </c>
      <c r="H2" s="60" t="s">
        <v>351</v>
      </c>
    </row>
    <row r="3" spans="1:9" ht="16.5" customHeight="1" thickBot="1" x14ac:dyDescent="0.3">
      <c r="A3" s="61"/>
      <c r="B3" s="61"/>
      <c r="C3" s="61"/>
      <c r="D3" s="47" t="s">
        <v>352</v>
      </c>
      <c r="E3" s="47" t="s">
        <v>145</v>
      </c>
      <c r="F3" s="47" t="s">
        <v>145</v>
      </c>
      <c r="G3" s="47" t="s">
        <v>353</v>
      </c>
      <c r="H3" s="61"/>
    </row>
    <row r="4" spans="1:9" ht="16.5" customHeight="1" thickBot="1" x14ac:dyDescent="0.3">
      <c r="A4" s="61"/>
      <c r="B4" s="62"/>
      <c r="C4" s="62"/>
      <c r="D4" s="48" t="s">
        <v>354</v>
      </c>
      <c r="E4" s="48" t="s">
        <v>355</v>
      </c>
      <c r="F4" s="48" t="s">
        <v>355</v>
      </c>
      <c r="G4" s="48" t="s">
        <v>356</v>
      </c>
      <c r="H4" s="62"/>
    </row>
    <row r="5" spans="1:9" ht="17.25" customHeight="1" thickBot="1" x14ac:dyDescent="0.3">
      <c r="A5" s="61"/>
      <c r="B5" s="60" t="s">
        <v>302</v>
      </c>
      <c r="C5" s="60" t="s">
        <v>302</v>
      </c>
      <c r="D5" s="46" t="s">
        <v>348</v>
      </c>
      <c r="E5" s="46" t="s">
        <v>111</v>
      </c>
      <c r="F5" s="46" t="s">
        <v>357</v>
      </c>
      <c r="G5" s="46" t="s">
        <v>357</v>
      </c>
      <c r="H5" s="60" t="s">
        <v>351</v>
      </c>
    </row>
    <row r="6" spans="1:9" ht="16.5" customHeight="1" thickBot="1" x14ac:dyDescent="0.3">
      <c r="A6" s="61"/>
      <c r="B6" s="61"/>
      <c r="C6" s="61"/>
      <c r="D6" s="47" t="s">
        <v>352</v>
      </c>
      <c r="E6" s="47" t="s">
        <v>358</v>
      </c>
      <c r="F6" s="47" t="s">
        <v>357</v>
      </c>
      <c r="G6" s="47" t="s">
        <v>357</v>
      </c>
      <c r="H6" s="61"/>
    </row>
    <row r="7" spans="1:9" ht="18.75" customHeight="1" thickBot="1" x14ac:dyDescent="0.3">
      <c r="A7" s="61"/>
      <c r="B7" s="62"/>
      <c r="C7" s="62"/>
      <c r="D7" s="48" t="s">
        <v>354</v>
      </c>
      <c r="E7" s="48" t="s">
        <v>179</v>
      </c>
      <c r="F7" s="48" t="s">
        <v>359</v>
      </c>
      <c r="G7" s="48" t="s">
        <v>355</v>
      </c>
      <c r="H7" s="62"/>
    </row>
    <row r="8" spans="1:9" ht="17.25" customHeight="1" thickBot="1" x14ac:dyDescent="0.3">
      <c r="A8" s="61"/>
      <c r="B8" s="60" t="s">
        <v>360</v>
      </c>
      <c r="C8" s="60" t="s">
        <v>319</v>
      </c>
      <c r="D8" s="46" t="s">
        <v>348</v>
      </c>
      <c r="E8" s="46" t="s">
        <v>357</v>
      </c>
      <c r="F8" s="46" t="s">
        <v>357</v>
      </c>
      <c r="G8" s="46" t="s">
        <v>223</v>
      </c>
      <c r="H8" s="60" t="s">
        <v>361</v>
      </c>
    </row>
    <row r="9" spans="1:9" ht="16.5" customHeight="1" thickBot="1" x14ac:dyDescent="0.3">
      <c r="A9" s="61"/>
      <c r="B9" s="61"/>
      <c r="C9" s="61"/>
      <c r="D9" s="47" t="s">
        <v>352</v>
      </c>
      <c r="E9" s="47" t="s">
        <v>357</v>
      </c>
      <c r="F9" s="47" t="s">
        <v>214</v>
      </c>
      <c r="G9" s="47" t="s">
        <v>214</v>
      </c>
      <c r="H9" s="61"/>
    </row>
    <row r="10" spans="1:9" ht="16.5" customHeight="1" thickBot="1" x14ac:dyDescent="0.3">
      <c r="A10" s="61"/>
      <c r="B10" s="62"/>
      <c r="C10" s="62"/>
      <c r="D10" s="48" t="s">
        <v>354</v>
      </c>
      <c r="E10" s="48" t="s">
        <v>359</v>
      </c>
      <c r="F10" s="48" t="s">
        <v>214</v>
      </c>
      <c r="G10" s="48" t="s">
        <v>214</v>
      </c>
      <c r="H10" s="62"/>
    </row>
    <row r="11" spans="1:9" ht="17.25" customHeight="1" thickBot="1" x14ac:dyDescent="0.3">
      <c r="A11" s="61"/>
      <c r="B11" s="60" t="s">
        <v>362</v>
      </c>
      <c r="C11" s="60" t="s">
        <v>321</v>
      </c>
      <c r="D11" s="46" t="s">
        <v>348</v>
      </c>
      <c r="E11" s="46" t="s">
        <v>205</v>
      </c>
      <c r="F11" s="46" t="s">
        <v>205</v>
      </c>
      <c r="G11" s="46" t="s">
        <v>363</v>
      </c>
      <c r="H11" s="60" t="s">
        <v>364</v>
      </c>
    </row>
    <row r="12" spans="1:9" ht="17.25" customHeight="1" thickBot="1" x14ac:dyDescent="0.3">
      <c r="A12" s="61"/>
      <c r="B12" s="61"/>
      <c r="C12" s="61"/>
      <c r="D12" s="47" t="s">
        <v>352</v>
      </c>
      <c r="E12" s="47" t="s">
        <v>205</v>
      </c>
      <c r="F12" s="47" t="s">
        <v>357</v>
      </c>
      <c r="G12" s="47" t="s">
        <v>365</v>
      </c>
      <c r="H12" s="61"/>
    </row>
    <row r="13" spans="1:9" ht="17.25" customHeight="1" thickBot="1" x14ac:dyDescent="0.3">
      <c r="A13" s="61"/>
      <c r="B13" s="62"/>
      <c r="C13" s="62"/>
      <c r="D13" s="48" t="s">
        <v>354</v>
      </c>
      <c r="E13" s="48" t="s">
        <v>366</v>
      </c>
      <c r="F13" s="48" t="s">
        <v>359</v>
      </c>
      <c r="G13" s="48" t="s">
        <v>355</v>
      </c>
      <c r="H13" s="62"/>
    </row>
    <row r="14" spans="1:9" ht="17.25" customHeight="1" thickBot="1" x14ac:dyDescent="0.3">
      <c r="A14" s="61"/>
      <c r="B14" s="60" t="s">
        <v>367</v>
      </c>
      <c r="C14" s="60" t="s">
        <v>323</v>
      </c>
      <c r="D14" s="46" t="s">
        <v>348</v>
      </c>
      <c r="E14" s="46" t="s">
        <v>169</v>
      </c>
      <c r="F14" s="46" t="s">
        <v>169</v>
      </c>
      <c r="G14" s="46" t="s">
        <v>183</v>
      </c>
      <c r="H14" s="60" t="s">
        <v>351</v>
      </c>
    </row>
    <row r="15" spans="1:9" ht="18.75" customHeight="1" thickBot="1" x14ac:dyDescent="0.3">
      <c r="A15" s="61"/>
      <c r="B15" s="61"/>
      <c r="C15" s="61"/>
      <c r="D15" s="47" t="s">
        <v>352</v>
      </c>
      <c r="E15" s="47" t="s">
        <v>111</v>
      </c>
      <c r="F15" s="47" t="s">
        <v>179</v>
      </c>
      <c r="G15" s="47" t="s">
        <v>179</v>
      </c>
      <c r="H15" s="61"/>
    </row>
    <row r="16" spans="1:9" ht="18" customHeight="1" thickBot="1" x14ac:dyDescent="0.3">
      <c r="A16" s="61"/>
      <c r="B16" s="62"/>
      <c r="C16" s="62"/>
      <c r="D16" s="48" t="s">
        <v>354</v>
      </c>
      <c r="E16" s="48" t="s">
        <v>169</v>
      </c>
      <c r="F16" s="48" t="s">
        <v>179</v>
      </c>
      <c r="G16" s="48" t="s">
        <v>179</v>
      </c>
      <c r="H16" s="62"/>
    </row>
    <row r="17" spans="1:8" ht="20.25" customHeight="1" thickBot="1" x14ac:dyDescent="0.3">
      <c r="A17" s="61"/>
      <c r="B17" s="60" t="s">
        <v>368</v>
      </c>
      <c r="C17" s="60" t="s">
        <v>325</v>
      </c>
      <c r="D17" s="46" t="s">
        <v>348</v>
      </c>
      <c r="E17" s="46" t="s">
        <v>11</v>
      </c>
      <c r="F17" s="46" t="s">
        <v>111</v>
      </c>
      <c r="G17" s="46" t="s">
        <v>369</v>
      </c>
      <c r="H17" s="60" t="s">
        <v>361</v>
      </c>
    </row>
    <row r="18" spans="1:8" ht="18" customHeight="1" thickBot="1" x14ac:dyDescent="0.3">
      <c r="A18" s="61"/>
      <c r="B18" s="61"/>
      <c r="C18" s="61"/>
      <c r="D18" s="47" t="s">
        <v>352</v>
      </c>
      <c r="E18" s="47" t="s">
        <v>11</v>
      </c>
      <c r="F18" s="47" t="s">
        <v>111</v>
      </c>
      <c r="G18" s="47" t="s">
        <v>358</v>
      </c>
      <c r="H18" s="61"/>
    </row>
    <row r="19" spans="1:8" ht="17.25" customHeight="1" thickBot="1" x14ac:dyDescent="0.3">
      <c r="A19" s="61"/>
      <c r="B19" s="62"/>
      <c r="C19" s="62"/>
      <c r="D19" s="48" t="s">
        <v>354</v>
      </c>
      <c r="E19" s="48" t="s">
        <v>91</v>
      </c>
      <c r="F19" s="48" t="s">
        <v>358</v>
      </c>
      <c r="G19" s="48" t="s">
        <v>370</v>
      </c>
      <c r="H19" s="62"/>
    </row>
    <row r="20" spans="1:8" ht="16.5" customHeight="1" thickBot="1" x14ac:dyDescent="0.3">
      <c r="A20" s="61"/>
      <c r="B20" s="60" t="s">
        <v>371</v>
      </c>
      <c r="C20" s="60" t="s">
        <v>327</v>
      </c>
      <c r="D20" s="46" t="s">
        <v>348</v>
      </c>
      <c r="E20" s="46" t="s">
        <v>372</v>
      </c>
      <c r="F20" s="46" t="s">
        <v>373</v>
      </c>
      <c r="G20" s="46" t="s">
        <v>374</v>
      </c>
      <c r="H20" s="60" t="s">
        <v>361</v>
      </c>
    </row>
    <row r="21" spans="1:8" ht="16.5" customHeight="1" thickBot="1" x14ac:dyDescent="0.3">
      <c r="A21" s="61"/>
      <c r="B21" s="61"/>
      <c r="C21" s="61"/>
      <c r="D21" s="47" t="s">
        <v>352</v>
      </c>
      <c r="E21" s="47" t="s">
        <v>372</v>
      </c>
      <c r="F21" s="47" t="s">
        <v>373</v>
      </c>
      <c r="G21" s="47" t="s">
        <v>374</v>
      </c>
      <c r="H21" s="61"/>
    </row>
    <row r="22" spans="1:8" ht="15.75" customHeight="1" thickBot="1" x14ac:dyDescent="0.3">
      <c r="A22" s="61"/>
      <c r="B22" s="62"/>
      <c r="C22" s="62"/>
      <c r="D22" s="48" t="s">
        <v>354</v>
      </c>
      <c r="E22" s="48" t="s">
        <v>375</v>
      </c>
      <c r="F22" s="48" t="s">
        <v>376</v>
      </c>
      <c r="G22" s="48" t="s">
        <v>377</v>
      </c>
      <c r="H22" s="62"/>
    </row>
    <row r="23" spans="1:8" ht="16.5" customHeight="1" thickBot="1" x14ac:dyDescent="0.3">
      <c r="A23" s="61"/>
      <c r="B23" s="60" t="s">
        <v>378</v>
      </c>
      <c r="C23" s="60" t="s">
        <v>328</v>
      </c>
      <c r="D23" s="46" t="s">
        <v>348</v>
      </c>
      <c r="E23" s="46" t="s">
        <v>149</v>
      </c>
      <c r="F23" s="46" t="s">
        <v>152</v>
      </c>
      <c r="G23" s="46" t="s">
        <v>158</v>
      </c>
      <c r="H23" s="60" t="s">
        <v>361</v>
      </c>
    </row>
    <row r="24" spans="1:8" ht="15" customHeight="1" thickBot="1" x14ac:dyDescent="0.3">
      <c r="A24" s="61"/>
      <c r="B24" s="61"/>
      <c r="C24" s="61"/>
      <c r="D24" s="47" t="s">
        <v>352</v>
      </c>
      <c r="E24" s="47" t="s">
        <v>149</v>
      </c>
      <c r="F24" s="47" t="s">
        <v>379</v>
      </c>
      <c r="G24" s="47" t="s">
        <v>380</v>
      </c>
      <c r="H24" s="61"/>
    </row>
    <row r="25" spans="1:8" ht="15.75" customHeight="1" thickBot="1" x14ac:dyDescent="0.3">
      <c r="A25" s="62"/>
      <c r="B25" s="62"/>
      <c r="C25" s="62"/>
      <c r="D25" s="48" t="s">
        <v>354</v>
      </c>
      <c r="E25" s="48" t="s">
        <v>149</v>
      </c>
      <c r="F25" s="48" t="s">
        <v>149</v>
      </c>
      <c r="G25" s="48" t="s">
        <v>152</v>
      </c>
      <c r="H25" s="62"/>
    </row>
    <row r="26" spans="1:8" ht="16.5" customHeight="1" thickBot="1" x14ac:dyDescent="0.3">
      <c r="A26" s="60" t="s">
        <v>341</v>
      </c>
      <c r="B26" s="60" t="s">
        <v>301</v>
      </c>
      <c r="C26" s="60" t="s">
        <v>301</v>
      </c>
      <c r="D26" s="46" t="s">
        <v>348</v>
      </c>
      <c r="E26" s="72"/>
      <c r="F26" s="73"/>
      <c r="G26" s="74"/>
      <c r="H26" s="75"/>
    </row>
    <row r="27" spans="1:8" ht="16.5" customHeight="1" thickBot="1" x14ac:dyDescent="0.3">
      <c r="A27" s="61"/>
      <c r="B27" s="61"/>
      <c r="C27" s="61"/>
      <c r="D27" s="47" t="s">
        <v>352</v>
      </c>
      <c r="E27" s="72"/>
      <c r="F27" s="73"/>
      <c r="G27" s="74"/>
      <c r="H27" s="76"/>
    </row>
    <row r="28" spans="1:8" ht="15.75" customHeight="1" thickBot="1" x14ac:dyDescent="0.3">
      <c r="A28" s="61"/>
      <c r="B28" s="62"/>
      <c r="C28" s="62"/>
      <c r="D28" s="48" t="s">
        <v>354</v>
      </c>
      <c r="E28" s="72"/>
      <c r="F28" s="73"/>
      <c r="G28" s="74"/>
      <c r="H28" s="77"/>
    </row>
    <row r="29" spans="1:8" ht="16.5" customHeight="1" thickBot="1" x14ac:dyDescent="0.3">
      <c r="A29" s="61"/>
      <c r="B29" s="60" t="s">
        <v>302</v>
      </c>
      <c r="C29" s="60" t="s">
        <v>302</v>
      </c>
      <c r="D29" s="46" t="s">
        <v>348</v>
      </c>
      <c r="E29" s="63" t="s">
        <v>381</v>
      </c>
      <c r="F29" s="64"/>
      <c r="G29" s="65"/>
      <c r="H29" s="60" t="s">
        <v>351</v>
      </c>
    </row>
    <row r="30" spans="1:8" ht="16.5" customHeight="1" thickBot="1" x14ac:dyDescent="0.3">
      <c r="A30" s="61"/>
      <c r="B30" s="61"/>
      <c r="C30" s="61"/>
      <c r="D30" s="47" t="s">
        <v>352</v>
      </c>
      <c r="E30" s="66" t="s">
        <v>145</v>
      </c>
      <c r="F30" s="67"/>
      <c r="G30" s="68"/>
      <c r="H30" s="61"/>
    </row>
    <row r="31" spans="1:8" ht="17.25" customHeight="1" thickBot="1" x14ac:dyDescent="0.3">
      <c r="A31" s="61"/>
      <c r="B31" s="62"/>
      <c r="C31" s="62"/>
      <c r="D31" s="48" t="s">
        <v>354</v>
      </c>
      <c r="E31" s="69" t="s">
        <v>382</v>
      </c>
      <c r="F31" s="70"/>
      <c r="G31" s="71"/>
      <c r="H31" s="62"/>
    </row>
    <row r="32" spans="1:8" ht="18" customHeight="1" thickBot="1" x14ac:dyDescent="0.3">
      <c r="A32" s="61"/>
      <c r="B32" s="60" t="s">
        <v>360</v>
      </c>
      <c r="C32" s="60" t="s">
        <v>333</v>
      </c>
      <c r="D32" s="46" t="s">
        <v>348</v>
      </c>
      <c r="E32" s="63" t="s">
        <v>383</v>
      </c>
      <c r="F32" s="64"/>
      <c r="G32" s="65"/>
      <c r="H32" s="60" t="s">
        <v>351</v>
      </c>
    </row>
    <row r="33" spans="1:8" ht="18" customHeight="1" thickBot="1" x14ac:dyDescent="0.3">
      <c r="A33" s="61"/>
      <c r="B33" s="61"/>
      <c r="C33" s="61"/>
      <c r="D33" s="47" t="s">
        <v>352</v>
      </c>
      <c r="E33" s="66" t="s">
        <v>384</v>
      </c>
      <c r="F33" s="67"/>
      <c r="G33" s="68"/>
      <c r="H33" s="61"/>
    </row>
    <row r="34" spans="1:8" ht="17.25" customHeight="1" thickBot="1" x14ac:dyDescent="0.3">
      <c r="A34" s="61"/>
      <c r="B34" s="62"/>
      <c r="C34" s="62"/>
      <c r="D34" s="48" t="s">
        <v>354</v>
      </c>
      <c r="E34" s="69" t="s">
        <v>385</v>
      </c>
      <c r="F34" s="70"/>
      <c r="G34" s="71"/>
      <c r="H34" s="62"/>
    </row>
    <row r="35" spans="1:8" ht="17.25" customHeight="1" thickBot="1" x14ac:dyDescent="0.3">
      <c r="A35" s="61"/>
      <c r="B35" s="60" t="s">
        <v>362</v>
      </c>
      <c r="C35" s="60" t="s">
        <v>321</v>
      </c>
      <c r="D35" s="46" t="s">
        <v>348</v>
      </c>
      <c r="E35" s="63" t="s">
        <v>381</v>
      </c>
      <c r="F35" s="64"/>
      <c r="G35" s="65"/>
      <c r="H35" s="60" t="s">
        <v>351</v>
      </c>
    </row>
    <row r="36" spans="1:8" ht="16.5" customHeight="1" thickBot="1" x14ac:dyDescent="0.3">
      <c r="A36" s="61"/>
      <c r="B36" s="61"/>
      <c r="C36" s="61"/>
      <c r="D36" s="47" t="s">
        <v>352</v>
      </c>
      <c r="E36" s="66" t="s">
        <v>145</v>
      </c>
      <c r="F36" s="67"/>
      <c r="G36" s="68"/>
      <c r="H36" s="61"/>
    </row>
    <row r="37" spans="1:8" ht="18" customHeight="1" thickBot="1" x14ac:dyDescent="0.3">
      <c r="A37" s="61"/>
      <c r="B37" s="62"/>
      <c r="C37" s="62"/>
      <c r="D37" s="48" t="s">
        <v>354</v>
      </c>
      <c r="E37" s="69" t="s">
        <v>382</v>
      </c>
      <c r="F37" s="70"/>
      <c r="G37" s="71"/>
      <c r="H37" s="62"/>
    </row>
    <row r="38" spans="1:8" ht="18.75" customHeight="1" thickBot="1" x14ac:dyDescent="0.3">
      <c r="A38" s="61"/>
      <c r="B38" s="60" t="s">
        <v>367</v>
      </c>
      <c r="C38" s="60" t="s">
        <v>290</v>
      </c>
      <c r="D38" s="46" t="s">
        <v>348</v>
      </c>
      <c r="E38" s="63" t="s">
        <v>183</v>
      </c>
      <c r="F38" s="64"/>
      <c r="G38" s="65"/>
      <c r="H38" s="60" t="s">
        <v>386</v>
      </c>
    </row>
    <row r="39" spans="1:8" ht="17.25" customHeight="1" thickBot="1" x14ac:dyDescent="0.3">
      <c r="A39" s="61"/>
      <c r="B39" s="61"/>
      <c r="C39" s="61"/>
      <c r="D39" s="47" t="s">
        <v>352</v>
      </c>
      <c r="E39" s="66" t="s">
        <v>185</v>
      </c>
      <c r="F39" s="67"/>
      <c r="G39" s="68"/>
      <c r="H39" s="61"/>
    </row>
    <row r="40" spans="1:8" ht="18" customHeight="1" thickBot="1" x14ac:dyDescent="0.3">
      <c r="A40" s="61"/>
      <c r="B40" s="62"/>
      <c r="C40" s="62"/>
      <c r="D40" s="48" t="s">
        <v>354</v>
      </c>
      <c r="E40" s="69" t="s">
        <v>185</v>
      </c>
      <c r="F40" s="70"/>
      <c r="G40" s="71"/>
      <c r="H40" s="62"/>
    </row>
    <row r="41" spans="1:8" ht="18" customHeight="1" thickBot="1" x14ac:dyDescent="0.3">
      <c r="A41" s="61"/>
      <c r="B41" s="60" t="s">
        <v>368</v>
      </c>
      <c r="C41" s="60" t="s">
        <v>325</v>
      </c>
      <c r="D41" s="46" t="s">
        <v>348</v>
      </c>
      <c r="E41" s="63" t="s">
        <v>349</v>
      </c>
      <c r="F41" s="64"/>
      <c r="G41" s="65"/>
      <c r="H41" s="60" t="s">
        <v>351</v>
      </c>
    </row>
    <row r="42" spans="1:8" ht="16.5" customHeight="1" thickBot="1" x14ac:dyDescent="0.3">
      <c r="A42" s="61"/>
      <c r="B42" s="61"/>
      <c r="C42" s="61"/>
      <c r="D42" s="47" t="s">
        <v>352</v>
      </c>
      <c r="E42" s="66" t="s">
        <v>387</v>
      </c>
      <c r="F42" s="67"/>
      <c r="G42" s="68"/>
      <c r="H42" s="61"/>
    </row>
    <row r="43" spans="1:8" ht="16.5" customHeight="1" thickBot="1" x14ac:dyDescent="0.3">
      <c r="A43" s="61"/>
      <c r="B43" s="62"/>
      <c r="C43" s="62"/>
      <c r="D43" s="48" t="s">
        <v>354</v>
      </c>
      <c r="E43" s="69" t="s">
        <v>388</v>
      </c>
      <c r="F43" s="70"/>
      <c r="G43" s="71"/>
      <c r="H43" s="62"/>
    </row>
    <row r="44" spans="1:8" ht="18" customHeight="1" thickBot="1" x14ac:dyDescent="0.3">
      <c r="A44" s="61"/>
      <c r="B44" s="60" t="s">
        <v>371</v>
      </c>
      <c r="C44" s="60" t="s">
        <v>319</v>
      </c>
      <c r="D44" s="46" t="s">
        <v>348</v>
      </c>
      <c r="E44" s="63" t="s">
        <v>389</v>
      </c>
      <c r="F44" s="64"/>
      <c r="G44" s="65"/>
      <c r="H44" s="60" t="s">
        <v>351</v>
      </c>
    </row>
    <row r="45" spans="1:8" ht="18" customHeight="1" thickBot="1" x14ac:dyDescent="0.3">
      <c r="A45" s="61"/>
      <c r="B45" s="61"/>
      <c r="C45" s="61"/>
      <c r="D45" s="47" t="s">
        <v>352</v>
      </c>
      <c r="E45" s="66" t="s">
        <v>390</v>
      </c>
      <c r="F45" s="67"/>
      <c r="G45" s="68"/>
      <c r="H45" s="61"/>
    </row>
    <row r="46" spans="1:8" ht="16.5" customHeight="1" thickBot="1" x14ac:dyDescent="0.3">
      <c r="A46" s="61"/>
      <c r="B46" s="62"/>
      <c r="C46" s="62"/>
      <c r="D46" s="48" t="s">
        <v>354</v>
      </c>
      <c r="E46" s="69" t="s">
        <v>390</v>
      </c>
      <c r="F46" s="70"/>
      <c r="G46" s="71"/>
      <c r="H46" s="62"/>
    </row>
    <row r="47" spans="1:8" ht="18" customHeight="1" thickBot="1" x14ac:dyDescent="0.3">
      <c r="A47" s="61"/>
      <c r="B47" s="60" t="s">
        <v>378</v>
      </c>
      <c r="C47" s="60" t="s">
        <v>328</v>
      </c>
      <c r="D47" s="46" t="s">
        <v>348</v>
      </c>
      <c r="E47" s="63" t="s">
        <v>158</v>
      </c>
      <c r="F47" s="64"/>
      <c r="G47" s="65"/>
      <c r="H47" s="60" t="s">
        <v>351</v>
      </c>
    </row>
    <row r="48" spans="1:8" ht="17.25" customHeight="1" thickBot="1" x14ac:dyDescent="0.3">
      <c r="A48" s="61"/>
      <c r="B48" s="61"/>
      <c r="C48" s="61"/>
      <c r="D48" s="47" t="s">
        <v>352</v>
      </c>
      <c r="E48" s="66" t="s">
        <v>391</v>
      </c>
      <c r="F48" s="67"/>
      <c r="G48" s="68"/>
      <c r="H48" s="61"/>
    </row>
    <row r="49" spans="1:8" ht="16.5" customHeight="1" thickBot="1" x14ac:dyDescent="0.3">
      <c r="A49" s="62"/>
      <c r="B49" s="62"/>
      <c r="C49" s="62"/>
      <c r="D49" s="48" t="s">
        <v>354</v>
      </c>
      <c r="E49" s="69" t="s">
        <v>166</v>
      </c>
      <c r="F49" s="70"/>
      <c r="G49" s="71"/>
      <c r="H49" s="62"/>
    </row>
  </sheetData>
  <mergeCells count="74">
    <mergeCell ref="H5:H7"/>
    <mergeCell ref="B8:B10"/>
    <mergeCell ref="C8:C10"/>
    <mergeCell ref="H8:H10"/>
    <mergeCell ref="B11:B13"/>
    <mergeCell ref="C11:C13"/>
    <mergeCell ref="H11:H13"/>
    <mergeCell ref="B14:B16"/>
    <mergeCell ref="C14:C16"/>
    <mergeCell ref="H14:H16"/>
    <mergeCell ref="B17:B19"/>
    <mergeCell ref="C17:C19"/>
    <mergeCell ref="H17:H19"/>
    <mergeCell ref="B20:B22"/>
    <mergeCell ref="C20:C22"/>
    <mergeCell ref="H20:H22"/>
    <mergeCell ref="B23:B25"/>
    <mergeCell ref="C23:C25"/>
    <mergeCell ref="H23:H25"/>
    <mergeCell ref="A26:A49"/>
    <mergeCell ref="B26:B28"/>
    <mergeCell ref="C26:C28"/>
    <mergeCell ref="E26:G26"/>
    <mergeCell ref="H26:H28"/>
    <mergeCell ref="E27:G27"/>
    <mergeCell ref="E28:G28"/>
    <mergeCell ref="A2:A25"/>
    <mergeCell ref="B2:B4"/>
    <mergeCell ref="C2:C4"/>
    <mergeCell ref="H2:H4"/>
    <mergeCell ref="B5:B7"/>
    <mergeCell ref="C5:C7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B38:B40"/>
    <mergeCell ref="C38:C40"/>
    <mergeCell ref="E38:G38"/>
    <mergeCell ref="H38:H40"/>
    <mergeCell ref="E39:G39"/>
    <mergeCell ref="E40:G40"/>
    <mergeCell ref="B41:B43"/>
    <mergeCell ref="C41:C43"/>
    <mergeCell ref="E41:G41"/>
    <mergeCell ref="H41:H43"/>
    <mergeCell ref="E42:G42"/>
    <mergeCell ref="E43:G43"/>
    <mergeCell ref="B44:B46"/>
    <mergeCell ref="C44:C46"/>
    <mergeCell ref="E44:G44"/>
    <mergeCell ref="H44:H46"/>
    <mergeCell ref="E45:G45"/>
    <mergeCell ref="E46:G46"/>
    <mergeCell ref="B47:B49"/>
    <mergeCell ref="C47:C49"/>
    <mergeCell ref="E47:G47"/>
    <mergeCell ref="H47:H49"/>
    <mergeCell ref="E48:G48"/>
    <mergeCell ref="E49:G49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1" t="s">
        <v>239</v>
      </c>
      <c r="B1" s="21" t="s">
        <v>392</v>
      </c>
      <c r="C1" s="21" t="s">
        <v>393</v>
      </c>
      <c r="D1" s="21" t="s">
        <v>394</v>
      </c>
      <c r="E1" s="21" t="s">
        <v>395</v>
      </c>
      <c r="F1" s="21" t="s">
        <v>396</v>
      </c>
      <c r="G1" s="21" t="s">
        <v>397</v>
      </c>
      <c r="H1" s="21" t="s">
        <v>398</v>
      </c>
      <c r="I1" s="21" t="s">
        <v>399</v>
      </c>
      <c r="J1" s="21" t="s">
        <v>400</v>
      </c>
      <c r="K1" s="21" t="s">
        <v>401</v>
      </c>
      <c r="L1" s="21" t="s">
        <v>402</v>
      </c>
      <c r="M1" s="21" t="s">
        <v>403</v>
      </c>
      <c r="N1" s="21" t="s">
        <v>404</v>
      </c>
      <c r="O1" s="21" t="s">
        <v>405</v>
      </c>
      <c r="P1" s="21" t="s">
        <v>406</v>
      </c>
    </row>
    <row r="2" spans="1:16" ht="26.25" thickBot="1" x14ac:dyDescent="0.3">
      <c r="A2" s="33" t="s">
        <v>407</v>
      </c>
      <c r="B2" s="33" t="s">
        <v>408</v>
      </c>
      <c r="C2" s="33">
        <v>3</v>
      </c>
      <c r="D2" s="33" t="s">
        <v>409</v>
      </c>
      <c r="E2" s="33">
        <v>0</v>
      </c>
      <c r="F2" s="33">
        <v>0</v>
      </c>
      <c r="G2" s="50">
        <v>0</v>
      </c>
      <c r="H2" s="50" t="s">
        <v>432</v>
      </c>
      <c r="I2" s="50" t="s">
        <v>432</v>
      </c>
      <c r="J2" s="50" t="s">
        <v>432</v>
      </c>
      <c r="K2" s="50">
        <v>0</v>
      </c>
      <c r="L2" s="50">
        <v>0</v>
      </c>
      <c r="M2" s="33" t="s">
        <v>410</v>
      </c>
      <c r="N2" s="33" t="s">
        <v>411</v>
      </c>
      <c r="O2" s="33">
        <v>300</v>
      </c>
      <c r="P2" s="33" t="s">
        <v>412</v>
      </c>
    </row>
    <row r="3" spans="1:16" ht="26.25" thickBot="1" x14ac:dyDescent="0.3">
      <c r="A3" s="27" t="s">
        <v>413</v>
      </c>
      <c r="B3" s="40"/>
      <c r="C3" s="27">
        <v>12</v>
      </c>
      <c r="D3" s="27" t="s">
        <v>409</v>
      </c>
      <c r="E3" s="27">
        <v>0</v>
      </c>
      <c r="F3" s="27">
        <v>0</v>
      </c>
      <c r="G3" s="51">
        <v>0</v>
      </c>
      <c r="H3" s="51" t="s">
        <v>432</v>
      </c>
      <c r="I3" s="51" t="s">
        <v>432</v>
      </c>
      <c r="J3" s="51" t="s">
        <v>432</v>
      </c>
      <c r="K3" s="51">
        <v>0</v>
      </c>
      <c r="L3" s="51">
        <v>0</v>
      </c>
      <c r="M3" s="27" t="s">
        <v>414</v>
      </c>
      <c r="N3" s="27" t="s">
        <v>411</v>
      </c>
      <c r="O3" s="27">
        <v>400</v>
      </c>
      <c r="P3" s="27" t="s">
        <v>412</v>
      </c>
    </row>
    <row r="4" spans="1:16" ht="26.25" thickBot="1" x14ac:dyDescent="0.3">
      <c r="A4" s="33" t="s">
        <v>415</v>
      </c>
      <c r="B4" s="33" t="s">
        <v>408</v>
      </c>
      <c r="C4" s="33">
        <v>0</v>
      </c>
      <c r="D4" s="33" t="s">
        <v>409</v>
      </c>
      <c r="E4" s="33">
        <v>0</v>
      </c>
      <c r="F4" s="33">
        <v>1</v>
      </c>
      <c r="G4" s="50">
        <v>1</v>
      </c>
      <c r="H4" s="50" t="s">
        <v>433</v>
      </c>
      <c r="I4" s="50" t="s">
        <v>433</v>
      </c>
      <c r="J4" s="50" t="s">
        <v>441</v>
      </c>
      <c r="K4" s="50">
        <v>0</v>
      </c>
      <c r="L4" s="50">
        <v>0</v>
      </c>
      <c r="M4" s="33" t="s">
        <v>414</v>
      </c>
      <c r="N4" s="33" t="s">
        <v>416</v>
      </c>
      <c r="O4" s="33" t="s">
        <v>417</v>
      </c>
      <c r="P4" s="33" t="s">
        <v>412</v>
      </c>
    </row>
    <row r="5" spans="1:16" ht="26.25" thickBot="1" x14ac:dyDescent="0.3">
      <c r="A5" s="27" t="s">
        <v>418</v>
      </c>
      <c r="B5" s="27" t="s">
        <v>419</v>
      </c>
      <c r="C5" s="27">
        <v>20</v>
      </c>
      <c r="D5" s="27" t="s">
        <v>409</v>
      </c>
      <c r="E5" s="27">
        <v>0</v>
      </c>
      <c r="F5" s="27">
        <v>1</v>
      </c>
      <c r="G5" s="51" t="s">
        <v>437</v>
      </c>
      <c r="H5" s="51" t="s">
        <v>434</v>
      </c>
      <c r="I5" s="51" t="s">
        <v>434</v>
      </c>
      <c r="J5" s="51" t="s">
        <v>442</v>
      </c>
      <c r="K5" s="51" t="s">
        <v>445</v>
      </c>
      <c r="L5" s="51" t="s">
        <v>446</v>
      </c>
      <c r="M5" s="27" t="s">
        <v>420</v>
      </c>
      <c r="N5" s="27" t="s">
        <v>411</v>
      </c>
      <c r="O5" s="27" t="s">
        <v>421</v>
      </c>
      <c r="P5" s="27" t="s">
        <v>412</v>
      </c>
    </row>
    <row r="6" spans="1:16" ht="26.25" thickBot="1" x14ac:dyDescent="0.3">
      <c r="A6" s="33" t="s">
        <v>422</v>
      </c>
      <c r="B6" s="33" t="s">
        <v>408</v>
      </c>
      <c r="C6" s="33">
        <v>10</v>
      </c>
      <c r="D6" s="33" t="s">
        <v>409</v>
      </c>
      <c r="E6" s="33">
        <v>0</v>
      </c>
      <c r="F6" s="33">
        <v>0</v>
      </c>
      <c r="G6" s="50">
        <v>0</v>
      </c>
      <c r="H6" s="50" t="s">
        <v>433</v>
      </c>
      <c r="I6" s="50" t="s">
        <v>439</v>
      </c>
      <c r="J6" s="50" t="s">
        <v>433</v>
      </c>
      <c r="K6" s="50">
        <v>0</v>
      </c>
      <c r="L6" s="50">
        <v>0</v>
      </c>
      <c r="M6" s="33" t="s">
        <v>414</v>
      </c>
      <c r="N6" s="33" t="s">
        <v>411</v>
      </c>
      <c r="O6" s="33">
        <v>500</v>
      </c>
      <c r="P6" s="33" t="s">
        <v>412</v>
      </c>
    </row>
    <row r="7" spans="1:16" ht="31.5" customHeight="1" thickBot="1" x14ac:dyDescent="0.3">
      <c r="A7" s="27" t="s">
        <v>423</v>
      </c>
      <c r="B7" s="27" t="s">
        <v>424</v>
      </c>
      <c r="C7" s="27">
        <v>0</v>
      </c>
      <c r="D7" s="27" t="s">
        <v>409</v>
      </c>
      <c r="E7" s="27">
        <v>1</v>
      </c>
      <c r="F7" s="27">
        <v>2</v>
      </c>
      <c r="G7" s="51" t="s">
        <v>438</v>
      </c>
      <c r="H7" s="51" t="s">
        <v>435</v>
      </c>
      <c r="I7" s="51" t="s">
        <v>440</v>
      </c>
      <c r="J7" s="51" t="s">
        <v>443</v>
      </c>
      <c r="K7" s="51" t="s">
        <v>445</v>
      </c>
      <c r="L7" s="51" t="s">
        <v>438</v>
      </c>
      <c r="M7" s="27" t="s">
        <v>420</v>
      </c>
      <c r="N7" s="27" t="s">
        <v>428</v>
      </c>
      <c r="O7" s="27" t="s">
        <v>425</v>
      </c>
      <c r="P7" s="27" t="s">
        <v>412</v>
      </c>
    </row>
    <row r="8" spans="1:16" ht="26.25" thickBot="1" x14ac:dyDescent="0.3">
      <c r="A8" s="33" t="s">
        <v>426</v>
      </c>
      <c r="B8" s="33" t="s">
        <v>408</v>
      </c>
      <c r="C8" s="33">
        <v>4</v>
      </c>
      <c r="D8" s="33" t="s">
        <v>427</v>
      </c>
      <c r="E8" s="33">
        <v>0</v>
      </c>
      <c r="F8" s="33">
        <v>1</v>
      </c>
      <c r="G8" s="50">
        <v>0</v>
      </c>
      <c r="H8" s="50" t="s">
        <v>433</v>
      </c>
      <c r="I8" s="50" t="s">
        <v>439</v>
      </c>
      <c r="J8" s="50" t="s">
        <v>434</v>
      </c>
      <c r="K8" s="50">
        <v>0</v>
      </c>
      <c r="L8" s="50">
        <v>0</v>
      </c>
      <c r="M8" s="33" t="s">
        <v>414</v>
      </c>
      <c r="N8" s="33" t="s">
        <v>428</v>
      </c>
      <c r="O8" s="33" t="s">
        <v>425</v>
      </c>
      <c r="P8" s="33" t="s">
        <v>412</v>
      </c>
    </row>
    <row r="9" spans="1:16" ht="26.25" thickBot="1" x14ac:dyDescent="0.3">
      <c r="A9" s="27" t="s">
        <v>429</v>
      </c>
      <c r="B9" s="40"/>
      <c r="C9" s="27">
        <v>24</v>
      </c>
      <c r="D9" s="27" t="s">
        <v>427</v>
      </c>
      <c r="E9" s="27">
        <v>0</v>
      </c>
      <c r="F9" s="51" t="s">
        <v>432</v>
      </c>
      <c r="G9" s="51" t="s">
        <v>433</v>
      </c>
      <c r="H9" s="51" t="s">
        <v>436</v>
      </c>
      <c r="I9" s="51" t="s">
        <v>441</v>
      </c>
      <c r="J9" s="51" t="s">
        <v>444</v>
      </c>
      <c r="K9" s="51" t="s">
        <v>437</v>
      </c>
      <c r="L9" s="51" t="s">
        <v>446</v>
      </c>
      <c r="M9" s="27" t="s">
        <v>430</v>
      </c>
      <c r="N9" s="27">
        <v>999</v>
      </c>
      <c r="O9" s="27" t="s">
        <v>431</v>
      </c>
      <c r="P9" s="27" t="s">
        <v>412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2024-01-30T00:45:31Z</dcterms:modified>
</cp:coreProperties>
</file>