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 Payment Records" sheetId="1" r:id="rId4"/>
    <sheet state="visible" name="Jan Propsk Statement" sheetId="2" r:id="rId5"/>
    <sheet state="visible" name="Feb Propsk Statement" sheetId="3" r:id="rId6"/>
    <sheet state="visible" name="March Propsk Statement" sheetId="4" r:id="rId7"/>
    <sheet state="visible" name="April Propsk Statement" sheetId="5" r:id="rId8"/>
    <sheet state="visible" name="May Propsk Statement" sheetId="6" r:id="rId9"/>
    <sheet state="visible" name="June Propsk Statement" sheetId="7" r:id="rId10"/>
    <sheet state="visible" name="July Propsk Statement" sheetId="8" r:id="rId11"/>
  </sheets>
  <definedNames/>
  <calcPr/>
</workbook>
</file>

<file path=xl/sharedStrings.xml><?xml version="1.0" encoding="utf-8"?>
<sst xmlns="http://schemas.openxmlformats.org/spreadsheetml/2006/main" count="1168" uniqueCount="224">
  <si>
    <t>Date (bop)</t>
  </si>
  <si>
    <t>Date (eop)</t>
  </si>
  <si>
    <t>Month</t>
  </si>
  <si>
    <t>Income</t>
  </si>
  <si>
    <t>Income into our client account for Boden</t>
  </si>
  <si>
    <t>Unit</t>
  </si>
  <si>
    <t>Refeence</t>
  </si>
  <si>
    <t>Tenant</t>
  </si>
  <si>
    <t>Flat 1 - 3 West Gate</t>
  </si>
  <si>
    <t>TFKR - 1 - BODEN</t>
  </si>
  <si>
    <t>MS SMOLIARENKO</t>
  </si>
  <si>
    <t>Flat 2 - 3 West Gate</t>
  </si>
  <si>
    <t>TFKR-2 BODEN</t>
  </si>
  <si>
    <t>M AL-BAYAT</t>
  </si>
  <si>
    <t>Flat 3 - 3 West Gate</t>
  </si>
  <si>
    <t>TFKR3 3 BODEN</t>
  </si>
  <si>
    <t>MR WHYTE</t>
  </si>
  <si>
    <t>Flat 4 - 3 West Gate</t>
  </si>
  <si>
    <t>TFKR - 4 - Boden</t>
  </si>
  <si>
    <t>Megan Delaney</t>
  </si>
  <si>
    <t>Flat 5 - 3 West Gate</t>
  </si>
  <si>
    <t>TFKR-5-BODEN</t>
  </si>
  <si>
    <t>Blyth A E</t>
  </si>
  <si>
    <t>Flat 6 - 3 West Gate</t>
  </si>
  <si>
    <t>s LEES</t>
  </si>
  <si>
    <t>Flat 7 - 3 West Gate</t>
  </si>
  <si>
    <t>TFKR-7-Boden</t>
  </si>
  <si>
    <t>TANG C</t>
  </si>
  <si>
    <t>Flat 8 - 3 West Gate</t>
  </si>
  <si>
    <t>TFKR-8-BODEN</t>
  </si>
  <si>
    <t>BULAT UDSC</t>
  </si>
  <si>
    <t>Flat 9 - 3 West Gate</t>
  </si>
  <si>
    <t>TFKR - 9 - BODEN</t>
  </si>
  <si>
    <t>WARNER S</t>
  </si>
  <si>
    <t>Flat 10 - 3 West Gate</t>
  </si>
  <si>
    <t>TFKR-10-BODEN</t>
  </si>
  <si>
    <t>PETER F</t>
  </si>
  <si>
    <t>Flat 11 - 3 West Gate</t>
  </si>
  <si>
    <t>11 - BODEN</t>
  </si>
  <si>
    <t>Richard Perrotta</t>
  </si>
  <si>
    <t>TFKR-12-BODEN</t>
  </si>
  <si>
    <t>S Mohammed</t>
  </si>
  <si>
    <t>Flat 13 - 3 West Gate</t>
  </si>
  <si>
    <t>TFKR - 13 - BODEN</t>
  </si>
  <si>
    <t>HOLLAND NR</t>
  </si>
  <si>
    <t>Flat 14 - 3 West Gate</t>
  </si>
  <si>
    <t>TFKR-14-BODEN</t>
  </si>
  <si>
    <t>P LEWSLEY</t>
  </si>
  <si>
    <t>Flat 15 - 3 West Gate</t>
  </si>
  <si>
    <t>TFKR-15-Boden</t>
  </si>
  <si>
    <t>LUCY CASSELL</t>
  </si>
  <si>
    <t>Flat 16 - 3 West Gate</t>
  </si>
  <si>
    <t>TFKR - 16 - Boden</t>
  </si>
  <si>
    <t>Gina Judge &amp; Riley Beresford</t>
  </si>
  <si>
    <t>Flat 17 - 3 West Gate</t>
  </si>
  <si>
    <t>TKFR-17-BODEN</t>
  </si>
  <si>
    <t>PATEL H</t>
  </si>
  <si>
    <t>Flat 18 - 3 West Gate</t>
  </si>
  <si>
    <t>TFKR-18-BODEN / OPENRENT P2446072</t>
  </si>
  <si>
    <t>MARIE DINKO / Janith Pereira from 10th June</t>
  </si>
  <si>
    <t>Flat 19 - 3 West Gate</t>
  </si>
  <si>
    <t>TFKR - 19 - BODEN</t>
  </si>
  <si>
    <t>J BANKS</t>
  </si>
  <si>
    <t>Flat 20 - 3 West Gate</t>
  </si>
  <si>
    <t>TFKR-20Boden</t>
  </si>
  <si>
    <t>JAMES KAY</t>
  </si>
  <si>
    <t>Flat 21 - 3 West Gate</t>
  </si>
  <si>
    <t>TFKR-21-BODEN</t>
  </si>
  <si>
    <t>FELWIN FRANCIS</t>
  </si>
  <si>
    <t>Flat 22 - 3 West Gate</t>
  </si>
  <si>
    <t>TFKR-22-BODEN</t>
  </si>
  <si>
    <t>B LOWE</t>
  </si>
  <si>
    <t>Flat 23 - 3 West Gate</t>
  </si>
  <si>
    <t>Tennick from 20th June before Jaleh Kiazand</t>
  </si>
  <si>
    <t>Flat 24 - 3 West Gate</t>
  </si>
  <si>
    <t>BODEN 24</t>
  </si>
  <si>
    <t>S Fearon</t>
  </si>
  <si>
    <t>Flat 26 - 3 West Gate</t>
  </si>
  <si>
    <t>TFKR-26-BODEN</t>
  </si>
  <si>
    <t>SCOTTING L</t>
  </si>
  <si>
    <t>Flat 27 - 3 West Gate</t>
  </si>
  <si>
    <t>TFKR-27-BODEN</t>
  </si>
  <si>
    <t>MURRAY S M</t>
  </si>
  <si>
    <t>Flat 28 - 3 West Gate</t>
  </si>
  <si>
    <t>CHEUNG</t>
  </si>
  <si>
    <t>Flat 29 - 3 West Gate</t>
  </si>
  <si>
    <t>TFKR-29-BODEN</t>
  </si>
  <si>
    <t>M FRITCHLEY</t>
  </si>
  <si>
    <t>Flat 30 - 3 West Gate</t>
  </si>
  <si>
    <t>TFKR - 30 - BODEN</t>
  </si>
  <si>
    <t>BRYAN JM</t>
  </si>
  <si>
    <t>Totals</t>
  </si>
  <si>
    <t xml:space="preserve">Income into our payprop account for boden </t>
  </si>
  <si>
    <t>S Mohammed/Adam Kirby</t>
  </si>
  <si>
    <t>PROPSK LTD</t>
  </si>
  <si>
    <t>1 Poplar Court, Greensward Lane, Hockley, England, SS5 5JB</t>
  </si>
  <si>
    <t>Company number 15933011</t>
  </si>
  <si>
    <t>STATEMENT</t>
  </si>
  <si>
    <t>CLIENT:</t>
  </si>
  <si>
    <t>PRESTVALE PROPERTIES LIMITED</t>
  </si>
  <si>
    <t>PROPERTY:</t>
  </si>
  <si>
    <t>BODEN HOUSE</t>
  </si>
  <si>
    <t>PERIOD:</t>
  </si>
  <si>
    <t>22nd Jan 2025 to 21st Feb 2025</t>
  </si>
  <si>
    <t>Income Statement</t>
  </si>
  <si>
    <t>Unit No.</t>
  </si>
  <si>
    <t>Tenancy Dates</t>
  </si>
  <si>
    <t>Rent Due Date</t>
  </si>
  <si>
    <t>Rent
 Due
 Amount</t>
  </si>
  <si>
    <t>Rent
 Received
 Date</t>
  </si>
  <si>
    <t>Paid to Robert Ellis</t>
  </si>
  <si>
    <t>Paid to Propsk Old Account</t>
  </si>
  <si>
    <t>Paid to Propsk PayProp</t>
  </si>
  <si>
    <t>Rent
 Received
 Amount</t>
  </si>
  <si>
    <t>Amount received in Payprop</t>
  </si>
  <si>
    <t>Amount Received Old Account</t>
  </si>
  <si>
    <t>Total Rent Received By Propsk</t>
  </si>
  <si>
    <t>Management
 Fee
(%)</t>
  </si>
  <si>
    <t>Management
 Fee
(£)</t>
  </si>
  <si>
    <t>Service Fee (%)</t>
  </si>
  <si>
    <t>Service
 Fee
(£)</t>
  </si>
  <si>
    <t>Total Fees Charged by Propsk</t>
  </si>
  <si>
    <t xml:space="preserve">Expense 1 Label </t>
  </si>
  <si>
    <t>Expense 1 Amount</t>
  </si>
  <si>
    <t>Expense 1 Comment</t>
  </si>
  <si>
    <t xml:space="preserve">Expense 2 Label </t>
  </si>
  <si>
    <t>Expense 2 Amount</t>
  </si>
  <si>
    <t>Expense 2 Comment</t>
  </si>
  <si>
    <t xml:space="preserve">Expense 3 Label </t>
  </si>
  <si>
    <t>Expense 3 Amount</t>
  </si>
  <si>
    <t>Expense 3 Comment</t>
  </si>
  <si>
    <t xml:space="preserve">Expense 4 Label </t>
  </si>
  <si>
    <t>Expense 4 Amount</t>
  </si>
  <si>
    <t>Expense 4 Comment</t>
  </si>
  <si>
    <t>Total Expenses</t>
  </si>
  <si>
    <t xml:space="preserve">Net
 Due to
 Prestvale </t>
  </si>
  <si>
    <t>Net Due to Prestvale from Propsk Old Account</t>
  </si>
  <si>
    <t>Net Due to Prestvale from Propsk PayProp Account</t>
  </si>
  <si>
    <t xml:space="preserve">Net Due from Propsk Total </t>
  </si>
  <si>
    <t>Date
 Paid</t>
  </si>
  <si>
    <t>Rent
 Due less
 Received</t>
  </si>
  <si>
    <t>Comments</t>
  </si>
  <si>
    <t>Ms O Smoliarenko &amp; Mr I Halii</t>
  </si>
  <si>
    <t/>
  </si>
  <si>
    <t>Mr M K J Al Bayat &amp; Mrs G B A Al Zangana</t>
  </si>
  <si>
    <t>Mr T Whyte</t>
  </si>
  <si>
    <t>Miss M Delaney &amp; Mr Joseph Williams</t>
  </si>
  <si>
    <t>Amos Blythe</t>
  </si>
  <si>
    <t>S LEES</t>
  </si>
  <si>
    <t>C TANG</t>
  </si>
  <si>
    <t>Mr S Wijesinghage and Mrs U Dona</t>
  </si>
  <si>
    <t>Mr S Warner</t>
  </si>
  <si>
    <t>Mr F Peter</t>
  </si>
  <si>
    <t>Mr R Perrotta</t>
  </si>
  <si>
    <t>Flat 12 - 3 West Gate</t>
  </si>
  <si>
    <t>Mr J Soopiyadakath Thekke Purayil &amp; Ms S</t>
  </si>
  <si>
    <t>Mr N Holland</t>
  </si>
  <si>
    <t>Mr M Lewsley &amp; Miss S Buckle</t>
  </si>
  <si>
    <t>Mr R P Beresford &amp; Ms G L Judge</t>
  </si>
  <si>
    <t>HARSH PATEL</t>
  </si>
  <si>
    <t>This was an error and was previously marked as paid to Robert Ellis</t>
  </si>
  <si>
    <t>MARIE DINKO</t>
  </si>
  <si>
    <t>Mr J Banks &amp; Miss L Middlemass</t>
  </si>
  <si>
    <t>Mr J Kay</t>
  </si>
  <si>
    <t>Mr B Lowe</t>
  </si>
  <si>
    <t>Ms J Kiazand</t>
  </si>
  <si>
    <t>S FEARON</t>
  </si>
  <si>
    <t>Flat 25 - 3 West Gate</t>
  </si>
  <si>
    <t>Vacant</t>
  </si>
  <si>
    <t>Mr L Scotting</t>
  </si>
  <si>
    <t>Miss S Murray</t>
  </si>
  <si>
    <t>Mr S L Cheung &amp; Miss C M Poon</t>
  </si>
  <si>
    <t>Mrs M Fritchley</t>
  </si>
  <si>
    <t>Mr J Bryan</t>
  </si>
  <si>
    <t>OFFICE</t>
  </si>
  <si>
    <t>BUILDING ADDITIONAL INCOME</t>
  </si>
  <si>
    <t>Parking Space 1</t>
  </si>
  <si>
    <t>Parking Space 2</t>
  </si>
  <si>
    <t>Parking Space 3</t>
  </si>
  <si>
    <t>Parking Space 4</t>
  </si>
  <si>
    <t>Parking Space 5</t>
  </si>
  <si>
    <t>Parking Space 6</t>
  </si>
  <si>
    <t>Parking Space 7</t>
  </si>
  <si>
    <t>Parking Space 8</t>
  </si>
  <si>
    <t>Parking Space 9</t>
  </si>
  <si>
    <t>Parking Space 10</t>
  </si>
  <si>
    <t>TOTAL</t>
  </si>
  <si>
    <t xml:space="preserve">Payments </t>
  </si>
  <si>
    <t>Total</t>
  </si>
  <si>
    <t>BALANCE</t>
  </si>
  <si>
    <t>22nd Feb 2025 to 21st Mar 2025</t>
  </si>
  <si>
    <t>Amount Paid</t>
  </si>
  <si>
    <t>Batch ID</t>
  </si>
  <si>
    <t>Debt Credit to Owner</t>
  </si>
  <si>
    <t>MR AMOS BLYTH</t>
  </si>
  <si>
    <t>LEES</t>
  </si>
  <si>
    <t>Jamshid Soopiyadakath Thekke Purayil</t>
  </si>
  <si>
    <t>J KIAZAND</t>
  </si>
  <si>
    <t>Cheung</t>
  </si>
  <si>
    <t>22nd Mar 2025 to 21st Apr 2025</t>
  </si>
  <si>
    <t>22nd Apr 2025 to 21st May 2025</t>
  </si>
  <si>
    <t>2 payments in this billing cycle</t>
  </si>
  <si>
    <t>22nd May 2025 to 21st Jun 2025</t>
  </si>
  <si>
    <t>Jamshid Soopiyadakath Thekke Purayil then Adam Kirby</t>
  </si>
  <si>
    <t>Janith and Nirmali</t>
  </si>
  <si>
    <t>M Tennick</t>
  </si>
  <si>
    <t>Fire Safety Equiptment</t>
  </si>
  <si>
    <t>Stickers and Fire Blankets and Signage</t>
  </si>
  <si>
    <t>22nd Jun 2025 to 21st July 2025</t>
  </si>
  <si>
    <t>Adam Kirby</t>
  </si>
  <si>
    <t>Rene Gabor</t>
  </si>
  <si>
    <t>Filling, Bathroom Repairs, Painting, Door handles</t>
  </si>
  <si>
    <t>22nd Jul 2025 to 21st Aug 2025</t>
  </si>
  <si>
    <t>Ceramic Hob</t>
  </si>
  <si>
    <t>White Goods</t>
  </si>
  <si>
    <t>John Oleyed fridge freezer</t>
  </si>
  <si>
    <t>Clearance</t>
  </si>
  <si>
    <t>The Lock Up clearance</t>
  </si>
  <si>
    <t>Used Bosch Fridge Freezer</t>
  </si>
  <si>
    <t xml:space="preserve">Bed </t>
  </si>
  <si>
    <t>New Bed</t>
  </si>
  <si>
    <t xml:space="preserve">J Banks </t>
  </si>
  <si>
    <t>Mattress</t>
  </si>
  <si>
    <t>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</si>
</sst>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d/mm/yyyy"/>
    <numFmt numFmtId="165" formatCode="&quot;£&quot;#,##0.00"/>
    <numFmt numFmtId="166" formatCode="#,##0;[Red](#,##0);&quot;-&quot;"/>
    <numFmt numFmtId="167" formatCode="dd/MM/yyyy"/>
    <numFmt numFmtId="168" formatCode="d/m/yyyy"/>
    <numFmt numFmtId="169" formatCode="d mmm"/>
    <numFmt numFmtId="170" formatCode="d mmm yyyy"/>
    <numFmt numFmtId="171" formatCode="dd/mm"/>
  </numFmts>
  <fonts count="17">
    <font>
      <sz val="10.0"/>
      <color rgb="FF000000"/>
      <name val="Arial"/>
      <scheme val="minor"/>
    </font>
    <font>
      <color theme="1"/>
      <name val="Arial"/>
    </font>
    <font>
      <sz val="12.0"/>
      <color theme="1"/>
      <name val="Calibri"/>
    </font>
    <font>
      <sz val="11.0"/>
      <color theme="1"/>
      <name val="Montserrat"/>
    </font>
    <font>
      <sz val="11.0"/>
      <color rgb="FF333333"/>
      <name val="Montserrat"/>
    </font>
    <font>
      <b/>
      <sz val="11.0"/>
      <color theme="1"/>
      <name val="Montserrat"/>
    </font>
    <font>
      <sz val="11.0"/>
      <color rgb="FF000000"/>
      <name val="Arial"/>
    </font>
    <font>
      <sz val="11.0"/>
      <color rgb="FF000000"/>
      <name val="&quot;Aptos Narrow&quot;"/>
    </font>
    <font>
      <color theme="1"/>
      <name val="Arial"/>
      <scheme val="minor"/>
    </font>
    <font>
      <b/>
      <sz val="11.0"/>
      <color rgb="FF333333"/>
      <name val="Montserrat"/>
    </font>
    <font>
      <sz val="11.0"/>
      <color rgb="FFFF0000"/>
      <name val="Montserrat"/>
    </font>
    <font>
      <sz val="11.0"/>
      <color theme="1"/>
      <name val="Aptos Narrow"/>
    </font>
    <font>
      <sz val="11.0"/>
      <color theme="1"/>
      <name val="Arial"/>
    </font>
    <font>
      <b/>
      <sz val="11.0"/>
      <color rgb="FFFF0000"/>
      <name val="Montserrat"/>
    </font>
    <font>
      <sz val="12.0"/>
      <color rgb="FF000000"/>
      <name val="Museo-sans"/>
    </font>
    <font>
      <color theme="1"/>
      <name val="Montserrat"/>
    </font>
    <font>
      <sz val="11.0"/>
      <color rgb="FF000000"/>
      <name val="Montserrat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7F7F8"/>
        <bgColor rgb="FFF7F7F8"/>
      </patternFill>
    </fill>
  </fills>
  <borders count="3">
    <border/>
    <border>
      <bottom style="thin">
        <color rgb="FFDDDDDD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2" fontId="1" numFmtId="0" xfId="0" applyAlignment="1" applyFill="1" applyFont="1">
      <alignment vertical="bottom"/>
    </xf>
    <xf borderId="1" fillId="0" fontId="3" numFmtId="0" xfId="0" applyAlignment="1" applyBorder="1" applyFont="1">
      <alignment horizontal="right" vertical="bottom"/>
    </xf>
    <xf borderId="0" fillId="2" fontId="4" numFmtId="0" xfId="0" applyAlignment="1" applyFont="1">
      <alignment vertical="bottom"/>
    </xf>
    <xf borderId="0" fillId="2" fontId="1" numFmtId="165" xfId="0" applyAlignment="1" applyFont="1" applyNumberFormat="1">
      <alignment vertical="bottom"/>
    </xf>
    <xf borderId="0" fillId="2" fontId="1" numFmtId="0" xfId="0" applyAlignment="1" applyFont="1">
      <alignment horizontal="right" vertical="bottom"/>
    </xf>
    <xf borderId="0" fillId="2" fontId="1" numFmtId="164" xfId="0" applyAlignment="1" applyFont="1" applyNumberFormat="1">
      <alignment vertical="bottom"/>
    </xf>
    <xf borderId="0" fillId="0" fontId="3" numFmtId="0" xfId="0" applyAlignment="1" applyFont="1">
      <alignment horizontal="right" vertical="bottom"/>
    </xf>
    <xf borderId="0" fillId="0" fontId="4" numFmtId="165" xfId="0" applyAlignment="1" applyFont="1" applyNumberFormat="1">
      <alignment vertical="bottom"/>
    </xf>
    <xf borderId="0" fillId="2" fontId="3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2" fontId="1" numFmtId="3" xfId="0" applyAlignment="1" applyFont="1" applyNumberFormat="1">
      <alignment horizontal="right" vertical="bottom"/>
    </xf>
    <xf borderId="0" fillId="2" fontId="1" numFmtId="165" xfId="0" applyAlignment="1" applyFont="1" applyNumberFormat="1">
      <alignment horizontal="right" vertical="bottom"/>
    </xf>
    <xf borderId="0" fillId="3" fontId="1" numFmtId="0" xfId="0" applyAlignment="1" applyFill="1" applyFont="1">
      <alignment vertical="bottom"/>
    </xf>
    <xf borderId="1" fillId="3" fontId="3" numFmtId="0" xfId="0" applyAlignment="1" applyBorder="1" applyFont="1">
      <alignment horizontal="right" vertical="bottom"/>
    </xf>
    <xf borderId="0" fillId="3" fontId="4" numFmtId="0" xfId="0" applyAlignment="1" applyFont="1">
      <alignment vertical="bottom"/>
    </xf>
    <xf borderId="0" fillId="3" fontId="1" numFmtId="165" xfId="0" applyAlignment="1" applyFont="1" applyNumberFormat="1">
      <alignment vertical="bottom"/>
    </xf>
    <xf borderId="0" fillId="3" fontId="1" numFmtId="164" xfId="0" applyAlignment="1" applyFont="1" applyNumberFormat="1">
      <alignment vertical="bottom"/>
    </xf>
    <xf borderId="0" fillId="3" fontId="1" numFmtId="0" xfId="0" applyAlignment="1" applyFont="1">
      <alignment horizontal="right" vertical="bottom"/>
    </xf>
    <xf borderId="0" fillId="3" fontId="3" numFmtId="0" xfId="0" applyAlignment="1" applyFont="1">
      <alignment horizontal="right" vertical="bottom"/>
    </xf>
    <xf borderId="0" fillId="3" fontId="4" numFmtId="165" xfId="0" applyAlignment="1" applyFont="1" applyNumberFormat="1">
      <alignment vertical="bottom"/>
    </xf>
    <xf borderId="0" fillId="3" fontId="3" numFmtId="0" xfId="0" applyAlignment="1" applyFont="1">
      <alignment vertical="bottom"/>
    </xf>
    <xf borderId="1" fillId="3" fontId="1" numFmtId="0" xfId="0" applyAlignment="1" applyBorder="1" applyFont="1">
      <alignment vertical="bottom"/>
    </xf>
    <xf borderId="0" fillId="3" fontId="1" numFmtId="3" xfId="0" applyAlignment="1" applyFont="1" applyNumberFormat="1">
      <alignment horizontal="right" vertical="bottom"/>
    </xf>
    <xf borderId="0" fillId="3" fontId="1" numFmtId="165" xfId="0" applyAlignment="1" applyFont="1" applyNumberFormat="1">
      <alignment horizontal="right" vertical="bottom"/>
    </xf>
    <xf borderId="0" fillId="4" fontId="1" numFmtId="0" xfId="0" applyAlignment="1" applyFill="1" applyFont="1">
      <alignment horizontal="right" vertical="bottom"/>
    </xf>
    <xf borderId="0" fillId="0" fontId="5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5" fontId="3" numFmtId="0" xfId="0" applyAlignment="1" applyFill="1" applyFont="1">
      <alignment vertical="bottom"/>
    </xf>
    <xf borderId="0" fillId="5" fontId="1" numFmtId="0" xfId="0" applyAlignment="1" applyFont="1">
      <alignment vertical="bottom"/>
    </xf>
    <xf borderId="0" fillId="0" fontId="5" numFmtId="0" xfId="0" applyAlignment="1" applyFont="1">
      <alignment readingOrder="0" shrinkToFit="0" vertical="bottom" wrapText="1"/>
    </xf>
    <xf borderId="1" fillId="0" fontId="3" numFmtId="0" xfId="0" applyAlignment="1" applyBorder="1" applyFont="1">
      <alignment horizontal="right" readingOrder="0" vertical="bottom"/>
    </xf>
    <xf borderId="1" fillId="0" fontId="3" numFmtId="164" xfId="0" applyAlignment="1" applyBorder="1" applyFont="1" applyNumberFormat="1">
      <alignment horizontal="right" readingOrder="0" vertical="bottom"/>
    </xf>
    <xf borderId="0" fillId="6" fontId="3" numFmtId="166" xfId="0" applyAlignment="1" applyFill="1" applyFont="1" applyNumberFormat="1">
      <alignment horizontal="right" vertical="bottom"/>
    </xf>
    <xf borderId="0" fillId="0" fontId="3" numFmtId="9" xfId="0" applyAlignment="1" applyFont="1" applyNumberFormat="1">
      <alignment horizontal="right" readingOrder="0" vertical="bottom"/>
    </xf>
    <xf borderId="0" fillId="0" fontId="3" numFmtId="166" xfId="0" applyAlignment="1" applyFont="1" applyNumberFormat="1">
      <alignment horizontal="right" vertical="bottom"/>
    </xf>
    <xf borderId="0" fillId="6" fontId="6" numFmtId="166" xfId="0" applyAlignment="1" applyFont="1" applyNumberForma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1" numFmtId="167" xfId="0" applyAlignment="1" applyFont="1" applyNumberFormat="1">
      <alignment vertical="bottom"/>
    </xf>
    <xf borderId="1" fillId="0" fontId="3" numFmtId="168" xfId="0" applyAlignment="1" applyBorder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167" xfId="0" applyAlignment="1" applyFont="1" applyNumberFormat="1">
      <alignment horizontal="right" readingOrder="0" vertical="bottom"/>
    </xf>
    <xf borderId="0" fillId="0" fontId="3" numFmtId="168" xfId="0" applyAlignment="1" applyFont="1" applyNumberFormat="1">
      <alignment horizontal="right" readingOrder="0" vertical="bottom"/>
    </xf>
    <xf borderId="0" fillId="0" fontId="3" numFmtId="167" xfId="0" applyAlignment="1" applyFont="1" applyNumberFormat="1">
      <alignment horizontal="right" vertical="bottom"/>
    </xf>
    <xf borderId="0" fillId="0" fontId="7" numFmtId="0" xfId="0" applyAlignment="1" applyFont="1">
      <alignment shrinkToFit="0" vertical="bottom" wrapText="0"/>
    </xf>
    <xf borderId="1" fillId="6" fontId="1" numFmtId="0" xfId="0" applyAlignment="1" applyBorder="1" applyFont="1">
      <alignment vertical="bottom"/>
    </xf>
    <xf borderId="0" fillId="6" fontId="1" numFmtId="0" xfId="0" applyAlignment="1" applyFont="1">
      <alignment vertical="bottom"/>
    </xf>
    <xf borderId="0" fillId="6" fontId="1" numFmtId="166" xfId="0" applyAlignment="1" applyFont="1" applyNumberFormat="1">
      <alignment vertical="bottom"/>
    </xf>
    <xf borderId="0" fillId="0" fontId="8" numFmtId="0" xfId="0" applyAlignment="1" applyFont="1">
      <alignment readingOrder="0"/>
    </xf>
    <xf borderId="0" fillId="6" fontId="5" numFmtId="0" xfId="0" applyAlignment="1" applyFont="1">
      <alignment vertical="bottom"/>
    </xf>
    <xf borderId="2" fillId="6" fontId="5" numFmtId="4" xfId="0" applyAlignment="1" applyBorder="1" applyFont="1" applyNumberFormat="1">
      <alignment horizontal="right" vertical="bottom"/>
    </xf>
    <xf borderId="0" fillId="6" fontId="5" numFmtId="166" xfId="0" applyAlignment="1" applyFont="1" applyNumberFormat="1">
      <alignment horizontal="right" vertical="bottom"/>
    </xf>
    <xf borderId="0" fillId="6" fontId="9" numFmtId="0" xfId="0" applyAlignment="1" applyFont="1">
      <alignment vertical="bottom"/>
    </xf>
    <xf borderId="0" fillId="0" fontId="1" numFmtId="165" xfId="0" applyAlignment="1" applyFont="1" applyNumberFormat="1">
      <alignment vertical="bottom"/>
    </xf>
    <xf borderId="0" fillId="0" fontId="1" numFmtId="0" xfId="0" applyAlignment="1" applyFont="1">
      <alignment vertical="bottom"/>
    </xf>
    <xf borderId="2" fillId="6" fontId="9" numFmtId="4" xfId="0" applyAlignment="1" applyBorder="1" applyFont="1" applyNumberFormat="1">
      <alignment horizontal="right" vertical="bottom"/>
    </xf>
    <xf borderId="0" fillId="0" fontId="10" numFmtId="166" xfId="0" applyAlignment="1" applyFont="1" applyNumberFormat="1">
      <alignment horizontal="right" vertical="bottom"/>
    </xf>
    <xf borderId="0" fillId="0" fontId="1" numFmtId="166" xfId="0" applyAlignment="1" applyFont="1" applyNumberFormat="1">
      <alignment vertical="bottom"/>
    </xf>
    <xf borderId="0" fillId="0" fontId="11" numFmtId="0" xfId="0" applyAlignment="1" applyFont="1">
      <alignment vertical="bottom"/>
    </xf>
    <xf borderId="0" fillId="0" fontId="1" numFmtId="167" xfId="0" applyAlignment="1" applyFont="1" applyNumberFormat="1">
      <alignment horizontal="right" vertical="bottom"/>
    </xf>
    <xf borderId="0" fillId="0" fontId="11" numFmtId="0" xfId="0" applyAlignment="1" applyFont="1">
      <alignment horizontal="right" vertical="bottom"/>
    </xf>
    <xf borderId="0" fillId="0" fontId="12" numFmtId="0" xfId="0" applyAlignment="1" applyFont="1">
      <alignment vertical="bottom"/>
    </xf>
    <xf borderId="0" fillId="0" fontId="12" numFmtId="0" xfId="0" applyAlignment="1" applyFont="1">
      <alignment horizontal="right" vertical="bottom"/>
    </xf>
    <xf borderId="0" fillId="0" fontId="1" numFmtId="166" xfId="0" applyAlignment="1" applyFont="1" applyNumberFormat="1">
      <alignment horizontal="right" vertical="bottom"/>
    </xf>
    <xf borderId="0" fillId="0" fontId="1" numFmtId="4" xfId="0" applyAlignment="1" applyFont="1" applyNumberFormat="1">
      <alignment vertical="bottom"/>
    </xf>
    <xf borderId="0" fillId="0" fontId="5" numFmtId="4" xfId="0" applyAlignment="1" applyFont="1" applyNumberFormat="1">
      <alignment horizontal="right" vertical="bottom"/>
    </xf>
    <xf borderId="0" fillId="0" fontId="13" numFmtId="166" xfId="0" applyAlignment="1" applyFont="1" applyNumberFormat="1">
      <alignment horizontal="right" vertical="bottom"/>
    </xf>
    <xf borderId="0" fillId="0" fontId="9" numFmtId="4" xfId="0" applyAlignment="1" applyFont="1" applyNumberFormat="1">
      <alignment horizontal="right" vertical="bottom"/>
    </xf>
    <xf borderId="0" fillId="0" fontId="9" numFmtId="4" xfId="0" applyAlignment="1" applyFont="1" applyNumberFormat="1">
      <alignment horizontal="right" readingOrder="0" vertical="bottom"/>
    </xf>
    <xf borderId="0" fillId="0" fontId="5" numFmtId="0" xfId="0" applyAlignment="1" applyFont="1">
      <alignment shrinkToFit="0" vertical="bottom" wrapText="1"/>
    </xf>
    <xf borderId="0" fillId="0" fontId="3" numFmtId="0" xfId="0" applyAlignment="1" applyFont="1">
      <alignment horizontal="right" readingOrder="0"/>
    </xf>
    <xf borderId="0" fillId="0" fontId="3" numFmtId="164" xfId="0" applyAlignment="1" applyFont="1" applyNumberFormat="1">
      <alignment horizontal="right" readingOrder="0"/>
    </xf>
    <xf borderId="0" fillId="0" fontId="3" numFmtId="0" xfId="0" applyAlignment="1" applyFont="1">
      <alignment readingOrder="0" vertical="bottom"/>
    </xf>
    <xf borderId="0" fillId="6" fontId="5" numFmtId="166" xfId="0" applyAlignment="1" applyFont="1" applyNumberFormat="1">
      <alignment horizontal="right" readingOrder="0" vertical="bottom"/>
    </xf>
    <xf borderId="0" fillId="0" fontId="1" numFmtId="169" xfId="0" applyAlignment="1" applyFont="1" applyNumberFormat="1">
      <alignment readingOrder="0" vertical="bottom"/>
    </xf>
    <xf borderId="0" fillId="0" fontId="12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167" xfId="0" applyAlignment="1" applyFont="1" applyNumberFormat="1">
      <alignment horizontal="right" readingOrder="0" vertical="bottom"/>
    </xf>
    <xf borderId="0" fillId="0" fontId="12" numFmtId="0" xfId="0" applyAlignment="1" applyFont="1">
      <alignment horizontal="right" readingOrder="0" vertical="bottom"/>
    </xf>
    <xf borderId="0" fillId="7" fontId="14" numFmtId="0" xfId="0" applyAlignment="1" applyFill="1" applyFont="1">
      <alignment horizontal="left" readingOrder="0" shrinkToFit="0" vertical="top" wrapText="1"/>
    </xf>
    <xf borderId="0" fillId="8" fontId="14" numFmtId="0" xfId="0" applyAlignment="1" applyFill="1" applyFont="1">
      <alignment horizontal="left" readingOrder="0" shrinkToFit="0" vertical="top" wrapText="1"/>
    </xf>
    <xf borderId="0" fillId="8" fontId="14" numFmtId="170" xfId="0" applyAlignment="1" applyFont="1" applyNumberFormat="1">
      <alignment horizontal="left" readingOrder="0" shrinkToFit="0" vertical="top" wrapText="0"/>
    </xf>
    <xf borderId="0" fillId="7" fontId="14" numFmtId="170" xfId="0" applyAlignment="1" applyFont="1" applyNumberFormat="1">
      <alignment horizontal="left" readingOrder="0" shrinkToFit="0" vertical="top" wrapText="1"/>
    </xf>
    <xf borderId="0" fillId="7" fontId="14" numFmtId="0" xfId="0" applyAlignment="1" applyFont="1">
      <alignment horizontal="left" shrinkToFit="0" vertical="top" wrapText="1"/>
    </xf>
    <xf borderId="0" fillId="7" fontId="14" numFmtId="4" xfId="0" applyAlignment="1" applyFont="1" applyNumberFormat="1">
      <alignment horizontal="left" readingOrder="0" shrinkToFit="0" vertical="top" wrapText="1"/>
    </xf>
    <xf borderId="0" fillId="8" fontId="14" numFmtId="170" xfId="0" applyAlignment="1" applyFont="1" applyNumberFormat="1">
      <alignment horizontal="left" readingOrder="0" shrinkToFit="0" vertical="top" wrapText="1"/>
    </xf>
    <xf borderId="0" fillId="8" fontId="14" numFmtId="4" xfId="0" applyAlignment="1" applyFont="1" applyNumberFormat="1">
      <alignment horizontal="left" readingOrder="0" shrinkToFit="0" vertical="top" wrapText="1"/>
    </xf>
    <xf borderId="0" fillId="0" fontId="14" numFmtId="0" xfId="0" applyAlignment="1" applyFont="1">
      <alignment horizontal="left" readingOrder="0" shrinkToFit="0" vertical="top" wrapText="1"/>
    </xf>
    <xf borderId="0" fillId="0" fontId="14" numFmtId="4" xfId="0" applyAlignment="1" applyFont="1" applyNumberFormat="1">
      <alignment horizontal="left" readingOrder="0" shrinkToFit="0" vertical="top" wrapText="1"/>
    </xf>
    <xf borderId="0" fillId="0" fontId="1" numFmtId="171" xfId="0" applyAlignment="1" applyFont="1" applyNumberFormat="1">
      <alignment readingOrder="0" vertical="bottom"/>
    </xf>
    <xf borderId="0" fillId="0" fontId="1" numFmtId="164" xfId="0" applyAlignment="1" applyFont="1" applyNumberFormat="1">
      <alignment readingOrder="0" vertical="bottom"/>
    </xf>
    <xf borderId="0" fillId="0" fontId="8" numFmtId="171" xfId="0" applyAlignment="1" applyFont="1" applyNumberFormat="1">
      <alignment readingOrder="0"/>
    </xf>
    <xf borderId="0" fillId="0" fontId="15" numFmtId="167" xfId="0" applyAlignment="1" applyFont="1" applyNumberFormat="1">
      <alignment vertical="bottom"/>
    </xf>
    <xf borderId="0" fillId="0" fontId="15" numFmtId="0" xfId="0" applyAlignment="1" applyFont="1">
      <alignment vertical="bottom"/>
    </xf>
    <xf borderId="0" fillId="0" fontId="15" numFmtId="0" xfId="0" applyAlignment="1" applyFont="1">
      <alignment readingOrder="0" vertical="bottom"/>
    </xf>
    <xf borderId="0" fillId="6" fontId="15" numFmtId="0" xfId="0" applyAlignment="1" applyFont="1">
      <alignment vertical="bottom"/>
    </xf>
    <xf borderId="0" fillId="6" fontId="15" numFmtId="166" xfId="0" applyAlignment="1" applyFont="1" applyNumberFormat="1">
      <alignment vertical="bottom"/>
    </xf>
    <xf borderId="0" fillId="0" fontId="15" numFmtId="0" xfId="0" applyAlignment="1" applyFont="1">
      <alignment readingOrder="0"/>
    </xf>
    <xf borderId="0" fillId="6" fontId="5" numFmtId="0" xfId="0" applyAlignment="1" applyFont="1">
      <alignment horizontal="center" vertical="bottom"/>
    </xf>
    <xf borderId="0" fillId="0" fontId="8" numFmtId="164" xfId="0" applyAlignment="1" applyFont="1" applyNumberFormat="1">
      <alignment readingOrder="0"/>
    </xf>
    <xf borderId="0" fillId="0" fontId="16" numFmtId="0" xfId="0" applyAlignment="1" applyFont="1">
      <alignment readingOrder="0" shrinkToFit="0" vertical="bottom" wrapText="0"/>
    </xf>
    <xf borderId="0" fillId="0" fontId="3" numFmtId="0" xfId="0" applyFont="1"/>
    <xf borderId="0" fillId="0" fontId="3" numFmtId="164" xfId="0" applyAlignment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2" t="s">
        <v>0</v>
      </c>
      <c r="D1" s="1"/>
      <c r="E1" s="1"/>
      <c r="F1" s="1"/>
      <c r="G1" s="1"/>
      <c r="H1" s="1"/>
      <c r="I1" s="1"/>
      <c r="J1" s="3">
        <f t="shared" ref="J1:IR1" si="1">I2+1</f>
        <v>45679</v>
      </c>
      <c r="K1" s="3">
        <f t="shared" si="1"/>
        <v>45680</v>
      </c>
      <c r="L1" s="3">
        <f t="shared" si="1"/>
        <v>45681</v>
      </c>
      <c r="M1" s="3">
        <f t="shared" si="1"/>
        <v>45682</v>
      </c>
      <c r="N1" s="3">
        <f t="shared" si="1"/>
        <v>45683</v>
      </c>
      <c r="O1" s="3">
        <f t="shared" si="1"/>
        <v>45684</v>
      </c>
      <c r="P1" s="3">
        <f t="shared" si="1"/>
        <v>45685</v>
      </c>
      <c r="Q1" s="3">
        <f t="shared" si="1"/>
        <v>45686</v>
      </c>
      <c r="R1" s="3">
        <f t="shared" si="1"/>
        <v>45687</v>
      </c>
      <c r="S1" s="3">
        <f t="shared" si="1"/>
        <v>45688</v>
      </c>
      <c r="T1" s="3">
        <f t="shared" si="1"/>
        <v>45689</v>
      </c>
      <c r="U1" s="3">
        <f t="shared" si="1"/>
        <v>45690</v>
      </c>
      <c r="V1" s="3">
        <f t="shared" si="1"/>
        <v>45691</v>
      </c>
      <c r="W1" s="3">
        <f t="shared" si="1"/>
        <v>45692</v>
      </c>
      <c r="X1" s="3">
        <f t="shared" si="1"/>
        <v>45693</v>
      </c>
      <c r="Y1" s="3">
        <f t="shared" si="1"/>
        <v>45694</v>
      </c>
      <c r="Z1" s="3">
        <f t="shared" si="1"/>
        <v>45695</v>
      </c>
      <c r="AA1" s="3">
        <f t="shared" si="1"/>
        <v>45696</v>
      </c>
      <c r="AB1" s="3">
        <f t="shared" si="1"/>
        <v>45697</v>
      </c>
      <c r="AC1" s="3">
        <f t="shared" si="1"/>
        <v>45698</v>
      </c>
      <c r="AD1" s="3">
        <f t="shared" si="1"/>
        <v>45699</v>
      </c>
      <c r="AE1" s="3">
        <f t="shared" si="1"/>
        <v>45700</v>
      </c>
      <c r="AF1" s="3">
        <f t="shared" si="1"/>
        <v>45701</v>
      </c>
      <c r="AG1" s="3">
        <f t="shared" si="1"/>
        <v>45702</v>
      </c>
      <c r="AH1" s="3">
        <f t="shared" si="1"/>
        <v>45703</v>
      </c>
      <c r="AI1" s="3">
        <f t="shared" si="1"/>
        <v>45704</v>
      </c>
      <c r="AJ1" s="3">
        <f t="shared" si="1"/>
        <v>45705</v>
      </c>
      <c r="AK1" s="3">
        <f t="shared" si="1"/>
        <v>45706</v>
      </c>
      <c r="AL1" s="3">
        <f t="shared" si="1"/>
        <v>45707</v>
      </c>
      <c r="AM1" s="3">
        <f t="shared" si="1"/>
        <v>45708</v>
      </c>
      <c r="AN1" s="3">
        <f t="shared" si="1"/>
        <v>45709</v>
      </c>
      <c r="AO1" s="3">
        <f t="shared" si="1"/>
        <v>45710</v>
      </c>
      <c r="AP1" s="3">
        <f t="shared" si="1"/>
        <v>45711</v>
      </c>
      <c r="AQ1" s="3">
        <f t="shared" si="1"/>
        <v>45712</v>
      </c>
      <c r="AR1" s="3">
        <f t="shared" si="1"/>
        <v>45713</v>
      </c>
      <c r="AS1" s="3">
        <f t="shared" si="1"/>
        <v>45714</v>
      </c>
      <c r="AT1" s="3">
        <f t="shared" si="1"/>
        <v>45715</v>
      </c>
      <c r="AU1" s="3">
        <f t="shared" si="1"/>
        <v>45716</v>
      </c>
      <c r="AV1" s="3">
        <f t="shared" si="1"/>
        <v>45717</v>
      </c>
      <c r="AW1" s="3">
        <f t="shared" si="1"/>
        <v>45718</v>
      </c>
      <c r="AX1" s="3">
        <f t="shared" si="1"/>
        <v>45719</v>
      </c>
      <c r="AY1" s="3">
        <f t="shared" si="1"/>
        <v>45720</v>
      </c>
      <c r="AZ1" s="3">
        <f t="shared" si="1"/>
        <v>45721</v>
      </c>
      <c r="BA1" s="3">
        <f t="shared" si="1"/>
        <v>45722</v>
      </c>
      <c r="BB1" s="3">
        <f t="shared" si="1"/>
        <v>45723</v>
      </c>
      <c r="BC1" s="3">
        <f t="shared" si="1"/>
        <v>45724</v>
      </c>
      <c r="BD1" s="3">
        <f t="shared" si="1"/>
        <v>45725</v>
      </c>
      <c r="BE1" s="3">
        <f t="shared" si="1"/>
        <v>45726</v>
      </c>
      <c r="BF1" s="3">
        <f t="shared" si="1"/>
        <v>45727</v>
      </c>
      <c r="BG1" s="3">
        <f t="shared" si="1"/>
        <v>45728</v>
      </c>
      <c r="BH1" s="3">
        <f t="shared" si="1"/>
        <v>45729</v>
      </c>
      <c r="BI1" s="3">
        <f t="shared" si="1"/>
        <v>45730</v>
      </c>
      <c r="BJ1" s="3">
        <f t="shared" si="1"/>
        <v>45731</v>
      </c>
      <c r="BK1" s="3">
        <f t="shared" si="1"/>
        <v>45732</v>
      </c>
      <c r="BL1" s="3">
        <f t="shared" si="1"/>
        <v>45733</v>
      </c>
      <c r="BM1" s="3">
        <f t="shared" si="1"/>
        <v>45734</v>
      </c>
      <c r="BN1" s="3">
        <f t="shared" si="1"/>
        <v>45735</v>
      </c>
      <c r="BO1" s="3">
        <f t="shared" si="1"/>
        <v>45736</v>
      </c>
      <c r="BP1" s="3">
        <f t="shared" si="1"/>
        <v>45737</v>
      </c>
      <c r="BQ1" s="3">
        <f t="shared" si="1"/>
        <v>45738</v>
      </c>
      <c r="BR1" s="3">
        <f t="shared" si="1"/>
        <v>45739</v>
      </c>
      <c r="BS1" s="3">
        <f t="shared" si="1"/>
        <v>45740</v>
      </c>
      <c r="BT1" s="3">
        <f t="shared" si="1"/>
        <v>45741</v>
      </c>
      <c r="BU1" s="3">
        <f t="shared" si="1"/>
        <v>45742</v>
      </c>
      <c r="BV1" s="3">
        <f t="shared" si="1"/>
        <v>45743</v>
      </c>
      <c r="BW1" s="3">
        <f t="shared" si="1"/>
        <v>45744</v>
      </c>
      <c r="BX1" s="3">
        <f t="shared" si="1"/>
        <v>45745</v>
      </c>
      <c r="BY1" s="3">
        <f t="shared" si="1"/>
        <v>45746</v>
      </c>
      <c r="BZ1" s="3">
        <f t="shared" si="1"/>
        <v>45747</v>
      </c>
      <c r="CA1" s="3">
        <f t="shared" si="1"/>
        <v>45748</v>
      </c>
      <c r="CB1" s="3">
        <f t="shared" si="1"/>
        <v>45749</v>
      </c>
      <c r="CC1" s="3">
        <f t="shared" si="1"/>
        <v>45750</v>
      </c>
      <c r="CD1" s="3">
        <f t="shared" si="1"/>
        <v>45751</v>
      </c>
      <c r="CE1" s="3">
        <f t="shared" si="1"/>
        <v>45752</v>
      </c>
      <c r="CF1" s="3">
        <f t="shared" si="1"/>
        <v>45753</v>
      </c>
      <c r="CG1" s="3">
        <f t="shared" si="1"/>
        <v>45754</v>
      </c>
      <c r="CH1" s="3">
        <f t="shared" si="1"/>
        <v>45755</v>
      </c>
      <c r="CI1" s="3">
        <f t="shared" si="1"/>
        <v>45756</v>
      </c>
      <c r="CJ1" s="3">
        <f t="shared" si="1"/>
        <v>45757</v>
      </c>
      <c r="CK1" s="3">
        <f t="shared" si="1"/>
        <v>45758</v>
      </c>
      <c r="CL1" s="3">
        <f t="shared" si="1"/>
        <v>45759</v>
      </c>
      <c r="CM1" s="3">
        <f t="shared" si="1"/>
        <v>45760</v>
      </c>
      <c r="CN1" s="3">
        <f t="shared" si="1"/>
        <v>45761</v>
      </c>
      <c r="CO1" s="3">
        <f t="shared" si="1"/>
        <v>45762</v>
      </c>
      <c r="CP1" s="3">
        <f t="shared" si="1"/>
        <v>45763</v>
      </c>
      <c r="CQ1" s="3">
        <f t="shared" si="1"/>
        <v>45764</v>
      </c>
      <c r="CR1" s="3">
        <f t="shared" si="1"/>
        <v>45765</v>
      </c>
      <c r="CS1" s="3">
        <f t="shared" si="1"/>
        <v>45766</v>
      </c>
      <c r="CT1" s="3">
        <f t="shared" si="1"/>
        <v>45767</v>
      </c>
      <c r="CU1" s="3">
        <f t="shared" si="1"/>
        <v>45768</v>
      </c>
      <c r="CV1" s="3">
        <f t="shared" si="1"/>
        <v>45769</v>
      </c>
      <c r="CW1" s="3">
        <f t="shared" si="1"/>
        <v>45770</v>
      </c>
      <c r="CX1" s="3">
        <f t="shared" si="1"/>
        <v>45771</v>
      </c>
      <c r="CY1" s="3">
        <f t="shared" si="1"/>
        <v>45772</v>
      </c>
      <c r="CZ1" s="3">
        <f t="shared" si="1"/>
        <v>45773</v>
      </c>
      <c r="DA1" s="3">
        <f t="shared" si="1"/>
        <v>45774</v>
      </c>
      <c r="DB1" s="3">
        <f t="shared" si="1"/>
        <v>45775</v>
      </c>
      <c r="DC1" s="3">
        <f t="shared" si="1"/>
        <v>45776</v>
      </c>
      <c r="DD1" s="3">
        <f t="shared" si="1"/>
        <v>45777</v>
      </c>
      <c r="DE1" s="3">
        <f t="shared" si="1"/>
        <v>45778</v>
      </c>
      <c r="DF1" s="3">
        <f t="shared" si="1"/>
        <v>45779</v>
      </c>
      <c r="DG1" s="3">
        <f t="shared" si="1"/>
        <v>45780</v>
      </c>
      <c r="DH1" s="3">
        <f t="shared" si="1"/>
        <v>45781</v>
      </c>
      <c r="DI1" s="3">
        <f t="shared" si="1"/>
        <v>45782</v>
      </c>
      <c r="DJ1" s="3">
        <f t="shared" si="1"/>
        <v>45783</v>
      </c>
      <c r="DK1" s="3">
        <f t="shared" si="1"/>
        <v>45784</v>
      </c>
      <c r="DL1" s="3">
        <f t="shared" si="1"/>
        <v>45785</v>
      </c>
      <c r="DM1" s="3">
        <f t="shared" si="1"/>
        <v>45786</v>
      </c>
      <c r="DN1" s="3">
        <f t="shared" si="1"/>
        <v>45787</v>
      </c>
      <c r="DO1" s="3">
        <f t="shared" si="1"/>
        <v>45788</v>
      </c>
      <c r="DP1" s="3">
        <f t="shared" si="1"/>
        <v>45789</v>
      </c>
      <c r="DQ1" s="3">
        <f t="shared" si="1"/>
        <v>45790</v>
      </c>
      <c r="DR1" s="3">
        <f t="shared" si="1"/>
        <v>45791</v>
      </c>
      <c r="DS1" s="3">
        <f t="shared" si="1"/>
        <v>45792</v>
      </c>
      <c r="DT1" s="3">
        <f t="shared" si="1"/>
        <v>45793</v>
      </c>
      <c r="DU1" s="3">
        <f t="shared" si="1"/>
        <v>45794</v>
      </c>
      <c r="DV1" s="3">
        <f t="shared" si="1"/>
        <v>45795</v>
      </c>
      <c r="DW1" s="3">
        <f t="shared" si="1"/>
        <v>45796</v>
      </c>
      <c r="DX1" s="3">
        <f t="shared" si="1"/>
        <v>45797</v>
      </c>
      <c r="DY1" s="3">
        <f t="shared" si="1"/>
        <v>45798</v>
      </c>
      <c r="DZ1" s="3">
        <f t="shared" si="1"/>
        <v>45799</v>
      </c>
      <c r="EA1" s="3">
        <f t="shared" si="1"/>
        <v>45800</v>
      </c>
      <c r="EB1" s="3">
        <f t="shared" si="1"/>
        <v>45801</v>
      </c>
      <c r="EC1" s="3">
        <f t="shared" si="1"/>
        <v>45802</v>
      </c>
      <c r="ED1" s="3">
        <f t="shared" si="1"/>
        <v>45803</v>
      </c>
      <c r="EE1" s="3">
        <f t="shared" si="1"/>
        <v>45804</v>
      </c>
      <c r="EF1" s="3">
        <f t="shared" si="1"/>
        <v>45805</v>
      </c>
      <c r="EG1" s="3">
        <f t="shared" si="1"/>
        <v>45806</v>
      </c>
      <c r="EH1" s="3">
        <f t="shared" si="1"/>
        <v>45807</v>
      </c>
      <c r="EI1" s="3">
        <f t="shared" si="1"/>
        <v>45808</v>
      </c>
      <c r="EJ1" s="3">
        <f t="shared" si="1"/>
        <v>45809</v>
      </c>
      <c r="EK1" s="3">
        <f t="shared" si="1"/>
        <v>45810</v>
      </c>
      <c r="EL1" s="3">
        <f t="shared" si="1"/>
        <v>45811</v>
      </c>
      <c r="EM1" s="3">
        <f t="shared" si="1"/>
        <v>45812</v>
      </c>
      <c r="EN1" s="3">
        <f t="shared" si="1"/>
        <v>45813</v>
      </c>
      <c r="EO1" s="3">
        <f t="shared" si="1"/>
        <v>45814</v>
      </c>
      <c r="EP1" s="3">
        <f t="shared" si="1"/>
        <v>45815</v>
      </c>
      <c r="EQ1" s="3">
        <f t="shared" si="1"/>
        <v>45816</v>
      </c>
      <c r="ER1" s="3">
        <f t="shared" si="1"/>
        <v>45817</v>
      </c>
      <c r="ES1" s="3">
        <f t="shared" si="1"/>
        <v>45818</v>
      </c>
      <c r="ET1" s="3">
        <f t="shared" si="1"/>
        <v>45819</v>
      </c>
      <c r="EU1" s="3">
        <f t="shared" si="1"/>
        <v>45820</v>
      </c>
      <c r="EV1" s="3">
        <f t="shared" si="1"/>
        <v>45821</v>
      </c>
      <c r="EW1" s="3">
        <f t="shared" si="1"/>
        <v>45822</v>
      </c>
      <c r="EX1" s="3">
        <f t="shared" si="1"/>
        <v>45823</v>
      </c>
      <c r="EY1" s="3">
        <f t="shared" si="1"/>
        <v>45824</v>
      </c>
      <c r="EZ1" s="3">
        <f t="shared" si="1"/>
        <v>45825</v>
      </c>
      <c r="FA1" s="3">
        <f t="shared" si="1"/>
        <v>45826</v>
      </c>
      <c r="FB1" s="3">
        <f t="shared" si="1"/>
        <v>45827</v>
      </c>
      <c r="FC1" s="3">
        <f t="shared" si="1"/>
        <v>45828</v>
      </c>
      <c r="FD1" s="3">
        <f t="shared" si="1"/>
        <v>45829</v>
      </c>
      <c r="FE1" s="3">
        <f t="shared" si="1"/>
        <v>45830</v>
      </c>
      <c r="FF1" s="3">
        <f t="shared" si="1"/>
        <v>45831</v>
      </c>
      <c r="FG1" s="3">
        <f t="shared" si="1"/>
        <v>45832</v>
      </c>
      <c r="FH1" s="3">
        <f t="shared" si="1"/>
        <v>45833</v>
      </c>
      <c r="FI1" s="3">
        <f t="shared" si="1"/>
        <v>45834</v>
      </c>
      <c r="FJ1" s="3">
        <f t="shared" si="1"/>
        <v>45835</v>
      </c>
      <c r="FK1" s="3">
        <f t="shared" si="1"/>
        <v>45836</v>
      </c>
      <c r="FL1" s="3">
        <f t="shared" si="1"/>
        <v>45837</v>
      </c>
      <c r="FM1" s="3">
        <f t="shared" si="1"/>
        <v>45838</v>
      </c>
      <c r="FN1" s="3">
        <f t="shared" si="1"/>
        <v>45839</v>
      </c>
      <c r="FO1" s="3">
        <f t="shared" si="1"/>
        <v>45840</v>
      </c>
      <c r="FP1" s="3">
        <f t="shared" si="1"/>
        <v>45841</v>
      </c>
      <c r="FQ1" s="3">
        <f t="shared" si="1"/>
        <v>45842</v>
      </c>
      <c r="FR1" s="3">
        <f t="shared" si="1"/>
        <v>45843</v>
      </c>
      <c r="FS1" s="3">
        <f t="shared" si="1"/>
        <v>45844</v>
      </c>
      <c r="FT1" s="3">
        <f t="shared" si="1"/>
        <v>45845</v>
      </c>
      <c r="FU1" s="3">
        <f t="shared" si="1"/>
        <v>45846</v>
      </c>
      <c r="FV1" s="3">
        <f t="shared" si="1"/>
        <v>45847</v>
      </c>
      <c r="FW1" s="3">
        <f t="shared" si="1"/>
        <v>45848</v>
      </c>
      <c r="FX1" s="3">
        <f t="shared" si="1"/>
        <v>45849</v>
      </c>
      <c r="FY1" s="3">
        <f t="shared" si="1"/>
        <v>45850</v>
      </c>
      <c r="FZ1" s="3">
        <f t="shared" si="1"/>
        <v>45851</v>
      </c>
      <c r="GA1" s="3">
        <f t="shared" si="1"/>
        <v>45852</v>
      </c>
      <c r="GB1" s="3">
        <f t="shared" si="1"/>
        <v>45853</v>
      </c>
      <c r="GC1" s="3">
        <f t="shared" si="1"/>
        <v>45854</v>
      </c>
      <c r="GD1" s="3">
        <f t="shared" si="1"/>
        <v>45855</v>
      </c>
      <c r="GE1" s="3">
        <f t="shared" si="1"/>
        <v>45856</v>
      </c>
      <c r="GF1" s="3">
        <f t="shared" si="1"/>
        <v>45857</v>
      </c>
      <c r="GG1" s="3">
        <f t="shared" si="1"/>
        <v>45858</v>
      </c>
      <c r="GH1" s="3">
        <f t="shared" si="1"/>
        <v>45859</v>
      </c>
      <c r="GI1" s="3">
        <f t="shared" si="1"/>
        <v>45860</v>
      </c>
      <c r="GJ1" s="3">
        <f t="shared" si="1"/>
        <v>45861</v>
      </c>
      <c r="GK1" s="3">
        <f t="shared" si="1"/>
        <v>45862</v>
      </c>
      <c r="GL1" s="3">
        <f t="shared" si="1"/>
        <v>45863</v>
      </c>
      <c r="GM1" s="3">
        <f t="shared" si="1"/>
        <v>45864</v>
      </c>
      <c r="GN1" s="3">
        <f t="shared" si="1"/>
        <v>45865</v>
      </c>
      <c r="GO1" s="3">
        <f t="shared" si="1"/>
        <v>45866</v>
      </c>
      <c r="GP1" s="3">
        <f t="shared" si="1"/>
        <v>45867</v>
      </c>
      <c r="GQ1" s="3">
        <f t="shared" si="1"/>
        <v>45868</v>
      </c>
      <c r="GR1" s="3">
        <f t="shared" si="1"/>
        <v>45869</v>
      </c>
      <c r="GS1" s="3">
        <f t="shared" si="1"/>
        <v>45870</v>
      </c>
      <c r="GT1" s="3">
        <f t="shared" si="1"/>
        <v>45871</v>
      </c>
      <c r="GU1" s="3">
        <f t="shared" si="1"/>
        <v>45872</v>
      </c>
      <c r="GV1" s="3">
        <f t="shared" si="1"/>
        <v>45873</v>
      </c>
      <c r="GW1" s="3">
        <f t="shared" si="1"/>
        <v>45874</v>
      </c>
      <c r="GX1" s="3">
        <f t="shared" si="1"/>
        <v>45875</v>
      </c>
      <c r="GY1" s="3">
        <f t="shared" si="1"/>
        <v>45876</v>
      </c>
      <c r="GZ1" s="3">
        <f t="shared" si="1"/>
        <v>45877</v>
      </c>
      <c r="HA1" s="3">
        <f t="shared" si="1"/>
        <v>45878</v>
      </c>
      <c r="HB1" s="3">
        <f t="shared" si="1"/>
        <v>45879</v>
      </c>
      <c r="HC1" s="3">
        <f t="shared" si="1"/>
        <v>45880</v>
      </c>
      <c r="HD1" s="3">
        <f t="shared" si="1"/>
        <v>45881</v>
      </c>
      <c r="HE1" s="3">
        <f t="shared" si="1"/>
        <v>45882</v>
      </c>
      <c r="HF1" s="3">
        <f t="shared" si="1"/>
        <v>45883</v>
      </c>
      <c r="HG1" s="3">
        <f t="shared" si="1"/>
        <v>45884</v>
      </c>
      <c r="HH1" s="3">
        <f t="shared" si="1"/>
        <v>45885</v>
      </c>
      <c r="HI1" s="3">
        <f t="shared" si="1"/>
        <v>45886</v>
      </c>
      <c r="HJ1" s="3">
        <f t="shared" si="1"/>
        <v>45887</v>
      </c>
      <c r="HK1" s="3">
        <f t="shared" si="1"/>
        <v>45888</v>
      </c>
      <c r="HL1" s="3">
        <f t="shared" si="1"/>
        <v>45889</v>
      </c>
      <c r="HM1" s="3">
        <f t="shared" si="1"/>
        <v>45890</v>
      </c>
      <c r="HN1" s="3">
        <f t="shared" si="1"/>
        <v>45891</v>
      </c>
      <c r="HO1" s="3">
        <f t="shared" si="1"/>
        <v>45892</v>
      </c>
      <c r="HP1" s="3">
        <f t="shared" si="1"/>
        <v>45893</v>
      </c>
      <c r="HQ1" s="3">
        <f t="shared" si="1"/>
        <v>45894</v>
      </c>
      <c r="HR1" s="3">
        <f t="shared" si="1"/>
        <v>45895</v>
      </c>
      <c r="HS1" s="3">
        <f t="shared" si="1"/>
        <v>45896</v>
      </c>
      <c r="HT1" s="3">
        <f t="shared" si="1"/>
        <v>45897</v>
      </c>
      <c r="HU1" s="3">
        <f t="shared" si="1"/>
        <v>45898</v>
      </c>
      <c r="HV1" s="3">
        <f t="shared" si="1"/>
        <v>45899</v>
      </c>
      <c r="HW1" s="3">
        <f t="shared" si="1"/>
        <v>45900</v>
      </c>
      <c r="HX1" s="3">
        <f t="shared" si="1"/>
        <v>45901</v>
      </c>
      <c r="HY1" s="3">
        <f t="shared" si="1"/>
        <v>45902</v>
      </c>
      <c r="HZ1" s="3">
        <f t="shared" si="1"/>
        <v>45903</v>
      </c>
      <c r="IA1" s="3">
        <f t="shared" si="1"/>
        <v>45904</v>
      </c>
      <c r="IB1" s="3">
        <f t="shared" si="1"/>
        <v>45905</v>
      </c>
      <c r="IC1" s="3">
        <f t="shared" si="1"/>
        <v>45906</v>
      </c>
      <c r="ID1" s="3">
        <f t="shared" si="1"/>
        <v>45907</v>
      </c>
      <c r="IE1" s="3">
        <f t="shared" si="1"/>
        <v>45908</v>
      </c>
      <c r="IF1" s="3">
        <f t="shared" si="1"/>
        <v>45909</v>
      </c>
      <c r="IG1" s="3">
        <f t="shared" si="1"/>
        <v>45910</v>
      </c>
      <c r="IH1" s="3">
        <f t="shared" si="1"/>
        <v>45911</v>
      </c>
      <c r="II1" s="3">
        <f t="shared" si="1"/>
        <v>45912</v>
      </c>
      <c r="IJ1" s="3">
        <f t="shared" si="1"/>
        <v>45913</v>
      </c>
      <c r="IK1" s="3">
        <f t="shared" si="1"/>
        <v>45914</v>
      </c>
      <c r="IL1" s="3">
        <f t="shared" si="1"/>
        <v>45915</v>
      </c>
      <c r="IM1" s="3">
        <f t="shared" si="1"/>
        <v>45916</v>
      </c>
      <c r="IN1" s="3">
        <f t="shared" si="1"/>
        <v>45917</v>
      </c>
      <c r="IO1" s="3">
        <f t="shared" si="1"/>
        <v>45918</v>
      </c>
      <c r="IP1" s="3">
        <f t="shared" si="1"/>
        <v>45919</v>
      </c>
      <c r="IQ1" s="3">
        <f t="shared" si="1"/>
        <v>45920</v>
      </c>
      <c r="IR1" s="3">
        <f t="shared" si="1"/>
        <v>45921</v>
      </c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</row>
    <row r="2">
      <c r="A2" s="1"/>
      <c r="B2" s="1"/>
      <c r="C2" s="2" t="s">
        <v>1</v>
      </c>
      <c r="D2" s="1"/>
      <c r="E2" s="4"/>
      <c r="F2" s="4"/>
      <c r="G2" s="4"/>
      <c r="H2" s="4"/>
      <c r="I2" s="3">
        <v>45678.0</v>
      </c>
      <c r="J2" s="3">
        <f t="shared" ref="J2:IR2" si="2">J1</f>
        <v>45679</v>
      </c>
      <c r="K2" s="3">
        <f t="shared" si="2"/>
        <v>45680</v>
      </c>
      <c r="L2" s="3">
        <f t="shared" si="2"/>
        <v>45681</v>
      </c>
      <c r="M2" s="3">
        <f t="shared" si="2"/>
        <v>45682</v>
      </c>
      <c r="N2" s="3">
        <f t="shared" si="2"/>
        <v>45683</v>
      </c>
      <c r="O2" s="3">
        <f t="shared" si="2"/>
        <v>45684</v>
      </c>
      <c r="P2" s="3">
        <f t="shared" si="2"/>
        <v>45685</v>
      </c>
      <c r="Q2" s="3">
        <f t="shared" si="2"/>
        <v>45686</v>
      </c>
      <c r="R2" s="3">
        <f t="shared" si="2"/>
        <v>45687</v>
      </c>
      <c r="S2" s="3">
        <f t="shared" si="2"/>
        <v>45688</v>
      </c>
      <c r="T2" s="3">
        <f t="shared" si="2"/>
        <v>45689</v>
      </c>
      <c r="U2" s="3">
        <f t="shared" si="2"/>
        <v>45690</v>
      </c>
      <c r="V2" s="3">
        <f t="shared" si="2"/>
        <v>45691</v>
      </c>
      <c r="W2" s="3">
        <f t="shared" si="2"/>
        <v>45692</v>
      </c>
      <c r="X2" s="3">
        <f t="shared" si="2"/>
        <v>45693</v>
      </c>
      <c r="Y2" s="3">
        <f t="shared" si="2"/>
        <v>45694</v>
      </c>
      <c r="Z2" s="3">
        <f t="shared" si="2"/>
        <v>45695</v>
      </c>
      <c r="AA2" s="3">
        <f t="shared" si="2"/>
        <v>45696</v>
      </c>
      <c r="AB2" s="3">
        <f t="shared" si="2"/>
        <v>45697</v>
      </c>
      <c r="AC2" s="3">
        <f t="shared" si="2"/>
        <v>45698</v>
      </c>
      <c r="AD2" s="3">
        <f t="shared" si="2"/>
        <v>45699</v>
      </c>
      <c r="AE2" s="3">
        <f t="shared" si="2"/>
        <v>45700</v>
      </c>
      <c r="AF2" s="3">
        <f t="shared" si="2"/>
        <v>45701</v>
      </c>
      <c r="AG2" s="3">
        <f t="shared" si="2"/>
        <v>45702</v>
      </c>
      <c r="AH2" s="3">
        <f t="shared" si="2"/>
        <v>45703</v>
      </c>
      <c r="AI2" s="3">
        <f t="shared" si="2"/>
        <v>45704</v>
      </c>
      <c r="AJ2" s="3">
        <f t="shared" si="2"/>
        <v>45705</v>
      </c>
      <c r="AK2" s="3">
        <f t="shared" si="2"/>
        <v>45706</v>
      </c>
      <c r="AL2" s="3">
        <f t="shared" si="2"/>
        <v>45707</v>
      </c>
      <c r="AM2" s="3">
        <f t="shared" si="2"/>
        <v>45708</v>
      </c>
      <c r="AN2" s="3">
        <f t="shared" si="2"/>
        <v>45709</v>
      </c>
      <c r="AO2" s="3">
        <f t="shared" si="2"/>
        <v>45710</v>
      </c>
      <c r="AP2" s="3">
        <f t="shared" si="2"/>
        <v>45711</v>
      </c>
      <c r="AQ2" s="3">
        <f t="shared" si="2"/>
        <v>45712</v>
      </c>
      <c r="AR2" s="3">
        <f t="shared" si="2"/>
        <v>45713</v>
      </c>
      <c r="AS2" s="3">
        <f t="shared" si="2"/>
        <v>45714</v>
      </c>
      <c r="AT2" s="3">
        <f t="shared" si="2"/>
        <v>45715</v>
      </c>
      <c r="AU2" s="3">
        <f t="shared" si="2"/>
        <v>45716</v>
      </c>
      <c r="AV2" s="3">
        <f t="shared" si="2"/>
        <v>45717</v>
      </c>
      <c r="AW2" s="3">
        <f t="shared" si="2"/>
        <v>45718</v>
      </c>
      <c r="AX2" s="3">
        <f t="shared" si="2"/>
        <v>45719</v>
      </c>
      <c r="AY2" s="3">
        <f t="shared" si="2"/>
        <v>45720</v>
      </c>
      <c r="AZ2" s="3">
        <f t="shared" si="2"/>
        <v>45721</v>
      </c>
      <c r="BA2" s="3">
        <f t="shared" si="2"/>
        <v>45722</v>
      </c>
      <c r="BB2" s="3">
        <f t="shared" si="2"/>
        <v>45723</v>
      </c>
      <c r="BC2" s="3">
        <f t="shared" si="2"/>
        <v>45724</v>
      </c>
      <c r="BD2" s="3">
        <f t="shared" si="2"/>
        <v>45725</v>
      </c>
      <c r="BE2" s="3">
        <f t="shared" si="2"/>
        <v>45726</v>
      </c>
      <c r="BF2" s="3">
        <f t="shared" si="2"/>
        <v>45727</v>
      </c>
      <c r="BG2" s="3">
        <f t="shared" si="2"/>
        <v>45728</v>
      </c>
      <c r="BH2" s="3">
        <f t="shared" si="2"/>
        <v>45729</v>
      </c>
      <c r="BI2" s="3">
        <f t="shared" si="2"/>
        <v>45730</v>
      </c>
      <c r="BJ2" s="3">
        <f t="shared" si="2"/>
        <v>45731</v>
      </c>
      <c r="BK2" s="3">
        <f t="shared" si="2"/>
        <v>45732</v>
      </c>
      <c r="BL2" s="3">
        <f t="shared" si="2"/>
        <v>45733</v>
      </c>
      <c r="BM2" s="3">
        <f t="shared" si="2"/>
        <v>45734</v>
      </c>
      <c r="BN2" s="3">
        <f t="shared" si="2"/>
        <v>45735</v>
      </c>
      <c r="BO2" s="3">
        <f t="shared" si="2"/>
        <v>45736</v>
      </c>
      <c r="BP2" s="3">
        <f t="shared" si="2"/>
        <v>45737</v>
      </c>
      <c r="BQ2" s="3">
        <f t="shared" si="2"/>
        <v>45738</v>
      </c>
      <c r="BR2" s="3">
        <f t="shared" si="2"/>
        <v>45739</v>
      </c>
      <c r="BS2" s="3">
        <f t="shared" si="2"/>
        <v>45740</v>
      </c>
      <c r="BT2" s="3">
        <f t="shared" si="2"/>
        <v>45741</v>
      </c>
      <c r="BU2" s="3">
        <f t="shared" si="2"/>
        <v>45742</v>
      </c>
      <c r="BV2" s="3">
        <f t="shared" si="2"/>
        <v>45743</v>
      </c>
      <c r="BW2" s="3">
        <f t="shared" si="2"/>
        <v>45744</v>
      </c>
      <c r="BX2" s="3">
        <f t="shared" si="2"/>
        <v>45745</v>
      </c>
      <c r="BY2" s="3">
        <f t="shared" si="2"/>
        <v>45746</v>
      </c>
      <c r="BZ2" s="3">
        <f t="shared" si="2"/>
        <v>45747</v>
      </c>
      <c r="CA2" s="3">
        <f t="shared" si="2"/>
        <v>45748</v>
      </c>
      <c r="CB2" s="3">
        <f t="shared" si="2"/>
        <v>45749</v>
      </c>
      <c r="CC2" s="3">
        <f t="shared" si="2"/>
        <v>45750</v>
      </c>
      <c r="CD2" s="3">
        <f t="shared" si="2"/>
        <v>45751</v>
      </c>
      <c r="CE2" s="3">
        <f t="shared" si="2"/>
        <v>45752</v>
      </c>
      <c r="CF2" s="3">
        <f t="shared" si="2"/>
        <v>45753</v>
      </c>
      <c r="CG2" s="3">
        <f t="shared" si="2"/>
        <v>45754</v>
      </c>
      <c r="CH2" s="3">
        <f t="shared" si="2"/>
        <v>45755</v>
      </c>
      <c r="CI2" s="3">
        <f t="shared" si="2"/>
        <v>45756</v>
      </c>
      <c r="CJ2" s="3">
        <f t="shared" si="2"/>
        <v>45757</v>
      </c>
      <c r="CK2" s="3">
        <f t="shared" si="2"/>
        <v>45758</v>
      </c>
      <c r="CL2" s="3">
        <f t="shared" si="2"/>
        <v>45759</v>
      </c>
      <c r="CM2" s="3">
        <f t="shared" si="2"/>
        <v>45760</v>
      </c>
      <c r="CN2" s="3">
        <f t="shared" si="2"/>
        <v>45761</v>
      </c>
      <c r="CO2" s="3">
        <f t="shared" si="2"/>
        <v>45762</v>
      </c>
      <c r="CP2" s="3">
        <f t="shared" si="2"/>
        <v>45763</v>
      </c>
      <c r="CQ2" s="3">
        <f t="shared" si="2"/>
        <v>45764</v>
      </c>
      <c r="CR2" s="3">
        <f t="shared" si="2"/>
        <v>45765</v>
      </c>
      <c r="CS2" s="3">
        <f t="shared" si="2"/>
        <v>45766</v>
      </c>
      <c r="CT2" s="3">
        <f t="shared" si="2"/>
        <v>45767</v>
      </c>
      <c r="CU2" s="3">
        <f t="shared" si="2"/>
        <v>45768</v>
      </c>
      <c r="CV2" s="3">
        <f t="shared" si="2"/>
        <v>45769</v>
      </c>
      <c r="CW2" s="3">
        <f t="shared" si="2"/>
        <v>45770</v>
      </c>
      <c r="CX2" s="3">
        <f t="shared" si="2"/>
        <v>45771</v>
      </c>
      <c r="CY2" s="3">
        <f t="shared" si="2"/>
        <v>45772</v>
      </c>
      <c r="CZ2" s="3">
        <f t="shared" si="2"/>
        <v>45773</v>
      </c>
      <c r="DA2" s="3">
        <f t="shared" si="2"/>
        <v>45774</v>
      </c>
      <c r="DB2" s="3">
        <f t="shared" si="2"/>
        <v>45775</v>
      </c>
      <c r="DC2" s="3">
        <f t="shared" si="2"/>
        <v>45776</v>
      </c>
      <c r="DD2" s="3">
        <f t="shared" si="2"/>
        <v>45777</v>
      </c>
      <c r="DE2" s="3">
        <f t="shared" si="2"/>
        <v>45778</v>
      </c>
      <c r="DF2" s="3">
        <f t="shared" si="2"/>
        <v>45779</v>
      </c>
      <c r="DG2" s="3">
        <f t="shared" si="2"/>
        <v>45780</v>
      </c>
      <c r="DH2" s="3">
        <f t="shared" si="2"/>
        <v>45781</v>
      </c>
      <c r="DI2" s="3">
        <f t="shared" si="2"/>
        <v>45782</v>
      </c>
      <c r="DJ2" s="3">
        <f t="shared" si="2"/>
        <v>45783</v>
      </c>
      <c r="DK2" s="3">
        <f t="shared" si="2"/>
        <v>45784</v>
      </c>
      <c r="DL2" s="3">
        <f t="shared" si="2"/>
        <v>45785</v>
      </c>
      <c r="DM2" s="3">
        <f t="shared" si="2"/>
        <v>45786</v>
      </c>
      <c r="DN2" s="3">
        <f t="shared" si="2"/>
        <v>45787</v>
      </c>
      <c r="DO2" s="3">
        <f t="shared" si="2"/>
        <v>45788</v>
      </c>
      <c r="DP2" s="3">
        <f t="shared" si="2"/>
        <v>45789</v>
      </c>
      <c r="DQ2" s="3">
        <f t="shared" si="2"/>
        <v>45790</v>
      </c>
      <c r="DR2" s="3">
        <f t="shared" si="2"/>
        <v>45791</v>
      </c>
      <c r="DS2" s="3">
        <f t="shared" si="2"/>
        <v>45792</v>
      </c>
      <c r="DT2" s="3">
        <f t="shared" si="2"/>
        <v>45793</v>
      </c>
      <c r="DU2" s="3">
        <f t="shared" si="2"/>
        <v>45794</v>
      </c>
      <c r="DV2" s="3">
        <f t="shared" si="2"/>
        <v>45795</v>
      </c>
      <c r="DW2" s="3">
        <f t="shared" si="2"/>
        <v>45796</v>
      </c>
      <c r="DX2" s="3">
        <f t="shared" si="2"/>
        <v>45797</v>
      </c>
      <c r="DY2" s="3">
        <f t="shared" si="2"/>
        <v>45798</v>
      </c>
      <c r="DZ2" s="3">
        <f t="shared" si="2"/>
        <v>45799</v>
      </c>
      <c r="EA2" s="3">
        <f t="shared" si="2"/>
        <v>45800</v>
      </c>
      <c r="EB2" s="3">
        <f t="shared" si="2"/>
        <v>45801</v>
      </c>
      <c r="EC2" s="3">
        <f t="shared" si="2"/>
        <v>45802</v>
      </c>
      <c r="ED2" s="3">
        <f t="shared" si="2"/>
        <v>45803</v>
      </c>
      <c r="EE2" s="3">
        <f t="shared" si="2"/>
        <v>45804</v>
      </c>
      <c r="EF2" s="3">
        <f t="shared" si="2"/>
        <v>45805</v>
      </c>
      <c r="EG2" s="3">
        <f t="shared" si="2"/>
        <v>45806</v>
      </c>
      <c r="EH2" s="3">
        <f t="shared" si="2"/>
        <v>45807</v>
      </c>
      <c r="EI2" s="3">
        <f t="shared" si="2"/>
        <v>45808</v>
      </c>
      <c r="EJ2" s="3">
        <f t="shared" si="2"/>
        <v>45809</v>
      </c>
      <c r="EK2" s="3">
        <f t="shared" si="2"/>
        <v>45810</v>
      </c>
      <c r="EL2" s="3">
        <f t="shared" si="2"/>
        <v>45811</v>
      </c>
      <c r="EM2" s="3">
        <f t="shared" si="2"/>
        <v>45812</v>
      </c>
      <c r="EN2" s="3">
        <f t="shared" si="2"/>
        <v>45813</v>
      </c>
      <c r="EO2" s="3">
        <f t="shared" si="2"/>
        <v>45814</v>
      </c>
      <c r="EP2" s="3">
        <f t="shared" si="2"/>
        <v>45815</v>
      </c>
      <c r="EQ2" s="3">
        <f t="shared" si="2"/>
        <v>45816</v>
      </c>
      <c r="ER2" s="3">
        <f t="shared" si="2"/>
        <v>45817</v>
      </c>
      <c r="ES2" s="3">
        <f t="shared" si="2"/>
        <v>45818</v>
      </c>
      <c r="ET2" s="3">
        <f t="shared" si="2"/>
        <v>45819</v>
      </c>
      <c r="EU2" s="3">
        <f t="shared" si="2"/>
        <v>45820</v>
      </c>
      <c r="EV2" s="3">
        <f t="shared" si="2"/>
        <v>45821</v>
      </c>
      <c r="EW2" s="3">
        <f t="shared" si="2"/>
        <v>45822</v>
      </c>
      <c r="EX2" s="3">
        <f t="shared" si="2"/>
        <v>45823</v>
      </c>
      <c r="EY2" s="3">
        <f t="shared" si="2"/>
        <v>45824</v>
      </c>
      <c r="EZ2" s="3">
        <f t="shared" si="2"/>
        <v>45825</v>
      </c>
      <c r="FA2" s="3">
        <f t="shared" si="2"/>
        <v>45826</v>
      </c>
      <c r="FB2" s="3">
        <f t="shared" si="2"/>
        <v>45827</v>
      </c>
      <c r="FC2" s="3">
        <f t="shared" si="2"/>
        <v>45828</v>
      </c>
      <c r="FD2" s="3">
        <f t="shared" si="2"/>
        <v>45829</v>
      </c>
      <c r="FE2" s="3">
        <f t="shared" si="2"/>
        <v>45830</v>
      </c>
      <c r="FF2" s="3">
        <f t="shared" si="2"/>
        <v>45831</v>
      </c>
      <c r="FG2" s="3">
        <f t="shared" si="2"/>
        <v>45832</v>
      </c>
      <c r="FH2" s="3">
        <f t="shared" si="2"/>
        <v>45833</v>
      </c>
      <c r="FI2" s="3">
        <f t="shared" si="2"/>
        <v>45834</v>
      </c>
      <c r="FJ2" s="3">
        <f t="shared" si="2"/>
        <v>45835</v>
      </c>
      <c r="FK2" s="3">
        <f t="shared" si="2"/>
        <v>45836</v>
      </c>
      <c r="FL2" s="3">
        <f t="shared" si="2"/>
        <v>45837</v>
      </c>
      <c r="FM2" s="3">
        <f t="shared" si="2"/>
        <v>45838</v>
      </c>
      <c r="FN2" s="3">
        <f t="shared" si="2"/>
        <v>45839</v>
      </c>
      <c r="FO2" s="3">
        <f t="shared" si="2"/>
        <v>45840</v>
      </c>
      <c r="FP2" s="3">
        <f t="shared" si="2"/>
        <v>45841</v>
      </c>
      <c r="FQ2" s="3">
        <f t="shared" si="2"/>
        <v>45842</v>
      </c>
      <c r="FR2" s="3">
        <f t="shared" si="2"/>
        <v>45843</v>
      </c>
      <c r="FS2" s="3">
        <f t="shared" si="2"/>
        <v>45844</v>
      </c>
      <c r="FT2" s="3">
        <f t="shared" si="2"/>
        <v>45845</v>
      </c>
      <c r="FU2" s="3">
        <f t="shared" si="2"/>
        <v>45846</v>
      </c>
      <c r="FV2" s="3">
        <f t="shared" si="2"/>
        <v>45847</v>
      </c>
      <c r="FW2" s="3">
        <f t="shared" si="2"/>
        <v>45848</v>
      </c>
      <c r="FX2" s="3">
        <f t="shared" si="2"/>
        <v>45849</v>
      </c>
      <c r="FY2" s="3">
        <f t="shared" si="2"/>
        <v>45850</v>
      </c>
      <c r="FZ2" s="3">
        <f t="shared" si="2"/>
        <v>45851</v>
      </c>
      <c r="GA2" s="3">
        <f t="shared" si="2"/>
        <v>45852</v>
      </c>
      <c r="GB2" s="3">
        <f t="shared" si="2"/>
        <v>45853</v>
      </c>
      <c r="GC2" s="3">
        <f t="shared" si="2"/>
        <v>45854</v>
      </c>
      <c r="GD2" s="3">
        <f t="shared" si="2"/>
        <v>45855</v>
      </c>
      <c r="GE2" s="3">
        <f t="shared" si="2"/>
        <v>45856</v>
      </c>
      <c r="GF2" s="3">
        <f t="shared" si="2"/>
        <v>45857</v>
      </c>
      <c r="GG2" s="3">
        <f t="shared" si="2"/>
        <v>45858</v>
      </c>
      <c r="GH2" s="3">
        <f t="shared" si="2"/>
        <v>45859</v>
      </c>
      <c r="GI2" s="3">
        <f t="shared" si="2"/>
        <v>45860</v>
      </c>
      <c r="GJ2" s="3">
        <f t="shared" si="2"/>
        <v>45861</v>
      </c>
      <c r="GK2" s="3">
        <f t="shared" si="2"/>
        <v>45862</v>
      </c>
      <c r="GL2" s="3">
        <f t="shared" si="2"/>
        <v>45863</v>
      </c>
      <c r="GM2" s="3">
        <f t="shared" si="2"/>
        <v>45864</v>
      </c>
      <c r="GN2" s="3">
        <f t="shared" si="2"/>
        <v>45865</v>
      </c>
      <c r="GO2" s="3">
        <f t="shared" si="2"/>
        <v>45866</v>
      </c>
      <c r="GP2" s="3">
        <f t="shared" si="2"/>
        <v>45867</v>
      </c>
      <c r="GQ2" s="3">
        <f t="shared" si="2"/>
        <v>45868</v>
      </c>
      <c r="GR2" s="3">
        <f t="shared" si="2"/>
        <v>45869</v>
      </c>
      <c r="GS2" s="3">
        <f t="shared" si="2"/>
        <v>45870</v>
      </c>
      <c r="GT2" s="3">
        <f t="shared" si="2"/>
        <v>45871</v>
      </c>
      <c r="GU2" s="3">
        <f t="shared" si="2"/>
        <v>45872</v>
      </c>
      <c r="GV2" s="3">
        <f t="shared" si="2"/>
        <v>45873</v>
      </c>
      <c r="GW2" s="3">
        <f t="shared" si="2"/>
        <v>45874</v>
      </c>
      <c r="GX2" s="3">
        <f t="shared" si="2"/>
        <v>45875</v>
      </c>
      <c r="GY2" s="3">
        <f t="shared" si="2"/>
        <v>45876</v>
      </c>
      <c r="GZ2" s="3">
        <f t="shared" si="2"/>
        <v>45877</v>
      </c>
      <c r="HA2" s="3">
        <f t="shared" si="2"/>
        <v>45878</v>
      </c>
      <c r="HB2" s="3">
        <f t="shared" si="2"/>
        <v>45879</v>
      </c>
      <c r="HC2" s="3">
        <f t="shared" si="2"/>
        <v>45880</v>
      </c>
      <c r="HD2" s="3">
        <f t="shared" si="2"/>
        <v>45881</v>
      </c>
      <c r="HE2" s="3">
        <f t="shared" si="2"/>
        <v>45882</v>
      </c>
      <c r="HF2" s="3">
        <f t="shared" si="2"/>
        <v>45883</v>
      </c>
      <c r="HG2" s="3">
        <f t="shared" si="2"/>
        <v>45884</v>
      </c>
      <c r="HH2" s="3">
        <f t="shared" si="2"/>
        <v>45885</v>
      </c>
      <c r="HI2" s="3">
        <f t="shared" si="2"/>
        <v>45886</v>
      </c>
      <c r="HJ2" s="3">
        <f t="shared" si="2"/>
        <v>45887</v>
      </c>
      <c r="HK2" s="3">
        <f t="shared" si="2"/>
        <v>45888</v>
      </c>
      <c r="HL2" s="3">
        <f t="shared" si="2"/>
        <v>45889</v>
      </c>
      <c r="HM2" s="3">
        <f t="shared" si="2"/>
        <v>45890</v>
      </c>
      <c r="HN2" s="3">
        <f t="shared" si="2"/>
        <v>45891</v>
      </c>
      <c r="HO2" s="3">
        <f t="shared" si="2"/>
        <v>45892</v>
      </c>
      <c r="HP2" s="3">
        <f t="shared" si="2"/>
        <v>45893</v>
      </c>
      <c r="HQ2" s="3">
        <f t="shared" si="2"/>
        <v>45894</v>
      </c>
      <c r="HR2" s="3">
        <f t="shared" si="2"/>
        <v>45895</v>
      </c>
      <c r="HS2" s="3">
        <f t="shared" si="2"/>
        <v>45896</v>
      </c>
      <c r="HT2" s="3">
        <f t="shared" si="2"/>
        <v>45897</v>
      </c>
      <c r="HU2" s="3">
        <f t="shared" si="2"/>
        <v>45898</v>
      </c>
      <c r="HV2" s="3">
        <f t="shared" si="2"/>
        <v>45899</v>
      </c>
      <c r="HW2" s="3">
        <f t="shared" si="2"/>
        <v>45900</v>
      </c>
      <c r="HX2" s="3">
        <f t="shared" si="2"/>
        <v>45901</v>
      </c>
      <c r="HY2" s="3">
        <f t="shared" si="2"/>
        <v>45902</v>
      </c>
      <c r="HZ2" s="3">
        <f t="shared" si="2"/>
        <v>45903</v>
      </c>
      <c r="IA2" s="3">
        <f t="shared" si="2"/>
        <v>45904</v>
      </c>
      <c r="IB2" s="3">
        <f t="shared" si="2"/>
        <v>45905</v>
      </c>
      <c r="IC2" s="3">
        <f t="shared" si="2"/>
        <v>45906</v>
      </c>
      <c r="ID2" s="3">
        <f t="shared" si="2"/>
        <v>45907</v>
      </c>
      <c r="IE2" s="3">
        <f t="shared" si="2"/>
        <v>45908</v>
      </c>
      <c r="IF2" s="3">
        <f t="shared" si="2"/>
        <v>45909</v>
      </c>
      <c r="IG2" s="3">
        <f t="shared" si="2"/>
        <v>45910</v>
      </c>
      <c r="IH2" s="3">
        <f t="shared" si="2"/>
        <v>45911</v>
      </c>
      <c r="II2" s="3">
        <f t="shared" si="2"/>
        <v>45912</v>
      </c>
      <c r="IJ2" s="3">
        <f t="shared" si="2"/>
        <v>45913</v>
      </c>
      <c r="IK2" s="3">
        <f t="shared" si="2"/>
        <v>45914</v>
      </c>
      <c r="IL2" s="3">
        <f t="shared" si="2"/>
        <v>45915</v>
      </c>
      <c r="IM2" s="3">
        <f t="shared" si="2"/>
        <v>45916</v>
      </c>
      <c r="IN2" s="3">
        <f t="shared" si="2"/>
        <v>45917</v>
      </c>
      <c r="IO2" s="3">
        <f t="shared" si="2"/>
        <v>45918</v>
      </c>
      <c r="IP2" s="3">
        <f t="shared" si="2"/>
        <v>45919</v>
      </c>
      <c r="IQ2" s="3">
        <f t="shared" si="2"/>
        <v>45920</v>
      </c>
      <c r="IR2" s="3">
        <f t="shared" si="2"/>
        <v>45921</v>
      </c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</row>
    <row r="3">
      <c r="A3" s="1"/>
      <c r="B3" s="1"/>
      <c r="C3" s="2" t="s">
        <v>2</v>
      </c>
      <c r="D3" s="1"/>
      <c r="E3" s="1"/>
      <c r="F3" s="1"/>
      <c r="G3" s="1"/>
      <c r="H3" s="1"/>
      <c r="I3" s="1"/>
      <c r="J3" s="5">
        <f t="shared" ref="J3:IR3" si="3">(YEAR(J1)-2025)*12+MONTH(J1)-1+IF(DAY(J1)&gt;=22,1,0)</f>
        <v>1</v>
      </c>
      <c r="K3" s="5">
        <f t="shared" si="3"/>
        <v>1</v>
      </c>
      <c r="L3" s="5">
        <f t="shared" si="3"/>
        <v>1</v>
      </c>
      <c r="M3" s="5">
        <f t="shared" si="3"/>
        <v>1</v>
      </c>
      <c r="N3" s="5">
        <f t="shared" si="3"/>
        <v>1</v>
      </c>
      <c r="O3" s="5">
        <f t="shared" si="3"/>
        <v>1</v>
      </c>
      <c r="P3" s="5">
        <f t="shared" si="3"/>
        <v>1</v>
      </c>
      <c r="Q3" s="5">
        <f t="shared" si="3"/>
        <v>1</v>
      </c>
      <c r="R3" s="5">
        <f t="shared" si="3"/>
        <v>1</v>
      </c>
      <c r="S3" s="5">
        <f t="shared" si="3"/>
        <v>1</v>
      </c>
      <c r="T3" s="5">
        <f t="shared" si="3"/>
        <v>1</v>
      </c>
      <c r="U3" s="5">
        <f t="shared" si="3"/>
        <v>1</v>
      </c>
      <c r="V3" s="5">
        <f t="shared" si="3"/>
        <v>1</v>
      </c>
      <c r="W3" s="5">
        <f t="shared" si="3"/>
        <v>1</v>
      </c>
      <c r="X3" s="5">
        <f t="shared" si="3"/>
        <v>1</v>
      </c>
      <c r="Y3" s="5">
        <f t="shared" si="3"/>
        <v>1</v>
      </c>
      <c r="Z3" s="5">
        <f t="shared" si="3"/>
        <v>1</v>
      </c>
      <c r="AA3" s="5">
        <f t="shared" si="3"/>
        <v>1</v>
      </c>
      <c r="AB3" s="5">
        <f t="shared" si="3"/>
        <v>1</v>
      </c>
      <c r="AC3" s="5">
        <f t="shared" si="3"/>
        <v>1</v>
      </c>
      <c r="AD3" s="5">
        <f t="shared" si="3"/>
        <v>1</v>
      </c>
      <c r="AE3" s="5">
        <f t="shared" si="3"/>
        <v>1</v>
      </c>
      <c r="AF3" s="5">
        <f t="shared" si="3"/>
        <v>1</v>
      </c>
      <c r="AG3" s="5">
        <f t="shared" si="3"/>
        <v>1</v>
      </c>
      <c r="AH3" s="5">
        <f t="shared" si="3"/>
        <v>1</v>
      </c>
      <c r="AI3" s="5">
        <f t="shared" si="3"/>
        <v>1</v>
      </c>
      <c r="AJ3" s="5">
        <f t="shared" si="3"/>
        <v>1</v>
      </c>
      <c r="AK3" s="5">
        <f t="shared" si="3"/>
        <v>1</v>
      </c>
      <c r="AL3" s="5">
        <f t="shared" si="3"/>
        <v>1</v>
      </c>
      <c r="AM3" s="5">
        <f t="shared" si="3"/>
        <v>1</v>
      </c>
      <c r="AN3" s="5">
        <f t="shared" si="3"/>
        <v>1</v>
      </c>
      <c r="AO3" s="5">
        <f t="shared" si="3"/>
        <v>2</v>
      </c>
      <c r="AP3" s="5">
        <f t="shared" si="3"/>
        <v>2</v>
      </c>
      <c r="AQ3" s="5">
        <f t="shared" si="3"/>
        <v>2</v>
      </c>
      <c r="AR3" s="5">
        <f t="shared" si="3"/>
        <v>2</v>
      </c>
      <c r="AS3" s="5">
        <f t="shared" si="3"/>
        <v>2</v>
      </c>
      <c r="AT3" s="5">
        <f t="shared" si="3"/>
        <v>2</v>
      </c>
      <c r="AU3" s="5">
        <f t="shared" si="3"/>
        <v>2</v>
      </c>
      <c r="AV3" s="5">
        <f t="shared" si="3"/>
        <v>2</v>
      </c>
      <c r="AW3" s="5">
        <f t="shared" si="3"/>
        <v>2</v>
      </c>
      <c r="AX3" s="5">
        <f t="shared" si="3"/>
        <v>2</v>
      </c>
      <c r="AY3" s="5">
        <f t="shared" si="3"/>
        <v>2</v>
      </c>
      <c r="AZ3" s="5">
        <f t="shared" si="3"/>
        <v>2</v>
      </c>
      <c r="BA3" s="5">
        <f t="shared" si="3"/>
        <v>2</v>
      </c>
      <c r="BB3" s="5">
        <f t="shared" si="3"/>
        <v>2</v>
      </c>
      <c r="BC3" s="5">
        <f t="shared" si="3"/>
        <v>2</v>
      </c>
      <c r="BD3" s="5">
        <f t="shared" si="3"/>
        <v>2</v>
      </c>
      <c r="BE3" s="5">
        <f t="shared" si="3"/>
        <v>2</v>
      </c>
      <c r="BF3" s="5">
        <f t="shared" si="3"/>
        <v>2</v>
      </c>
      <c r="BG3" s="5">
        <f t="shared" si="3"/>
        <v>2</v>
      </c>
      <c r="BH3" s="5">
        <f t="shared" si="3"/>
        <v>2</v>
      </c>
      <c r="BI3" s="5">
        <f t="shared" si="3"/>
        <v>2</v>
      </c>
      <c r="BJ3" s="5">
        <f t="shared" si="3"/>
        <v>2</v>
      </c>
      <c r="BK3" s="5">
        <f t="shared" si="3"/>
        <v>2</v>
      </c>
      <c r="BL3" s="5">
        <f t="shared" si="3"/>
        <v>2</v>
      </c>
      <c r="BM3" s="5">
        <f t="shared" si="3"/>
        <v>2</v>
      </c>
      <c r="BN3" s="5">
        <f t="shared" si="3"/>
        <v>2</v>
      </c>
      <c r="BO3" s="5">
        <f t="shared" si="3"/>
        <v>2</v>
      </c>
      <c r="BP3" s="5">
        <f t="shared" si="3"/>
        <v>2</v>
      </c>
      <c r="BQ3" s="5">
        <f t="shared" si="3"/>
        <v>3</v>
      </c>
      <c r="BR3" s="5">
        <f t="shared" si="3"/>
        <v>3</v>
      </c>
      <c r="BS3" s="5">
        <f t="shared" si="3"/>
        <v>3</v>
      </c>
      <c r="BT3" s="5">
        <f t="shared" si="3"/>
        <v>3</v>
      </c>
      <c r="BU3" s="5">
        <f t="shared" si="3"/>
        <v>3</v>
      </c>
      <c r="BV3" s="5">
        <f t="shared" si="3"/>
        <v>3</v>
      </c>
      <c r="BW3" s="5">
        <f t="shared" si="3"/>
        <v>3</v>
      </c>
      <c r="BX3" s="5">
        <f t="shared" si="3"/>
        <v>3</v>
      </c>
      <c r="BY3" s="5">
        <f t="shared" si="3"/>
        <v>3</v>
      </c>
      <c r="BZ3" s="5">
        <f t="shared" si="3"/>
        <v>3</v>
      </c>
      <c r="CA3" s="5">
        <f t="shared" si="3"/>
        <v>3</v>
      </c>
      <c r="CB3" s="5">
        <f t="shared" si="3"/>
        <v>3</v>
      </c>
      <c r="CC3" s="5">
        <f t="shared" si="3"/>
        <v>3</v>
      </c>
      <c r="CD3" s="5">
        <f t="shared" si="3"/>
        <v>3</v>
      </c>
      <c r="CE3" s="5">
        <f t="shared" si="3"/>
        <v>3</v>
      </c>
      <c r="CF3" s="5">
        <f t="shared" si="3"/>
        <v>3</v>
      </c>
      <c r="CG3" s="5">
        <f t="shared" si="3"/>
        <v>3</v>
      </c>
      <c r="CH3" s="5">
        <f t="shared" si="3"/>
        <v>3</v>
      </c>
      <c r="CI3" s="5">
        <f t="shared" si="3"/>
        <v>3</v>
      </c>
      <c r="CJ3" s="5">
        <f t="shared" si="3"/>
        <v>3</v>
      </c>
      <c r="CK3" s="5">
        <f t="shared" si="3"/>
        <v>3</v>
      </c>
      <c r="CL3" s="5">
        <f t="shared" si="3"/>
        <v>3</v>
      </c>
      <c r="CM3" s="5">
        <f t="shared" si="3"/>
        <v>3</v>
      </c>
      <c r="CN3" s="5">
        <f t="shared" si="3"/>
        <v>3</v>
      </c>
      <c r="CO3" s="5">
        <f t="shared" si="3"/>
        <v>3</v>
      </c>
      <c r="CP3" s="5">
        <f t="shared" si="3"/>
        <v>3</v>
      </c>
      <c r="CQ3" s="5">
        <f t="shared" si="3"/>
        <v>3</v>
      </c>
      <c r="CR3" s="5">
        <f t="shared" si="3"/>
        <v>3</v>
      </c>
      <c r="CS3" s="5">
        <f t="shared" si="3"/>
        <v>3</v>
      </c>
      <c r="CT3" s="5">
        <f t="shared" si="3"/>
        <v>3</v>
      </c>
      <c r="CU3" s="5">
        <f t="shared" si="3"/>
        <v>3</v>
      </c>
      <c r="CV3" s="5">
        <f t="shared" si="3"/>
        <v>4</v>
      </c>
      <c r="CW3" s="5">
        <f t="shared" si="3"/>
        <v>4</v>
      </c>
      <c r="CX3" s="5">
        <f t="shared" si="3"/>
        <v>4</v>
      </c>
      <c r="CY3" s="5">
        <f t="shared" si="3"/>
        <v>4</v>
      </c>
      <c r="CZ3" s="5">
        <f t="shared" si="3"/>
        <v>4</v>
      </c>
      <c r="DA3" s="5">
        <f t="shared" si="3"/>
        <v>4</v>
      </c>
      <c r="DB3" s="5">
        <f t="shared" si="3"/>
        <v>4</v>
      </c>
      <c r="DC3" s="5">
        <f t="shared" si="3"/>
        <v>4</v>
      </c>
      <c r="DD3" s="5">
        <f t="shared" si="3"/>
        <v>4</v>
      </c>
      <c r="DE3" s="5">
        <f t="shared" si="3"/>
        <v>4</v>
      </c>
      <c r="DF3" s="5">
        <f t="shared" si="3"/>
        <v>4</v>
      </c>
      <c r="DG3" s="5">
        <f t="shared" si="3"/>
        <v>4</v>
      </c>
      <c r="DH3" s="5">
        <f t="shared" si="3"/>
        <v>4</v>
      </c>
      <c r="DI3" s="5">
        <f t="shared" si="3"/>
        <v>4</v>
      </c>
      <c r="DJ3" s="5">
        <f t="shared" si="3"/>
        <v>4</v>
      </c>
      <c r="DK3" s="5">
        <f t="shared" si="3"/>
        <v>4</v>
      </c>
      <c r="DL3" s="5">
        <f t="shared" si="3"/>
        <v>4</v>
      </c>
      <c r="DM3" s="5">
        <f t="shared" si="3"/>
        <v>4</v>
      </c>
      <c r="DN3" s="5">
        <f t="shared" si="3"/>
        <v>4</v>
      </c>
      <c r="DO3" s="5">
        <f t="shared" si="3"/>
        <v>4</v>
      </c>
      <c r="DP3" s="5">
        <f t="shared" si="3"/>
        <v>4</v>
      </c>
      <c r="DQ3" s="5">
        <f t="shared" si="3"/>
        <v>4</v>
      </c>
      <c r="DR3" s="5">
        <f t="shared" si="3"/>
        <v>4</v>
      </c>
      <c r="DS3" s="5">
        <f t="shared" si="3"/>
        <v>4</v>
      </c>
      <c r="DT3" s="5">
        <f t="shared" si="3"/>
        <v>4</v>
      </c>
      <c r="DU3" s="5">
        <f t="shared" si="3"/>
        <v>4</v>
      </c>
      <c r="DV3" s="5">
        <f t="shared" si="3"/>
        <v>4</v>
      </c>
      <c r="DW3" s="5">
        <f t="shared" si="3"/>
        <v>4</v>
      </c>
      <c r="DX3" s="5">
        <f t="shared" si="3"/>
        <v>4</v>
      </c>
      <c r="DY3" s="5">
        <f t="shared" si="3"/>
        <v>4</v>
      </c>
      <c r="DZ3" s="5">
        <f t="shared" si="3"/>
        <v>5</v>
      </c>
      <c r="EA3" s="5">
        <f t="shared" si="3"/>
        <v>5</v>
      </c>
      <c r="EB3" s="5">
        <f t="shared" si="3"/>
        <v>5</v>
      </c>
      <c r="EC3" s="5">
        <f t="shared" si="3"/>
        <v>5</v>
      </c>
      <c r="ED3" s="5">
        <f t="shared" si="3"/>
        <v>5</v>
      </c>
      <c r="EE3" s="5">
        <f t="shared" si="3"/>
        <v>5</v>
      </c>
      <c r="EF3" s="5">
        <f t="shared" si="3"/>
        <v>5</v>
      </c>
      <c r="EG3" s="5">
        <f t="shared" si="3"/>
        <v>5</v>
      </c>
      <c r="EH3" s="5">
        <f t="shared" si="3"/>
        <v>5</v>
      </c>
      <c r="EI3" s="5">
        <f t="shared" si="3"/>
        <v>5</v>
      </c>
      <c r="EJ3" s="5">
        <f t="shared" si="3"/>
        <v>5</v>
      </c>
      <c r="EK3" s="5">
        <f t="shared" si="3"/>
        <v>5</v>
      </c>
      <c r="EL3" s="5">
        <f t="shared" si="3"/>
        <v>5</v>
      </c>
      <c r="EM3" s="5">
        <f t="shared" si="3"/>
        <v>5</v>
      </c>
      <c r="EN3" s="5">
        <f t="shared" si="3"/>
        <v>5</v>
      </c>
      <c r="EO3" s="5">
        <f t="shared" si="3"/>
        <v>5</v>
      </c>
      <c r="EP3" s="5">
        <f t="shared" si="3"/>
        <v>5</v>
      </c>
      <c r="EQ3" s="5">
        <f t="shared" si="3"/>
        <v>5</v>
      </c>
      <c r="ER3" s="5">
        <f t="shared" si="3"/>
        <v>5</v>
      </c>
      <c r="ES3" s="5">
        <f t="shared" si="3"/>
        <v>5</v>
      </c>
      <c r="ET3" s="5">
        <f t="shared" si="3"/>
        <v>5</v>
      </c>
      <c r="EU3" s="5">
        <f t="shared" si="3"/>
        <v>5</v>
      </c>
      <c r="EV3" s="5">
        <f t="shared" si="3"/>
        <v>5</v>
      </c>
      <c r="EW3" s="5">
        <f t="shared" si="3"/>
        <v>5</v>
      </c>
      <c r="EX3" s="5">
        <f t="shared" si="3"/>
        <v>5</v>
      </c>
      <c r="EY3" s="5">
        <f t="shared" si="3"/>
        <v>5</v>
      </c>
      <c r="EZ3" s="5">
        <f t="shared" si="3"/>
        <v>5</v>
      </c>
      <c r="FA3" s="5">
        <f t="shared" si="3"/>
        <v>5</v>
      </c>
      <c r="FB3" s="5">
        <f t="shared" si="3"/>
        <v>5</v>
      </c>
      <c r="FC3" s="5">
        <f t="shared" si="3"/>
        <v>5</v>
      </c>
      <c r="FD3" s="5">
        <f t="shared" si="3"/>
        <v>5</v>
      </c>
      <c r="FE3" s="5">
        <f t="shared" si="3"/>
        <v>6</v>
      </c>
      <c r="FF3" s="5">
        <f t="shared" si="3"/>
        <v>6</v>
      </c>
      <c r="FG3" s="5">
        <f t="shared" si="3"/>
        <v>6</v>
      </c>
      <c r="FH3" s="5">
        <f t="shared" si="3"/>
        <v>6</v>
      </c>
      <c r="FI3" s="5">
        <f t="shared" si="3"/>
        <v>6</v>
      </c>
      <c r="FJ3" s="5">
        <f t="shared" si="3"/>
        <v>6</v>
      </c>
      <c r="FK3" s="5">
        <f t="shared" si="3"/>
        <v>6</v>
      </c>
      <c r="FL3" s="5">
        <f t="shared" si="3"/>
        <v>6</v>
      </c>
      <c r="FM3" s="5">
        <f t="shared" si="3"/>
        <v>6</v>
      </c>
      <c r="FN3" s="5">
        <f t="shared" si="3"/>
        <v>6</v>
      </c>
      <c r="FO3" s="5">
        <f t="shared" si="3"/>
        <v>6</v>
      </c>
      <c r="FP3" s="5">
        <f t="shared" si="3"/>
        <v>6</v>
      </c>
      <c r="FQ3" s="5">
        <f t="shared" si="3"/>
        <v>6</v>
      </c>
      <c r="FR3" s="5">
        <f t="shared" si="3"/>
        <v>6</v>
      </c>
      <c r="FS3" s="5">
        <f t="shared" si="3"/>
        <v>6</v>
      </c>
      <c r="FT3" s="5">
        <f t="shared" si="3"/>
        <v>6</v>
      </c>
      <c r="FU3" s="5">
        <f t="shared" si="3"/>
        <v>6</v>
      </c>
      <c r="FV3" s="5">
        <f t="shared" si="3"/>
        <v>6</v>
      </c>
      <c r="FW3" s="5">
        <f t="shared" si="3"/>
        <v>6</v>
      </c>
      <c r="FX3" s="5">
        <f t="shared" si="3"/>
        <v>6</v>
      </c>
      <c r="FY3" s="5">
        <f t="shared" si="3"/>
        <v>6</v>
      </c>
      <c r="FZ3" s="5">
        <f t="shared" si="3"/>
        <v>6</v>
      </c>
      <c r="GA3" s="5">
        <f t="shared" si="3"/>
        <v>6</v>
      </c>
      <c r="GB3" s="5">
        <f t="shared" si="3"/>
        <v>6</v>
      </c>
      <c r="GC3" s="5">
        <f t="shared" si="3"/>
        <v>6</v>
      </c>
      <c r="GD3" s="5">
        <f t="shared" si="3"/>
        <v>6</v>
      </c>
      <c r="GE3" s="5">
        <f t="shared" si="3"/>
        <v>6</v>
      </c>
      <c r="GF3" s="5">
        <f t="shared" si="3"/>
        <v>6</v>
      </c>
      <c r="GG3" s="5">
        <f t="shared" si="3"/>
        <v>6</v>
      </c>
      <c r="GH3" s="5">
        <f t="shared" si="3"/>
        <v>6</v>
      </c>
      <c r="GI3" s="5">
        <f t="shared" si="3"/>
        <v>7</v>
      </c>
      <c r="GJ3" s="5">
        <f t="shared" si="3"/>
        <v>7</v>
      </c>
      <c r="GK3" s="5">
        <f t="shared" si="3"/>
        <v>7</v>
      </c>
      <c r="GL3" s="5">
        <f t="shared" si="3"/>
        <v>7</v>
      </c>
      <c r="GM3" s="5">
        <f t="shared" si="3"/>
        <v>7</v>
      </c>
      <c r="GN3" s="5">
        <f t="shared" si="3"/>
        <v>7</v>
      </c>
      <c r="GO3" s="5">
        <f t="shared" si="3"/>
        <v>7</v>
      </c>
      <c r="GP3" s="5">
        <f t="shared" si="3"/>
        <v>7</v>
      </c>
      <c r="GQ3" s="5">
        <f t="shared" si="3"/>
        <v>7</v>
      </c>
      <c r="GR3" s="5">
        <f t="shared" si="3"/>
        <v>7</v>
      </c>
      <c r="GS3" s="5">
        <f t="shared" si="3"/>
        <v>7</v>
      </c>
      <c r="GT3" s="5">
        <f t="shared" si="3"/>
        <v>7</v>
      </c>
      <c r="GU3" s="5">
        <f t="shared" si="3"/>
        <v>7</v>
      </c>
      <c r="GV3" s="5">
        <f t="shared" si="3"/>
        <v>7</v>
      </c>
      <c r="GW3" s="5">
        <f t="shared" si="3"/>
        <v>7</v>
      </c>
      <c r="GX3" s="5">
        <f t="shared" si="3"/>
        <v>7</v>
      </c>
      <c r="GY3" s="5">
        <f t="shared" si="3"/>
        <v>7</v>
      </c>
      <c r="GZ3" s="5">
        <f t="shared" si="3"/>
        <v>7</v>
      </c>
      <c r="HA3" s="5">
        <f t="shared" si="3"/>
        <v>7</v>
      </c>
      <c r="HB3" s="5">
        <f t="shared" si="3"/>
        <v>7</v>
      </c>
      <c r="HC3" s="5">
        <f t="shared" si="3"/>
        <v>7</v>
      </c>
      <c r="HD3" s="5">
        <f t="shared" si="3"/>
        <v>7</v>
      </c>
      <c r="HE3" s="5">
        <f t="shared" si="3"/>
        <v>7</v>
      </c>
      <c r="HF3" s="5">
        <f t="shared" si="3"/>
        <v>7</v>
      </c>
      <c r="HG3" s="5">
        <f t="shared" si="3"/>
        <v>7</v>
      </c>
      <c r="HH3" s="5">
        <f t="shared" si="3"/>
        <v>7</v>
      </c>
      <c r="HI3" s="5">
        <f t="shared" si="3"/>
        <v>7</v>
      </c>
      <c r="HJ3" s="5">
        <f t="shared" si="3"/>
        <v>7</v>
      </c>
      <c r="HK3" s="5">
        <f t="shared" si="3"/>
        <v>7</v>
      </c>
      <c r="HL3" s="5">
        <f t="shared" si="3"/>
        <v>7</v>
      </c>
      <c r="HM3" s="5">
        <f t="shared" si="3"/>
        <v>7</v>
      </c>
      <c r="HN3" s="5">
        <f t="shared" si="3"/>
        <v>8</v>
      </c>
      <c r="HO3" s="5">
        <f t="shared" si="3"/>
        <v>8</v>
      </c>
      <c r="HP3" s="5">
        <f t="shared" si="3"/>
        <v>8</v>
      </c>
      <c r="HQ3" s="5">
        <f t="shared" si="3"/>
        <v>8</v>
      </c>
      <c r="HR3" s="5">
        <f t="shared" si="3"/>
        <v>8</v>
      </c>
      <c r="HS3" s="5">
        <f t="shared" si="3"/>
        <v>8</v>
      </c>
      <c r="HT3" s="5">
        <f t="shared" si="3"/>
        <v>8</v>
      </c>
      <c r="HU3" s="5">
        <f t="shared" si="3"/>
        <v>8</v>
      </c>
      <c r="HV3" s="5">
        <f t="shared" si="3"/>
        <v>8</v>
      </c>
      <c r="HW3" s="5">
        <f t="shared" si="3"/>
        <v>8</v>
      </c>
      <c r="HX3" s="5">
        <f t="shared" si="3"/>
        <v>8</v>
      </c>
      <c r="HY3" s="5">
        <f t="shared" si="3"/>
        <v>8</v>
      </c>
      <c r="HZ3" s="5">
        <f t="shared" si="3"/>
        <v>8</v>
      </c>
      <c r="IA3" s="5">
        <f t="shared" si="3"/>
        <v>8</v>
      </c>
      <c r="IB3" s="5">
        <f t="shared" si="3"/>
        <v>8</v>
      </c>
      <c r="IC3" s="5">
        <f t="shared" si="3"/>
        <v>8</v>
      </c>
      <c r="ID3" s="5">
        <f t="shared" si="3"/>
        <v>8</v>
      </c>
      <c r="IE3" s="5">
        <f t="shared" si="3"/>
        <v>8</v>
      </c>
      <c r="IF3" s="5">
        <f t="shared" si="3"/>
        <v>8</v>
      </c>
      <c r="IG3" s="5">
        <f t="shared" si="3"/>
        <v>8</v>
      </c>
      <c r="IH3" s="5">
        <f t="shared" si="3"/>
        <v>8</v>
      </c>
      <c r="II3" s="5">
        <f t="shared" si="3"/>
        <v>8</v>
      </c>
      <c r="IJ3" s="5">
        <f t="shared" si="3"/>
        <v>8</v>
      </c>
      <c r="IK3" s="5">
        <f t="shared" si="3"/>
        <v>8</v>
      </c>
      <c r="IL3" s="5">
        <f t="shared" si="3"/>
        <v>8</v>
      </c>
      <c r="IM3" s="5">
        <f t="shared" si="3"/>
        <v>8</v>
      </c>
      <c r="IN3" s="5">
        <f t="shared" si="3"/>
        <v>8</v>
      </c>
      <c r="IO3" s="5">
        <f t="shared" si="3"/>
        <v>8</v>
      </c>
      <c r="IP3" s="5">
        <f t="shared" si="3"/>
        <v>8</v>
      </c>
      <c r="IQ3" s="5">
        <f t="shared" si="3"/>
        <v>8</v>
      </c>
      <c r="IR3" s="5">
        <f t="shared" si="3"/>
        <v>8</v>
      </c>
      <c r="IS3" s="1"/>
      <c r="IT3" s="1"/>
      <c r="IU3" s="1"/>
      <c r="IV3" s="5">
        <v>1.0</v>
      </c>
      <c r="IW3" s="5">
        <v>2.0</v>
      </c>
      <c r="IX3" s="5">
        <v>3.0</v>
      </c>
      <c r="IY3" s="5">
        <v>4.0</v>
      </c>
      <c r="IZ3" s="5">
        <v>5.0</v>
      </c>
      <c r="JA3" s="5">
        <v>6.0</v>
      </c>
      <c r="JB3" s="5">
        <v>7.0</v>
      </c>
      <c r="JC3" s="5">
        <v>8.0</v>
      </c>
      <c r="JD3" s="5">
        <v>9.0</v>
      </c>
      <c r="JE3" s="1"/>
      <c r="JF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</row>
    <row r="9">
      <c r="A9" s="1" t="s">
        <v>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</row>
    <row r="11">
      <c r="A11" s="1"/>
      <c r="B11" s="6" t="s">
        <v>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</row>
    <row r="12">
      <c r="A12" s="1"/>
      <c r="B12" s="1"/>
      <c r="C12" s="1"/>
      <c r="D12" s="1" t="s">
        <v>5</v>
      </c>
      <c r="E12" s="1" t="s">
        <v>6</v>
      </c>
      <c r="F12" s="1" t="s">
        <v>7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</row>
    <row r="13">
      <c r="A13" s="7"/>
      <c r="B13" s="7"/>
      <c r="C13" s="7" t="s">
        <v>3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</row>
    <row r="14">
      <c r="A14" s="7"/>
      <c r="B14" s="7"/>
      <c r="C14" s="7"/>
      <c r="D14" s="8" t="s">
        <v>8</v>
      </c>
      <c r="E14" s="9" t="s">
        <v>9</v>
      </c>
      <c r="F14" s="9" t="s">
        <v>10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10"/>
      <c r="AH14" s="7"/>
      <c r="AI14" s="7"/>
      <c r="AJ14" s="10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11">
        <v>795.0</v>
      </c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11">
        <v>795.0</v>
      </c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11">
        <v>795.0</v>
      </c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11">
        <v>795.0</v>
      </c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11">
        <v>795.0</v>
      </c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11">
        <v>795.0</v>
      </c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11">
        <v>795.0</v>
      </c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5">
        <f t="shared" ref="IV14:JD14" si="4">SUMIF($E$3:$IR$3,IV$3,$E14:$IR14)</f>
        <v>0</v>
      </c>
      <c r="IW14" s="5">
        <f t="shared" si="4"/>
        <v>795</v>
      </c>
      <c r="IX14" s="5">
        <f t="shared" si="4"/>
        <v>795</v>
      </c>
      <c r="IY14" s="5">
        <f t="shared" si="4"/>
        <v>795</v>
      </c>
      <c r="IZ14" s="5">
        <f t="shared" si="4"/>
        <v>795</v>
      </c>
      <c r="JA14" s="5">
        <f t="shared" si="4"/>
        <v>795</v>
      </c>
      <c r="JB14" s="5">
        <f t="shared" si="4"/>
        <v>795</v>
      </c>
      <c r="JC14" s="5">
        <f t="shared" si="4"/>
        <v>795</v>
      </c>
      <c r="JD14" s="5">
        <f t="shared" si="4"/>
        <v>0</v>
      </c>
      <c r="JE14" s="1"/>
      <c r="JF14" s="1"/>
    </row>
    <row r="15">
      <c r="A15" s="7"/>
      <c r="B15" s="7"/>
      <c r="C15" s="7"/>
      <c r="D15" s="8" t="s">
        <v>11</v>
      </c>
      <c r="E15" s="9" t="s">
        <v>12</v>
      </c>
      <c r="F15" s="9" t="s">
        <v>13</v>
      </c>
      <c r="G15" s="7"/>
      <c r="H15" s="7"/>
      <c r="I15" s="7"/>
      <c r="J15" s="7"/>
      <c r="K15" s="7"/>
      <c r="L15" s="7"/>
      <c r="M15" s="7"/>
      <c r="N15" s="10"/>
      <c r="O15" s="7"/>
      <c r="P15" s="12"/>
      <c r="Q15" s="7"/>
      <c r="R15" s="10"/>
      <c r="S15" s="7"/>
      <c r="T15" s="12"/>
      <c r="U15" s="7"/>
      <c r="V15" s="10"/>
      <c r="W15" s="7"/>
      <c r="X15" s="7"/>
      <c r="Y15" s="7"/>
      <c r="Z15" s="7"/>
      <c r="AA15" s="7"/>
      <c r="AB15" s="7"/>
      <c r="AC15" s="10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11">
        <v>740.0</v>
      </c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11">
        <v>740.0</v>
      </c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11">
        <v>740.0</v>
      </c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11">
        <v>740.0</v>
      </c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11">
        <v>740.0</v>
      </c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11">
        <v>740.0</v>
      </c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11">
        <v>740.0</v>
      </c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5">
        <f t="shared" ref="IV15:JD15" si="5">SUMIF($E$3:$IR$3,IV$3,$E15:$IR15)</f>
        <v>0</v>
      </c>
      <c r="IW15" s="5">
        <f t="shared" si="5"/>
        <v>740</v>
      </c>
      <c r="IX15" s="5">
        <f t="shared" si="5"/>
        <v>740</v>
      </c>
      <c r="IY15" s="5">
        <f t="shared" si="5"/>
        <v>740</v>
      </c>
      <c r="IZ15" s="5">
        <f t="shared" si="5"/>
        <v>740</v>
      </c>
      <c r="JA15" s="5">
        <f t="shared" si="5"/>
        <v>740</v>
      </c>
      <c r="JB15" s="5">
        <f t="shared" si="5"/>
        <v>740</v>
      </c>
      <c r="JC15" s="5">
        <f t="shared" si="5"/>
        <v>740</v>
      </c>
      <c r="JD15" s="5">
        <f t="shared" si="5"/>
        <v>0</v>
      </c>
      <c r="JE15" s="7"/>
      <c r="JF15" s="7"/>
    </row>
    <row r="16">
      <c r="A16" s="7"/>
      <c r="B16" s="7"/>
      <c r="C16" s="7"/>
      <c r="D16" s="8" t="s">
        <v>14</v>
      </c>
      <c r="E16" s="9" t="s">
        <v>15</v>
      </c>
      <c r="F16" s="9" t="s">
        <v>16</v>
      </c>
      <c r="G16" s="12"/>
      <c r="H16" s="12"/>
      <c r="I16" s="12"/>
      <c r="J16" s="7"/>
      <c r="K16" s="7"/>
      <c r="L16" s="10"/>
      <c r="M16" s="7"/>
      <c r="N16" s="10"/>
      <c r="O16" s="7"/>
      <c r="P16" s="12"/>
      <c r="Q16" s="7"/>
      <c r="R16" s="10"/>
      <c r="S16" s="7"/>
      <c r="T16" s="12"/>
      <c r="U16" s="7"/>
      <c r="V16" s="10"/>
      <c r="W16" s="7"/>
      <c r="X16" s="7"/>
      <c r="Y16" s="7"/>
      <c r="Z16" s="7"/>
      <c r="AA16" s="7"/>
      <c r="AB16" s="7"/>
      <c r="AC16" s="10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11">
        <v>740.0</v>
      </c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11">
        <v>740.0</v>
      </c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11">
        <v>740.0</v>
      </c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11">
        <v>740.0</v>
      </c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11">
        <v>740.0</v>
      </c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11">
        <v>740.0</v>
      </c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5">
        <f t="shared" ref="IV16:JD16" si="6">SUMIF($E$3:$IR$3,IV$3,$E16:$IR16)</f>
        <v>0</v>
      </c>
      <c r="IW16" s="5">
        <f t="shared" si="6"/>
        <v>740</v>
      </c>
      <c r="IX16" s="5">
        <f t="shared" si="6"/>
        <v>740</v>
      </c>
      <c r="IY16" s="5">
        <f t="shared" si="6"/>
        <v>740</v>
      </c>
      <c r="IZ16" s="5">
        <f t="shared" si="6"/>
        <v>740</v>
      </c>
      <c r="JA16" s="5">
        <f t="shared" si="6"/>
        <v>740</v>
      </c>
      <c r="JB16" s="5">
        <f t="shared" si="6"/>
        <v>740</v>
      </c>
      <c r="JC16" s="5">
        <f t="shared" si="6"/>
        <v>0</v>
      </c>
      <c r="JD16" s="5">
        <f t="shared" si="6"/>
        <v>0</v>
      </c>
      <c r="JE16" s="7"/>
      <c r="JF16" s="7"/>
    </row>
    <row r="17">
      <c r="A17" s="7"/>
      <c r="B17" s="7"/>
      <c r="C17" s="7"/>
      <c r="D17" s="8" t="s">
        <v>17</v>
      </c>
      <c r="E17" s="9" t="s">
        <v>18</v>
      </c>
      <c r="F17" s="9" t="s">
        <v>19</v>
      </c>
      <c r="G17" s="12"/>
      <c r="H17" s="12"/>
      <c r="I17" s="12"/>
      <c r="J17" s="7"/>
      <c r="K17" s="7"/>
      <c r="L17" s="10"/>
      <c r="M17" s="7"/>
      <c r="N17" s="10"/>
      <c r="O17" s="7"/>
      <c r="P17" s="12"/>
      <c r="Q17" s="7"/>
      <c r="R17" s="10"/>
      <c r="S17" s="7"/>
      <c r="T17" s="12"/>
      <c r="U17" s="7"/>
      <c r="V17" s="10"/>
      <c r="W17" s="7"/>
      <c r="X17" s="7"/>
      <c r="Y17" s="7"/>
      <c r="Z17" s="7"/>
      <c r="AA17" s="7"/>
      <c r="AB17" s="7"/>
      <c r="AC17" s="10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11">
        <v>855.0</v>
      </c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11">
        <v>855.0</v>
      </c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11">
        <v>855.0</v>
      </c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11">
        <v>855.0</v>
      </c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5">
        <f t="shared" ref="IV17:JD17" si="7">SUMIF($E$3:$IR$3,IV$3,$E17:$IR17)</f>
        <v>0</v>
      </c>
      <c r="IW17" s="5">
        <f t="shared" si="7"/>
        <v>855</v>
      </c>
      <c r="IX17" s="5">
        <f t="shared" si="7"/>
        <v>855</v>
      </c>
      <c r="IY17" s="5">
        <f t="shared" si="7"/>
        <v>855</v>
      </c>
      <c r="IZ17" s="5">
        <f t="shared" si="7"/>
        <v>855</v>
      </c>
      <c r="JA17" s="5">
        <f t="shared" si="7"/>
        <v>0</v>
      </c>
      <c r="JB17" s="5">
        <f t="shared" si="7"/>
        <v>0</v>
      </c>
      <c r="JC17" s="5">
        <f t="shared" si="7"/>
        <v>0</v>
      </c>
      <c r="JD17" s="5">
        <f t="shared" si="7"/>
        <v>0</v>
      </c>
      <c r="JE17" s="7"/>
      <c r="JF17" s="7"/>
    </row>
    <row r="18">
      <c r="A18" s="7"/>
      <c r="B18" s="7"/>
      <c r="C18" s="7"/>
      <c r="D18" s="13" t="s">
        <v>20</v>
      </c>
      <c r="E18" s="9" t="s">
        <v>21</v>
      </c>
      <c r="F18" s="9" t="s">
        <v>22</v>
      </c>
      <c r="G18" s="12"/>
      <c r="H18" s="12"/>
      <c r="I18" s="12"/>
      <c r="J18" s="7"/>
      <c r="K18" s="7"/>
      <c r="L18" s="10"/>
      <c r="M18" s="7"/>
      <c r="N18" s="10"/>
      <c r="O18" s="7"/>
      <c r="P18" s="12"/>
      <c r="Q18" s="7"/>
      <c r="R18" s="10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11">
        <v>740.0</v>
      </c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11">
        <v>740.0</v>
      </c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11">
        <v>740.0</v>
      </c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11">
        <v>740.0</v>
      </c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5">
        <f t="shared" ref="IV18:JD18" si="8">SUMIF($E$3:$IR$3,IV$3,$E18:$IR18)</f>
        <v>740</v>
      </c>
      <c r="IW18" s="5">
        <f t="shared" si="8"/>
        <v>740</v>
      </c>
      <c r="IX18" s="5">
        <f t="shared" si="8"/>
        <v>740</v>
      </c>
      <c r="IY18" s="5">
        <f t="shared" si="8"/>
        <v>740</v>
      </c>
      <c r="IZ18" s="5">
        <f t="shared" si="8"/>
        <v>0</v>
      </c>
      <c r="JA18" s="5">
        <f t="shared" si="8"/>
        <v>0</v>
      </c>
      <c r="JB18" s="5">
        <f t="shared" si="8"/>
        <v>0</v>
      </c>
      <c r="JC18" s="5">
        <f t="shared" si="8"/>
        <v>0</v>
      </c>
      <c r="JD18" s="5">
        <f t="shared" si="8"/>
        <v>0</v>
      </c>
      <c r="JE18" s="7"/>
      <c r="JF18" s="7"/>
    </row>
    <row r="19">
      <c r="A19" s="7"/>
      <c r="B19" s="7"/>
      <c r="C19" s="7"/>
      <c r="D19" s="8" t="s">
        <v>23</v>
      </c>
      <c r="E19" s="12"/>
      <c r="F19" s="9" t="s">
        <v>24</v>
      </c>
      <c r="G19" s="12"/>
      <c r="H19" s="12"/>
      <c r="I19" s="12"/>
      <c r="J19" s="7"/>
      <c r="K19" s="7"/>
      <c r="L19" s="10"/>
      <c r="M19" s="7"/>
      <c r="N19" s="10"/>
      <c r="O19" s="7"/>
      <c r="P19" s="12"/>
      <c r="Q19" s="7"/>
      <c r="R19" s="10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11">
        <v>740.0</v>
      </c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11">
        <v>740.0</v>
      </c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11">
        <v>740.0</v>
      </c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5">
        <f t="shared" ref="IV19:JD19" si="9">SUMIF($E$3:$IR$3,IV$3,$E19:$IR19)</f>
        <v>0</v>
      </c>
      <c r="IW19" s="5">
        <f t="shared" si="9"/>
        <v>0</v>
      </c>
      <c r="IX19" s="5">
        <f t="shared" si="9"/>
        <v>740</v>
      </c>
      <c r="IY19" s="5">
        <f t="shared" si="9"/>
        <v>740</v>
      </c>
      <c r="IZ19" s="5">
        <f t="shared" si="9"/>
        <v>740</v>
      </c>
      <c r="JA19" s="5">
        <f t="shared" si="9"/>
        <v>0</v>
      </c>
      <c r="JB19" s="5">
        <f t="shared" si="9"/>
        <v>0</v>
      </c>
      <c r="JC19" s="5">
        <f t="shared" si="9"/>
        <v>0</v>
      </c>
      <c r="JD19" s="5">
        <f t="shared" si="9"/>
        <v>0</v>
      </c>
      <c r="JE19" s="7"/>
      <c r="JF19" s="7"/>
    </row>
    <row r="20">
      <c r="A20" s="7"/>
      <c r="B20" s="7"/>
      <c r="C20" s="7"/>
      <c r="D20" s="13" t="s">
        <v>25</v>
      </c>
      <c r="E20" s="9" t="s">
        <v>26</v>
      </c>
      <c r="F20" s="9" t="s">
        <v>27</v>
      </c>
      <c r="G20" s="12"/>
      <c r="H20" s="12"/>
      <c r="I20" s="12"/>
      <c r="J20" s="7"/>
      <c r="K20" s="7"/>
      <c r="L20" s="10"/>
      <c r="M20" s="7"/>
      <c r="N20" s="10"/>
      <c r="O20" s="7"/>
      <c r="P20" s="12"/>
      <c r="Q20" s="7"/>
      <c r="R20" s="10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11">
        <v>700.0</v>
      </c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11">
        <v>700.0</v>
      </c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11">
        <v>700.0</v>
      </c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11">
        <v>700.0</v>
      </c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5">
        <f t="shared" ref="IV20:JD20" si="10">SUMIF($E$3:$IR$3,IV$3,$E20:$IR20)</f>
        <v>700</v>
      </c>
      <c r="IW20" s="5">
        <f t="shared" si="10"/>
        <v>700</v>
      </c>
      <c r="IX20" s="5">
        <f t="shared" si="10"/>
        <v>0</v>
      </c>
      <c r="IY20" s="5">
        <f t="shared" si="10"/>
        <v>1400</v>
      </c>
      <c r="IZ20" s="5">
        <f t="shared" si="10"/>
        <v>0</v>
      </c>
      <c r="JA20" s="5">
        <f t="shared" si="10"/>
        <v>0</v>
      </c>
      <c r="JB20" s="5">
        <f t="shared" si="10"/>
        <v>0</v>
      </c>
      <c r="JC20" s="5">
        <f t="shared" si="10"/>
        <v>0</v>
      </c>
      <c r="JD20" s="5">
        <f t="shared" si="10"/>
        <v>0</v>
      </c>
      <c r="JE20" s="7"/>
      <c r="JF20" s="7"/>
    </row>
    <row r="21">
      <c r="A21" s="7"/>
      <c r="B21" s="7"/>
      <c r="C21" s="7"/>
      <c r="D21" s="13" t="s">
        <v>28</v>
      </c>
      <c r="E21" s="9" t="s">
        <v>29</v>
      </c>
      <c r="F21" s="9" t="s">
        <v>30</v>
      </c>
      <c r="G21" s="12"/>
      <c r="H21" s="12"/>
      <c r="I21" s="12"/>
      <c r="J21" s="7"/>
      <c r="K21" s="7"/>
      <c r="L21" s="10"/>
      <c r="M21" s="7"/>
      <c r="N21" s="10"/>
      <c r="O21" s="7"/>
      <c r="P21" s="12"/>
      <c r="Q21" s="7"/>
      <c r="R21" s="10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11">
        <v>675.0</v>
      </c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11">
        <v>675.0</v>
      </c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11">
        <v>675.0</v>
      </c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11">
        <v>675.0</v>
      </c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5">
        <f t="shared" ref="IV21:JD21" si="11">SUMIF($E$3:$IR$3,IV$3,$E21:$IR21)</f>
        <v>0</v>
      </c>
      <c r="IW21" s="5">
        <f t="shared" si="11"/>
        <v>675</v>
      </c>
      <c r="IX21" s="5">
        <f t="shared" si="11"/>
        <v>675</v>
      </c>
      <c r="IY21" s="5">
        <f t="shared" si="11"/>
        <v>675</v>
      </c>
      <c r="IZ21" s="5">
        <f t="shared" si="11"/>
        <v>675</v>
      </c>
      <c r="JA21" s="5">
        <f t="shared" si="11"/>
        <v>0</v>
      </c>
      <c r="JB21" s="5">
        <f t="shared" si="11"/>
        <v>0</v>
      </c>
      <c r="JC21" s="5">
        <f t="shared" si="11"/>
        <v>0</v>
      </c>
      <c r="JD21" s="5">
        <f t="shared" si="11"/>
        <v>0</v>
      </c>
      <c r="JE21" s="7"/>
      <c r="JF21" s="7"/>
    </row>
    <row r="22">
      <c r="A22" s="7"/>
      <c r="B22" s="7"/>
      <c r="C22" s="7"/>
      <c r="D22" s="8" t="s">
        <v>31</v>
      </c>
      <c r="E22" s="9" t="s">
        <v>32</v>
      </c>
      <c r="F22" s="9" t="s">
        <v>33</v>
      </c>
      <c r="G22" s="12"/>
      <c r="H22" s="12"/>
      <c r="I22" s="12"/>
      <c r="J22" s="7"/>
      <c r="K22" s="7"/>
      <c r="L22" s="10"/>
      <c r="M22" s="7"/>
      <c r="N22" s="10"/>
      <c r="O22" s="7"/>
      <c r="P22" s="12"/>
      <c r="Q22" s="7"/>
      <c r="R22" s="10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11">
        <v>700.0</v>
      </c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11">
        <v>700.0</v>
      </c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11">
        <v>700.0</v>
      </c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11">
        <v>700.0</v>
      </c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5">
        <f t="shared" ref="IV22:JD22" si="12">SUMIF($E$3:$IR$3,IV$3,$E22:$IR22)</f>
        <v>0</v>
      </c>
      <c r="IW22" s="5">
        <f t="shared" si="12"/>
        <v>700</v>
      </c>
      <c r="IX22" s="5">
        <f t="shared" si="12"/>
        <v>700</v>
      </c>
      <c r="IY22" s="5">
        <f t="shared" si="12"/>
        <v>700</v>
      </c>
      <c r="IZ22" s="5">
        <f t="shared" si="12"/>
        <v>700</v>
      </c>
      <c r="JA22" s="5">
        <f t="shared" si="12"/>
        <v>0</v>
      </c>
      <c r="JB22" s="5">
        <f t="shared" si="12"/>
        <v>0</v>
      </c>
      <c r="JC22" s="5">
        <f t="shared" si="12"/>
        <v>0</v>
      </c>
      <c r="JD22" s="5">
        <f t="shared" si="12"/>
        <v>0</v>
      </c>
      <c r="JE22" s="7"/>
      <c r="JF22" s="7"/>
    </row>
    <row r="23">
      <c r="A23" s="7"/>
      <c r="B23" s="7"/>
      <c r="C23" s="7"/>
      <c r="D23" s="8" t="s">
        <v>34</v>
      </c>
      <c r="E23" s="9" t="s">
        <v>35</v>
      </c>
      <c r="F23" s="9" t="s">
        <v>36</v>
      </c>
      <c r="G23" s="12"/>
      <c r="H23" s="12"/>
      <c r="I23" s="12"/>
      <c r="J23" s="7"/>
      <c r="K23" s="7"/>
      <c r="L23" s="10"/>
      <c r="M23" s="7"/>
      <c r="N23" s="10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11">
        <v>735.0</v>
      </c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11">
        <v>735.0</v>
      </c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11">
        <v>735.0</v>
      </c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11">
        <v>735.0</v>
      </c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5">
        <f t="shared" ref="IV23:JD23" si="13">SUMIF($E$3:$IR$3,IV$3,$E23:$IR23)</f>
        <v>0</v>
      </c>
      <c r="IW23" s="5">
        <f t="shared" si="13"/>
        <v>735</v>
      </c>
      <c r="IX23" s="5">
        <f t="shared" si="13"/>
        <v>735</v>
      </c>
      <c r="IY23" s="5">
        <f t="shared" si="13"/>
        <v>735</v>
      </c>
      <c r="IZ23" s="5">
        <f t="shared" si="13"/>
        <v>735</v>
      </c>
      <c r="JA23" s="5">
        <f t="shared" si="13"/>
        <v>0</v>
      </c>
      <c r="JB23" s="5">
        <f t="shared" si="13"/>
        <v>0</v>
      </c>
      <c r="JC23" s="5">
        <f t="shared" si="13"/>
        <v>0</v>
      </c>
      <c r="JD23" s="5">
        <f t="shared" si="13"/>
        <v>0</v>
      </c>
      <c r="JE23" s="7"/>
      <c r="JF23" s="7"/>
    </row>
    <row r="24">
      <c r="A24" s="7"/>
      <c r="B24" s="7"/>
      <c r="C24" s="7"/>
      <c r="D24" s="8" t="s">
        <v>37</v>
      </c>
      <c r="E24" s="9" t="s">
        <v>38</v>
      </c>
      <c r="F24" s="9" t="s">
        <v>39</v>
      </c>
      <c r="G24" s="12"/>
      <c r="H24" s="12"/>
      <c r="I24" s="12"/>
      <c r="J24" s="7"/>
      <c r="K24" s="7"/>
      <c r="L24" s="10"/>
      <c r="M24" s="7"/>
      <c r="N24" s="10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11">
        <v>795.0</v>
      </c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11">
        <v>795.0</v>
      </c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11">
        <v>795.0</v>
      </c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11">
        <v>795.0</v>
      </c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5">
        <f t="shared" ref="IV24:JD24" si="14">SUMIF($E$3:$IR$3,IV$3,$E24:$IR24)</f>
        <v>0</v>
      </c>
      <c r="IW24" s="5">
        <f t="shared" si="14"/>
        <v>795</v>
      </c>
      <c r="IX24" s="5">
        <f t="shared" si="14"/>
        <v>795</v>
      </c>
      <c r="IY24" s="5">
        <f t="shared" si="14"/>
        <v>795</v>
      </c>
      <c r="IZ24" s="5">
        <f t="shared" si="14"/>
        <v>795</v>
      </c>
      <c r="JA24" s="5">
        <f t="shared" si="14"/>
        <v>0</v>
      </c>
      <c r="JB24" s="5">
        <f t="shared" si="14"/>
        <v>0</v>
      </c>
      <c r="JC24" s="5">
        <f t="shared" si="14"/>
        <v>0</v>
      </c>
      <c r="JD24" s="5">
        <f t="shared" si="14"/>
        <v>0</v>
      </c>
      <c r="JE24" s="7"/>
      <c r="JF24" s="7"/>
    </row>
    <row r="25">
      <c r="A25" s="7"/>
      <c r="B25" s="7"/>
      <c r="C25" s="7"/>
      <c r="D25" s="1"/>
      <c r="E25" s="14" t="s">
        <v>40</v>
      </c>
      <c r="F25" s="14" t="s">
        <v>41</v>
      </c>
      <c r="G25" s="12"/>
      <c r="H25" s="12"/>
      <c r="I25" s="12"/>
      <c r="J25" s="7"/>
      <c r="K25" s="7"/>
      <c r="L25" s="10"/>
      <c r="M25" s="7"/>
      <c r="N25" s="10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11">
        <v>675.0</v>
      </c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11">
        <v>675.0</v>
      </c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5">
        <f t="shared" ref="IV25:JD25" si="15">SUMIF($E$3:$IR$3,IV$3,$E25:$IR25)</f>
        <v>0</v>
      </c>
      <c r="IW25" s="5">
        <f t="shared" si="15"/>
        <v>0</v>
      </c>
      <c r="IX25" s="5">
        <f t="shared" si="15"/>
        <v>675</v>
      </c>
      <c r="IY25" s="5">
        <f t="shared" si="15"/>
        <v>675</v>
      </c>
      <c r="IZ25" s="5">
        <f t="shared" si="15"/>
        <v>0</v>
      </c>
      <c r="JA25" s="5">
        <f t="shared" si="15"/>
        <v>0</v>
      </c>
      <c r="JB25" s="5">
        <f t="shared" si="15"/>
        <v>0</v>
      </c>
      <c r="JC25" s="5">
        <f t="shared" si="15"/>
        <v>0</v>
      </c>
      <c r="JD25" s="5">
        <f t="shared" si="15"/>
        <v>0</v>
      </c>
      <c r="JE25" s="7"/>
      <c r="JF25" s="7"/>
    </row>
    <row r="26">
      <c r="A26" s="7"/>
      <c r="B26" s="7"/>
      <c r="C26" s="7"/>
      <c r="D26" s="13" t="s">
        <v>42</v>
      </c>
      <c r="E26" s="15" t="s">
        <v>43</v>
      </c>
      <c r="F26" s="15" t="s">
        <v>44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11">
        <v>800.0</v>
      </c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11">
        <v>800.0</v>
      </c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11">
        <v>800.0</v>
      </c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11">
        <v>800.0</v>
      </c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5">
        <f t="shared" ref="IV26:JD26" si="16">SUMIF($E$3:$IR$3,IV$3,$E26:$IR26)</f>
        <v>0</v>
      </c>
      <c r="IW26" s="5">
        <f t="shared" si="16"/>
        <v>800</v>
      </c>
      <c r="IX26" s="5">
        <f t="shared" si="16"/>
        <v>800</v>
      </c>
      <c r="IY26" s="5">
        <f t="shared" si="16"/>
        <v>800</v>
      </c>
      <c r="IZ26" s="5">
        <f t="shared" si="16"/>
        <v>800</v>
      </c>
      <c r="JA26" s="5">
        <f t="shared" si="16"/>
        <v>0</v>
      </c>
      <c r="JB26" s="5">
        <f t="shared" si="16"/>
        <v>0</v>
      </c>
      <c r="JC26" s="5">
        <f t="shared" si="16"/>
        <v>0</v>
      </c>
      <c r="JD26" s="5">
        <f t="shared" si="16"/>
        <v>0</v>
      </c>
      <c r="JE26" s="7"/>
      <c r="JF26" s="7"/>
    </row>
    <row r="27">
      <c r="A27" s="7"/>
      <c r="B27" s="7"/>
      <c r="C27" s="7"/>
      <c r="D27" s="13" t="s">
        <v>45</v>
      </c>
      <c r="E27" s="14" t="s">
        <v>46</v>
      </c>
      <c r="F27" s="14" t="s">
        <v>47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11">
        <v>795.0</v>
      </c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11">
        <v>795.0</v>
      </c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11">
        <v>795.0</v>
      </c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11">
        <v>795.0</v>
      </c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11">
        <v>795.0</v>
      </c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11">
        <v>795.0</v>
      </c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5">
        <f t="shared" ref="IV27:JD27" si="17">SUMIF($E$3:$IR$3,IV$3,$E27:$IR27)</f>
        <v>0</v>
      </c>
      <c r="IW27" s="5">
        <f t="shared" si="17"/>
        <v>0</v>
      </c>
      <c r="IX27" s="5">
        <f t="shared" si="17"/>
        <v>795</v>
      </c>
      <c r="IY27" s="5">
        <f t="shared" si="17"/>
        <v>795</v>
      </c>
      <c r="IZ27" s="5">
        <f t="shared" si="17"/>
        <v>795</v>
      </c>
      <c r="JA27" s="5">
        <f t="shared" si="17"/>
        <v>795</v>
      </c>
      <c r="JB27" s="5">
        <f t="shared" si="17"/>
        <v>795</v>
      </c>
      <c r="JC27" s="5">
        <f t="shared" si="17"/>
        <v>795</v>
      </c>
      <c r="JD27" s="5">
        <f t="shared" si="17"/>
        <v>0</v>
      </c>
      <c r="JE27" s="7"/>
      <c r="JF27" s="7"/>
    </row>
    <row r="28">
      <c r="A28" s="7"/>
      <c r="B28" s="7"/>
      <c r="C28" s="7"/>
      <c r="D28" s="8" t="s">
        <v>48</v>
      </c>
      <c r="E28" s="9" t="s">
        <v>49</v>
      </c>
      <c r="F28" s="9" t="s">
        <v>50</v>
      </c>
      <c r="G28" s="12"/>
      <c r="H28" s="12"/>
      <c r="I28" s="12"/>
      <c r="J28" s="7"/>
      <c r="K28" s="7"/>
      <c r="L28" s="10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11">
        <v>740.0</v>
      </c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11">
        <v>740.0</v>
      </c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11">
        <v>740.0</v>
      </c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11">
        <v>740.0</v>
      </c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5">
        <f t="shared" ref="IV28:JD28" si="18">SUMIF($E$3:$IR$3,IV$3,$E28:$IR28)</f>
        <v>740</v>
      </c>
      <c r="IW28" s="5">
        <f t="shared" si="18"/>
        <v>740</v>
      </c>
      <c r="IX28" s="5">
        <f t="shared" si="18"/>
        <v>0</v>
      </c>
      <c r="IY28" s="5">
        <f t="shared" si="18"/>
        <v>1480</v>
      </c>
      <c r="IZ28" s="5">
        <f t="shared" si="18"/>
        <v>0</v>
      </c>
      <c r="JA28" s="5">
        <f t="shared" si="18"/>
        <v>0</v>
      </c>
      <c r="JB28" s="5">
        <f t="shared" si="18"/>
        <v>0</v>
      </c>
      <c r="JC28" s="5">
        <f t="shared" si="18"/>
        <v>0</v>
      </c>
      <c r="JD28" s="5">
        <f t="shared" si="18"/>
        <v>0</v>
      </c>
      <c r="JE28" s="7"/>
      <c r="JF28" s="7"/>
    </row>
    <row r="29">
      <c r="A29" s="7"/>
      <c r="B29" s="7"/>
      <c r="C29" s="7"/>
      <c r="D29" s="13" t="s">
        <v>51</v>
      </c>
      <c r="E29" s="9" t="s">
        <v>52</v>
      </c>
      <c r="F29" s="9" t="s">
        <v>53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11">
        <v>740.0</v>
      </c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11">
        <v>740.0</v>
      </c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11">
        <v>740.0</v>
      </c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11">
        <v>740.0</v>
      </c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5">
        <f t="shared" ref="IV29:JD29" si="19">SUMIF($E$3:$IR$3,IV$3,$E29:$IR29)</f>
        <v>0</v>
      </c>
      <c r="IW29" s="5">
        <f t="shared" si="19"/>
        <v>740</v>
      </c>
      <c r="IX29" s="5">
        <f t="shared" si="19"/>
        <v>740</v>
      </c>
      <c r="IY29" s="5">
        <f t="shared" si="19"/>
        <v>740</v>
      </c>
      <c r="IZ29" s="5">
        <f t="shared" si="19"/>
        <v>740</v>
      </c>
      <c r="JA29" s="5">
        <f t="shared" si="19"/>
        <v>0</v>
      </c>
      <c r="JB29" s="5">
        <f t="shared" si="19"/>
        <v>0</v>
      </c>
      <c r="JC29" s="5">
        <f t="shared" si="19"/>
        <v>0</v>
      </c>
      <c r="JD29" s="5">
        <f t="shared" si="19"/>
        <v>0</v>
      </c>
      <c r="JE29" s="7"/>
      <c r="JF29" s="7"/>
    </row>
    <row r="30">
      <c r="A30" s="7"/>
      <c r="B30" s="7"/>
      <c r="C30" s="7"/>
      <c r="D30" s="8" t="s">
        <v>54</v>
      </c>
      <c r="E30" s="9" t="s">
        <v>55</v>
      </c>
      <c r="F30" s="9" t="s">
        <v>56</v>
      </c>
      <c r="G30" s="12"/>
      <c r="H30" s="12"/>
      <c r="I30" s="12"/>
      <c r="J30" s="7"/>
      <c r="K30" s="7"/>
      <c r="L30" s="10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11">
        <v>700.0</v>
      </c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11">
        <v>700.0</v>
      </c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11">
        <v>700.0</v>
      </c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11">
        <v>700.0</v>
      </c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5">
        <f t="shared" ref="IV30:JD30" si="20">SUMIF($E$3:$IR$3,IV$3,$E30:$IR30)</f>
        <v>700</v>
      </c>
      <c r="IW30" s="5">
        <f t="shared" si="20"/>
        <v>700</v>
      </c>
      <c r="IX30" s="5">
        <f t="shared" si="20"/>
        <v>700</v>
      </c>
      <c r="IY30" s="5">
        <f t="shared" si="20"/>
        <v>700</v>
      </c>
      <c r="IZ30" s="5">
        <f t="shared" si="20"/>
        <v>0</v>
      </c>
      <c r="JA30" s="5">
        <f t="shared" si="20"/>
        <v>0</v>
      </c>
      <c r="JB30" s="5">
        <f t="shared" si="20"/>
        <v>0</v>
      </c>
      <c r="JC30" s="5">
        <f t="shared" si="20"/>
        <v>0</v>
      </c>
      <c r="JD30" s="5">
        <f t="shared" si="20"/>
        <v>0</v>
      </c>
      <c r="JE30" s="7"/>
      <c r="JF30" s="7"/>
    </row>
    <row r="31">
      <c r="A31" s="7"/>
      <c r="B31" s="7"/>
      <c r="C31" s="7"/>
      <c r="D31" s="8" t="s">
        <v>57</v>
      </c>
      <c r="E31" s="9" t="s">
        <v>58</v>
      </c>
      <c r="F31" s="9" t="s">
        <v>59</v>
      </c>
      <c r="G31" s="12"/>
      <c r="H31" s="12"/>
      <c r="I31" s="12"/>
      <c r="J31" s="7"/>
      <c r="K31" s="7"/>
      <c r="L31" s="10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11">
        <v>740.0</v>
      </c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11">
        <v>740.0</v>
      </c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11">
        <v>740.0</v>
      </c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11">
        <v>185.0</v>
      </c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11">
        <v>795.0</v>
      </c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5">
        <f t="shared" ref="IV31:JD31" si="21">SUMIF($E$3:$IR$3,IV$3,$E31:$IR31)</f>
        <v>740</v>
      </c>
      <c r="IW31" s="5">
        <f t="shared" si="21"/>
        <v>740</v>
      </c>
      <c r="IX31" s="5">
        <f t="shared" si="21"/>
        <v>740</v>
      </c>
      <c r="IY31" s="5">
        <f t="shared" si="21"/>
        <v>185</v>
      </c>
      <c r="IZ31" s="5">
        <f t="shared" si="21"/>
        <v>795</v>
      </c>
      <c r="JA31" s="5">
        <f t="shared" si="21"/>
        <v>0</v>
      </c>
      <c r="JB31" s="5">
        <f t="shared" si="21"/>
        <v>0</v>
      </c>
      <c r="JC31" s="5">
        <f t="shared" si="21"/>
        <v>0</v>
      </c>
      <c r="JD31" s="5">
        <f t="shared" si="21"/>
        <v>0</v>
      </c>
      <c r="JE31" s="7"/>
      <c r="JF31" s="7"/>
    </row>
    <row r="32">
      <c r="A32" s="7"/>
      <c r="B32" s="7"/>
      <c r="C32" s="7"/>
      <c r="D32" s="8" t="s">
        <v>60</v>
      </c>
      <c r="E32" s="9" t="s">
        <v>61</v>
      </c>
      <c r="F32" s="9" t="s">
        <v>62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11">
        <v>740.0</v>
      </c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11">
        <v>740.0</v>
      </c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11">
        <v>740.0</v>
      </c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11">
        <v>740.0</v>
      </c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11">
        <v>437.92</v>
      </c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5">
        <f t="shared" ref="IV32:JD32" si="22">SUMIF($E$3:$IR$3,IV$3,$E32:$IR32)</f>
        <v>0</v>
      </c>
      <c r="IW32" s="5">
        <f t="shared" si="22"/>
        <v>740</v>
      </c>
      <c r="IX32" s="5">
        <f t="shared" si="22"/>
        <v>740</v>
      </c>
      <c r="IY32" s="5">
        <f t="shared" si="22"/>
        <v>740</v>
      </c>
      <c r="IZ32" s="5">
        <f t="shared" si="22"/>
        <v>740</v>
      </c>
      <c r="JA32" s="5">
        <f t="shared" si="22"/>
        <v>0</v>
      </c>
      <c r="JB32" s="5">
        <f t="shared" si="22"/>
        <v>437.92</v>
      </c>
      <c r="JC32" s="5">
        <f t="shared" si="22"/>
        <v>0</v>
      </c>
      <c r="JD32" s="5">
        <f t="shared" si="22"/>
        <v>0</v>
      </c>
      <c r="JE32" s="7"/>
      <c r="JF32" s="7"/>
    </row>
    <row r="33">
      <c r="A33" s="7"/>
      <c r="B33" s="7"/>
      <c r="C33" s="7"/>
      <c r="D33" s="8" t="s">
        <v>63</v>
      </c>
      <c r="E33" s="9" t="s">
        <v>64</v>
      </c>
      <c r="F33" s="9" t="s">
        <v>65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11">
        <v>700.0</v>
      </c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11">
        <v>700.0</v>
      </c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11">
        <v>700.0</v>
      </c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11">
        <v>700.0</v>
      </c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11">
        <v>700.0</v>
      </c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5">
        <f t="shared" ref="IV33:JD33" si="23">SUMIF($E$3:$IR$3,IV$3,$E33:$IR33)</f>
        <v>0</v>
      </c>
      <c r="IW33" s="5">
        <f t="shared" si="23"/>
        <v>700</v>
      </c>
      <c r="IX33" s="5">
        <f t="shared" si="23"/>
        <v>700</v>
      </c>
      <c r="IY33" s="5">
        <f t="shared" si="23"/>
        <v>700</v>
      </c>
      <c r="IZ33" s="5">
        <f t="shared" si="23"/>
        <v>700</v>
      </c>
      <c r="JA33" s="5">
        <f t="shared" si="23"/>
        <v>700</v>
      </c>
      <c r="JB33" s="5">
        <f t="shared" si="23"/>
        <v>0</v>
      </c>
      <c r="JC33" s="5">
        <f t="shared" si="23"/>
        <v>0</v>
      </c>
      <c r="JD33" s="5">
        <f t="shared" si="23"/>
        <v>0</v>
      </c>
      <c r="JE33" s="7"/>
      <c r="JF33" s="7"/>
    </row>
    <row r="34">
      <c r="A34" s="7"/>
      <c r="B34" s="7"/>
      <c r="C34" s="7"/>
      <c r="D34" s="8" t="s">
        <v>66</v>
      </c>
      <c r="E34" s="9" t="s">
        <v>67</v>
      </c>
      <c r="F34" s="9" t="s">
        <v>68</v>
      </c>
      <c r="G34" s="12"/>
      <c r="H34" s="12"/>
      <c r="I34" s="12"/>
      <c r="J34" s="7"/>
      <c r="K34" s="7"/>
      <c r="L34" s="10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11">
        <v>795.0</v>
      </c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11">
        <v>795.0</v>
      </c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11">
        <v>795.0</v>
      </c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11">
        <v>795.0</v>
      </c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11">
        <v>795.0</v>
      </c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5">
        <f t="shared" ref="IV34:JD34" si="24">SUMIF($E$3:$IR$3,IV$3,$E34:$IR34)</f>
        <v>795</v>
      </c>
      <c r="IW34" s="5">
        <f t="shared" si="24"/>
        <v>795</v>
      </c>
      <c r="IX34" s="5">
        <f t="shared" si="24"/>
        <v>795</v>
      </c>
      <c r="IY34" s="5">
        <f t="shared" si="24"/>
        <v>795</v>
      </c>
      <c r="IZ34" s="5">
        <f t="shared" si="24"/>
        <v>795</v>
      </c>
      <c r="JA34" s="5">
        <f t="shared" si="24"/>
        <v>0</v>
      </c>
      <c r="JB34" s="5">
        <f t="shared" si="24"/>
        <v>0</v>
      </c>
      <c r="JC34" s="5">
        <f t="shared" si="24"/>
        <v>0</v>
      </c>
      <c r="JD34" s="5">
        <f t="shared" si="24"/>
        <v>0</v>
      </c>
      <c r="JE34" s="7"/>
      <c r="JF34" s="7"/>
    </row>
    <row r="35">
      <c r="A35" s="7"/>
      <c r="B35" s="7"/>
      <c r="C35" s="7"/>
      <c r="D35" s="13" t="s">
        <v>69</v>
      </c>
      <c r="E35" s="9" t="s">
        <v>70</v>
      </c>
      <c r="F35" s="9" t="s">
        <v>71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11">
        <v>740.0</v>
      </c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11">
        <v>740.0</v>
      </c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11">
        <v>740.0</v>
      </c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11">
        <v>740.0</v>
      </c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5">
        <f t="shared" ref="IV35:JD35" si="25">SUMIF($E$3:$IR$3,IV$3,$E35:$IR35)</f>
        <v>0</v>
      </c>
      <c r="IW35" s="5">
        <f t="shared" si="25"/>
        <v>740</v>
      </c>
      <c r="IX35" s="5">
        <f t="shared" si="25"/>
        <v>740</v>
      </c>
      <c r="IY35" s="5">
        <f t="shared" si="25"/>
        <v>740</v>
      </c>
      <c r="IZ35" s="5">
        <f t="shared" si="25"/>
        <v>740</v>
      </c>
      <c r="JA35" s="5">
        <f t="shared" si="25"/>
        <v>0</v>
      </c>
      <c r="JB35" s="5">
        <f t="shared" si="25"/>
        <v>0</v>
      </c>
      <c r="JC35" s="5">
        <f t="shared" si="25"/>
        <v>0</v>
      </c>
      <c r="JD35" s="5">
        <f t="shared" si="25"/>
        <v>0</v>
      </c>
      <c r="JE35" s="7"/>
      <c r="JF35" s="7"/>
    </row>
    <row r="36">
      <c r="A36" s="7"/>
      <c r="B36" s="7"/>
      <c r="C36" s="7"/>
      <c r="D36" s="13" t="s">
        <v>72</v>
      </c>
      <c r="E36" s="7"/>
      <c r="F36" s="7" t="s">
        <v>73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11">
        <v>795.0</v>
      </c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11">
        <v>795.0</v>
      </c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5">
        <f t="shared" ref="IV36:JD36" si="26">SUMIF($E$3:$IR$3,IV$3,$E36:$IR36)</f>
        <v>0</v>
      </c>
      <c r="IW36" s="5">
        <f t="shared" si="26"/>
        <v>0</v>
      </c>
      <c r="IX36" s="5">
        <f t="shared" si="26"/>
        <v>0</v>
      </c>
      <c r="IY36" s="5">
        <f t="shared" si="26"/>
        <v>0</v>
      </c>
      <c r="IZ36" s="5">
        <f t="shared" si="26"/>
        <v>0</v>
      </c>
      <c r="JA36" s="5">
        <f t="shared" si="26"/>
        <v>795</v>
      </c>
      <c r="JB36" s="5">
        <f t="shared" si="26"/>
        <v>795</v>
      </c>
      <c r="JC36" s="5">
        <f t="shared" si="26"/>
        <v>0</v>
      </c>
      <c r="JD36" s="5">
        <f t="shared" si="26"/>
        <v>0</v>
      </c>
      <c r="JE36" s="7"/>
      <c r="JF36" s="7"/>
    </row>
    <row r="37">
      <c r="A37" s="7"/>
      <c r="B37" s="7"/>
      <c r="C37" s="7"/>
      <c r="D37" s="13" t="s">
        <v>74</v>
      </c>
      <c r="E37" s="9" t="s">
        <v>75</v>
      </c>
      <c r="F37" s="9" t="s">
        <v>76</v>
      </c>
      <c r="G37" s="12"/>
      <c r="H37" s="12"/>
      <c r="I37" s="12"/>
      <c r="J37" s="7"/>
      <c r="K37" s="7"/>
      <c r="L37" s="10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11">
        <v>810.0</v>
      </c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11">
        <v>810.0</v>
      </c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11">
        <v>810.0</v>
      </c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11">
        <v>810.0</v>
      </c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5">
        <f t="shared" ref="IV37:JD37" si="27">SUMIF($E$3:$IR$3,IV$3,$E37:$IR37)</f>
        <v>810</v>
      </c>
      <c r="IW37" s="5">
        <f t="shared" si="27"/>
        <v>810</v>
      </c>
      <c r="IX37" s="5">
        <f t="shared" si="27"/>
        <v>810</v>
      </c>
      <c r="IY37" s="5">
        <f t="shared" si="27"/>
        <v>810</v>
      </c>
      <c r="IZ37" s="5">
        <f t="shared" si="27"/>
        <v>0</v>
      </c>
      <c r="JA37" s="5">
        <f t="shared" si="27"/>
        <v>0</v>
      </c>
      <c r="JB37" s="5">
        <f t="shared" si="27"/>
        <v>0</v>
      </c>
      <c r="JC37" s="5">
        <f t="shared" si="27"/>
        <v>0</v>
      </c>
      <c r="JD37" s="5">
        <f t="shared" si="27"/>
        <v>0</v>
      </c>
      <c r="JE37" s="7"/>
      <c r="JF37" s="7"/>
    </row>
    <row r="38">
      <c r="A38" s="7"/>
      <c r="B38" s="7"/>
      <c r="C38" s="7"/>
      <c r="D38" s="16"/>
      <c r="E38" s="12"/>
      <c r="F38" s="12"/>
      <c r="G38" s="12"/>
      <c r="H38" s="12"/>
      <c r="I38" s="12"/>
      <c r="J38" s="7"/>
      <c r="K38" s="7"/>
      <c r="L38" s="10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5">
        <f t="shared" ref="IV38:JD38" si="28">SUMIF($E$3:$IR$3,IV$3,$E38:$IR38)</f>
        <v>0</v>
      </c>
      <c r="IW38" s="5">
        <f t="shared" si="28"/>
        <v>0</v>
      </c>
      <c r="IX38" s="5">
        <f t="shared" si="28"/>
        <v>0</v>
      </c>
      <c r="IY38" s="5">
        <f t="shared" si="28"/>
        <v>0</v>
      </c>
      <c r="IZ38" s="5">
        <f t="shared" si="28"/>
        <v>0</v>
      </c>
      <c r="JA38" s="5">
        <f t="shared" si="28"/>
        <v>0</v>
      </c>
      <c r="JB38" s="5">
        <f t="shared" si="28"/>
        <v>0</v>
      </c>
      <c r="JC38" s="5">
        <f t="shared" si="28"/>
        <v>0</v>
      </c>
      <c r="JD38" s="5">
        <f t="shared" si="28"/>
        <v>0</v>
      </c>
      <c r="JE38" s="7"/>
      <c r="JF38" s="7"/>
    </row>
    <row r="39">
      <c r="A39" s="7"/>
      <c r="B39" s="7"/>
      <c r="C39" s="7"/>
      <c r="D39" s="13" t="s">
        <v>77</v>
      </c>
      <c r="E39" s="9" t="s">
        <v>78</v>
      </c>
      <c r="F39" s="9" t="s">
        <v>79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11">
        <v>675.0</v>
      </c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11">
        <v>675.0</v>
      </c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11">
        <v>675.0</v>
      </c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11">
        <v>675.0</v>
      </c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11">
        <v>675.0</v>
      </c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11">
        <v>675.0</v>
      </c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11">
        <v>675.0</v>
      </c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5">
        <f t="shared" ref="IV39:JD39" si="29">SUMIF($E$3:$IR$3,IV$3,$E39:$IR39)</f>
        <v>0</v>
      </c>
      <c r="IW39" s="5">
        <f t="shared" si="29"/>
        <v>675</v>
      </c>
      <c r="IX39" s="5">
        <f t="shared" si="29"/>
        <v>675</v>
      </c>
      <c r="IY39" s="5">
        <f t="shared" si="29"/>
        <v>675</v>
      </c>
      <c r="IZ39" s="5">
        <f t="shared" si="29"/>
        <v>675</v>
      </c>
      <c r="JA39" s="5">
        <f t="shared" si="29"/>
        <v>675</v>
      </c>
      <c r="JB39" s="5">
        <f t="shared" si="29"/>
        <v>675</v>
      </c>
      <c r="JC39" s="5">
        <f t="shared" si="29"/>
        <v>675</v>
      </c>
      <c r="JD39" s="5">
        <f t="shared" si="29"/>
        <v>0</v>
      </c>
      <c r="JE39" s="7"/>
      <c r="JF39" s="7"/>
    </row>
    <row r="40">
      <c r="A40" s="7"/>
      <c r="B40" s="7"/>
      <c r="C40" s="7"/>
      <c r="D40" s="8" t="s">
        <v>80</v>
      </c>
      <c r="E40" s="9" t="s">
        <v>81</v>
      </c>
      <c r="F40" s="9" t="s">
        <v>82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11">
        <v>700.0</v>
      </c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11">
        <v>700.0</v>
      </c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11">
        <v>700.0</v>
      </c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11">
        <v>700.0</v>
      </c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5">
        <f t="shared" ref="IV40:JD40" si="30">SUMIF($E$3:$IR$3,IV$3,$E40:$IR40)</f>
        <v>0</v>
      </c>
      <c r="IW40" s="5">
        <f t="shared" si="30"/>
        <v>700</v>
      </c>
      <c r="IX40" s="5">
        <f t="shared" si="30"/>
        <v>700</v>
      </c>
      <c r="IY40" s="5">
        <f t="shared" si="30"/>
        <v>700</v>
      </c>
      <c r="IZ40" s="5">
        <f t="shared" si="30"/>
        <v>700</v>
      </c>
      <c r="JA40" s="5">
        <f t="shared" si="30"/>
        <v>0</v>
      </c>
      <c r="JB40" s="5">
        <f t="shared" si="30"/>
        <v>0</v>
      </c>
      <c r="JC40" s="5">
        <f t="shared" si="30"/>
        <v>0</v>
      </c>
      <c r="JD40" s="5">
        <f t="shared" si="30"/>
        <v>0</v>
      </c>
      <c r="JE40" s="7"/>
      <c r="JF40" s="7"/>
    </row>
    <row r="41">
      <c r="A41" s="7"/>
      <c r="B41" s="7"/>
      <c r="C41" s="7"/>
      <c r="D41" s="8" t="s">
        <v>83</v>
      </c>
      <c r="E41" s="9" t="s">
        <v>70</v>
      </c>
      <c r="F41" s="9" t="s">
        <v>84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11">
        <v>740.0</v>
      </c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11">
        <v>740.0</v>
      </c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11">
        <v>740.0</v>
      </c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11">
        <v>740.0</v>
      </c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11">
        <v>740.0</v>
      </c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11">
        <v>740.0</v>
      </c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5">
        <f t="shared" ref="IV41:JD41" si="31">SUMIF($E$3:$IR$3,IV$3,$E41:$IR41)</f>
        <v>0</v>
      </c>
      <c r="IW41" s="5">
        <f t="shared" si="31"/>
        <v>0</v>
      </c>
      <c r="IX41" s="5">
        <f t="shared" si="31"/>
        <v>740</v>
      </c>
      <c r="IY41" s="5">
        <f t="shared" si="31"/>
        <v>740</v>
      </c>
      <c r="IZ41" s="5">
        <f t="shared" si="31"/>
        <v>740</v>
      </c>
      <c r="JA41" s="5">
        <f t="shared" si="31"/>
        <v>740</v>
      </c>
      <c r="JB41" s="5">
        <f t="shared" si="31"/>
        <v>740</v>
      </c>
      <c r="JC41" s="5">
        <f t="shared" si="31"/>
        <v>740</v>
      </c>
      <c r="JD41" s="5">
        <f t="shared" si="31"/>
        <v>0</v>
      </c>
      <c r="JE41" s="7"/>
      <c r="JF41" s="7"/>
    </row>
    <row r="42">
      <c r="A42" s="7"/>
      <c r="B42" s="7"/>
      <c r="C42" s="7"/>
      <c r="D42" s="8" t="s">
        <v>85</v>
      </c>
      <c r="E42" s="9" t="s">
        <v>86</v>
      </c>
      <c r="F42" s="9" t="s">
        <v>87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11">
        <v>740.0</v>
      </c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11">
        <v>740.0</v>
      </c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11">
        <v>740.0</v>
      </c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11">
        <v>740.0</v>
      </c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11">
        <v>740.0</v>
      </c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5">
        <f t="shared" ref="IV42:JD42" si="32">SUMIF($E$3:$IR$3,IV$3,$E42:$IR42)</f>
        <v>0</v>
      </c>
      <c r="IW42" s="5">
        <f t="shared" si="32"/>
        <v>740</v>
      </c>
      <c r="IX42" s="5">
        <f t="shared" si="32"/>
        <v>740</v>
      </c>
      <c r="IY42" s="5">
        <f t="shared" si="32"/>
        <v>740</v>
      </c>
      <c r="IZ42" s="5">
        <f t="shared" si="32"/>
        <v>740</v>
      </c>
      <c r="JA42" s="5">
        <f t="shared" si="32"/>
        <v>740</v>
      </c>
      <c r="JB42" s="5">
        <f t="shared" si="32"/>
        <v>0</v>
      </c>
      <c r="JC42" s="5">
        <f t="shared" si="32"/>
        <v>0</v>
      </c>
      <c r="JD42" s="5">
        <f t="shared" si="32"/>
        <v>0</v>
      </c>
      <c r="JE42" s="7"/>
      <c r="JF42" s="7"/>
    </row>
    <row r="43">
      <c r="A43" s="7"/>
      <c r="B43" s="7"/>
      <c r="C43" s="7"/>
      <c r="D43" s="8" t="s">
        <v>88</v>
      </c>
      <c r="E43" s="9" t="s">
        <v>89</v>
      </c>
      <c r="F43" s="9" t="s">
        <v>90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11">
        <v>740.0</v>
      </c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11">
        <v>740.0</v>
      </c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11">
        <v>740.0</v>
      </c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11">
        <v>740.0</v>
      </c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11">
        <v>740.0</v>
      </c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11">
        <v>740.0</v>
      </c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5">
        <f t="shared" ref="IV43:JD43" si="33">SUMIF($E$3:$IR$3,IV$3,$E43:$IR43)</f>
        <v>0</v>
      </c>
      <c r="IW43" s="5">
        <f t="shared" si="33"/>
        <v>740</v>
      </c>
      <c r="IX43" s="5">
        <f t="shared" si="33"/>
        <v>740</v>
      </c>
      <c r="IY43" s="5">
        <f t="shared" si="33"/>
        <v>740</v>
      </c>
      <c r="IZ43" s="5">
        <f t="shared" si="33"/>
        <v>740</v>
      </c>
      <c r="JA43" s="5">
        <f t="shared" si="33"/>
        <v>740</v>
      </c>
      <c r="JB43" s="5">
        <f t="shared" si="33"/>
        <v>740</v>
      </c>
      <c r="JC43" s="5">
        <f t="shared" si="33"/>
        <v>0</v>
      </c>
      <c r="JD43" s="5">
        <f t="shared" si="33"/>
        <v>0</v>
      </c>
      <c r="JE43" s="7"/>
      <c r="JF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5">
        <f t="shared" ref="IV44:IV45" si="34">SUMIF($E$3:$IR$3,IV$3,$E44:$IR44)</f>
        <v>0</v>
      </c>
      <c r="IW44" s="1"/>
      <c r="IX44" s="1"/>
      <c r="IY44" s="1"/>
      <c r="IZ44" s="1"/>
      <c r="JA44" s="1"/>
      <c r="JB44" s="1"/>
      <c r="JC44" s="1"/>
      <c r="JD44" s="1"/>
      <c r="JE44" s="7"/>
      <c r="JF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5">
        <f t="shared" si="34"/>
        <v>0</v>
      </c>
      <c r="IW45" s="1"/>
      <c r="IX45" s="1"/>
      <c r="IY45" s="1"/>
      <c r="IZ45" s="1"/>
      <c r="JA45" s="1"/>
      <c r="JB45" s="1"/>
      <c r="JC45" s="1"/>
      <c r="JD45" s="1"/>
      <c r="JE45" s="7"/>
      <c r="JF45" s="7"/>
    </row>
    <row r="46">
      <c r="A46" s="7"/>
      <c r="B46" s="7"/>
      <c r="C46" s="7"/>
      <c r="D46" s="7" t="s">
        <v>91</v>
      </c>
      <c r="E46" s="7"/>
      <c r="F46" s="7"/>
      <c r="G46" s="17">
        <f>SUM(H46:AAG46)</f>
        <v>196425.84</v>
      </c>
      <c r="H46" s="7"/>
      <c r="I46" s="7"/>
      <c r="J46" s="11">
        <f t="shared" ref="J46:IR46" si="35">SUM(J14:J45)</f>
        <v>0</v>
      </c>
      <c r="K46" s="11">
        <f t="shared" si="35"/>
        <v>0</v>
      </c>
      <c r="L46" s="11">
        <f t="shared" si="35"/>
        <v>0</v>
      </c>
      <c r="M46" s="11">
        <f t="shared" si="35"/>
        <v>0</v>
      </c>
      <c r="N46" s="11">
        <f t="shared" si="35"/>
        <v>0</v>
      </c>
      <c r="O46" s="11">
        <f t="shared" si="35"/>
        <v>0</v>
      </c>
      <c r="P46" s="11">
        <f t="shared" si="35"/>
        <v>0</v>
      </c>
      <c r="Q46" s="11">
        <f t="shared" si="35"/>
        <v>0</v>
      </c>
      <c r="R46" s="11">
        <f t="shared" si="35"/>
        <v>0</v>
      </c>
      <c r="S46" s="11">
        <f t="shared" si="35"/>
        <v>0</v>
      </c>
      <c r="T46" s="11">
        <f t="shared" si="35"/>
        <v>0</v>
      </c>
      <c r="U46" s="11">
        <f t="shared" si="35"/>
        <v>0</v>
      </c>
      <c r="V46" s="11">
        <f t="shared" si="35"/>
        <v>0</v>
      </c>
      <c r="W46" s="11">
        <f t="shared" si="35"/>
        <v>0</v>
      </c>
      <c r="X46" s="11">
        <f t="shared" si="35"/>
        <v>0</v>
      </c>
      <c r="Y46" s="11">
        <f t="shared" si="35"/>
        <v>0</v>
      </c>
      <c r="Z46" s="11">
        <f t="shared" si="35"/>
        <v>0</v>
      </c>
      <c r="AA46" s="11">
        <f t="shared" si="35"/>
        <v>0</v>
      </c>
      <c r="AB46" s="11">
        <f t="shared" si="35"/>
        <v>0</v>
      </c>
      <c r="AC46" s="11">
        <f t="shared" si="35"/>
        <v>0</v>
      </c>
      <c r="AD46" s="11">
        <f t="shared" si="35"/>
        <v>0</v>
      </c>
      <c r="AE46" s="11">
        <f t="shared" si="35"/>
        <v>0</v>
      </c>
      <c r="AF46" s="11">
        <f t="shared" si="35"/>
        <v>0</v>
      </c>
      <c r="AG46" s="18">
        <f t="shared" si="35"/>
        <v>0</v>
      </c>
      <c r="AH46" s="11">
        <f t="shared" si="35"/>
        <v>1535</v>
      </c>
      <c r="AI46" s="11">
        <f t="shared" si="35"/>
        <v>0</v>
      </c>
      <c r="AJ46" s="18">
        <f t="shared" si="35"/>
        <v>740</v>
      </c>
      <c r="AK46" s="11">
        <f t="shared" si="35"/>
        <v>0</v>
      </c>
      <c r="AL46" s="11">
        <f t="shared" si="35"/>
        <v>1440</v>
      </c>
      <c r="AM46" s="11">
        <f t="shared" si="35"/>
        <v>1510</v>
      </c>
      <c r="AN46" s="11">
        <f t="shared" si="35"/>
        <v>0</v>
      </c>
      <c r="AO46" s="11">
        <f t="shared" si="35"/>
        <v>0</v>
      </c>
      <c r="AP46" s="11">
        <f t="shared" si="35"/>
        <v>0</v>
      </c>
      <c r="AQ46" s="11">
        <f t="shared" si="35"/>
        <v>0</v>
      </c>
      <c r="AR46" s="11">
        <f t="shared" si="35"/>
        <v>0</v>
      </c>
      <c r="AS46" s="11">
        <f t="shared" si="35"/>
        <v>0</v>
      </c>
      <c r="AT46" s="11">
        <f t="shared" si="35"/>
        <v>0</v>
      </c>
      <c r="AU46" s="11">
        <f t="shared" si="35"/>
        <v>1415</v>
      </c>
      <c r="AV46" s="11">
        <f t="shared" si="35"/>
        <v>0</v>
      </c>
      <c r="AW46" s="11">
        <f t="shared" si="35"/>
        <v>795</v>
      </c>
      <c r="AX46" s="11">
        <f t="shared" si="35"/>
        <v>4475</v>
      </c>
      <c r="AY46" s="11">
        <f t="shared" si="35"/>
        <v>1470</v>
      </c>
      <c r="AZ46" s="11">
        <f t="shared" si="35"/>
        <v>1435</v>
      </c>
      <c r="BA46" s="11">
        <f t="shared" si="35"/>
        <v>800</v>
      </c>
      <c r="BB46" s="11">
        <f t="shared" si="35"/>
        <v>0</v>
      </c>
      <c r="BC46" s="11">
        <f t="shared" si="35"/>
        <v>0</v>
      </c>
      <c r="BD46" s="11">
        <f t="shared" si="35"/>
        <v>0</v>
      </c>
      <c r="BE46" s="11">
        <f t="shared" si="35"/>
        <v>740</v>
      </c>
      <c r="BF46" s="11">
        <f t="shared" si="35"/>
        <v>0</v>
      </c>
      <c r="BG46" s="11">
        <f t="shared" si="35"/>
        <v>740</v>
      </c>
      <c r="BH46" s="11">
        <f t="shared" si="35"/>
        <v>0</v>
      </c>
      <c r="BI46" s="11">
        <f t="shared" si="35"/>
        <v>740</v>
      </c>
      <c r="BJ46" s="11">
        <f t="shared" si="35"/>
        <v>2345</v>
      </c>
      <c r="BK46" s="11">
        <f t="shared" si="35"/>
        <v>0</v>
      </c>
      <c r="BL46" s="11">
        <f t="shared" si="35"/>
        <v>740</v>
      </c>
      <c r="BM46" s="11">
        <f t="shared" si="35"/>
        <v>0</v>
      </c>
      <c r="BN46" s="11">
        <f t="shared" si="35"/>
        <v>1440</v>
      </c>
      <c r="BO46" s="11">
        <f t="shared" si="35"/>
        <v>700</v>
      </c>
      <c r="BP46" s="11">
        <f t="shared" si="35"/>
        <v>0</v>
      </c>
      <c r="BQ46" s="11">
        <f t="shared" si="35"/>
        <v>0</v>
      </c>
      <c r="BR46" s="11">
        <f t="shared" si="35"/>
        <v>0</v>
      </c>
      <c r="BS46" s="11">
        <f t="shared" si="35"/>
        <v>0</v>
      </c>
      <c r="BT46" s="11">
        <f t="shared" si="35"/>
        <v>0</v>
      </c>
      <c r="BU46" s="11">
        <f t="shared" si="35"/>
        <v>795</v>
      </c>
      <c r="BV46" s="11">
        <f t="shared" si="35"/>
        <v>0</v>
      </c>
      <c r="BW46" s="11">
        <f t="shared" si="35"/>
        <v>1415</v>
      </c>
      <c r="BX46" s="11">
        <f t="shared" si="35"/>
        <v>0</v>
      </c>
      <c r="BY46" s="11">
        <f t="shared" si="35"/>
        <v>740</v>
      </c>
      <c r="BZ46" s="11">
        <f t="shared" si="35"/>
        <v>740</v>
      </c>
      <c r="CA46" s="11">
        <f t="shared" si="35"/>
        <v>2195</v>
      </c>
      <c r="CB46" s="11">
        <f t="shared" si="35"/>
        <v>2180</v>
      </c>
      <c r="CC46" s="11">
        <f t="shared" si="35"/>
        <v>1595</v>
      </c>
      <c r="CD46" s="11">
        <f t="shared" si="35"/>
        <v>1470</v>
      </c>
      <c r="CE46" s="11">
        <f t="shared" si="35"/>
        <v>0</v>
      </c>
      <c r="CF46" s="11">
        <f t="shared" si="35"/>
        <v>0</v>
      </c>
      <c r="CG46" s="11">
        <f t="shared" si="35"/>
        <v>1535</v>
      </c>
      <c r="CH46" s="11">
        <f t="shared" si="35"/>
        <v>0</v>
      </c>
      <c r="CI46" s="11">
        <f t="shared" si="35"/>
        <v>0</v>
      </c>
      <c r="CJ46" s="11">
        <f t="shared" si="35"/>
        <v>740</v>
      </c>
      <c r="CK46" s="11">
        <f t="shared" si="35"/>
        <v>0</v>
      </c>
      <c r="CL46" s="11">
        <f t="shared" si="35"/>
        <v>740</v>
      </c>
      <c r="CM46" s="11">
        <f t="shared" si="35"/>
        <v>0</v>
      </c>
      <c r="CN46" s="11">
        <f t="shared" si="35"/>
        <v>2155</v>
      </c>
      <c r="CO46" s="11">
        <f t="shared" si="35"/>
        <v>795</v>
      </c>
      <c r="CP46" s="11">
        <f t="shared" si="35"/>
        <v>0</v>
      </c>
      <c r="CQ46" s="11">
        <f t="shared" si="35"/>
        <v>740</v>
      </c>
      <c r="CR46" s="11">
        <f t="shared" si="35"/>
        <v>810</v>
      </c>
      <c r="CS46" s="11">
        <f t="shared" si="35"/>
        <v>0</v>
      </c>
      <c r="CT46" s="11">
        <f t="shared" si="35"/>
        <v>700</v>
      </c>
      <c r="CU46" s="11">
        <f t="shared" si="35"/>
        <v>0</v>
      </c>
      <c r="CV46" s="11">
        <f t="shared" si="35"/>
        <v>1440</v>
      </c>
      <c r="CW46" s="11">
        <f t="shared" si="35"/>
        <v>0</v>
      </c>
      <c r="CX46" s="11">
        <f t="shared" si="35"/>
        <v>0</v>
      </c>
      <c r="CY46" s="11">
        <f t="shared" si="35"/>
        <v>0</v>
      </c>
      <c r="CZ46" s="11">
        <f t="shared" si="35"/>
        <v>0</v>
      </c>
      <c r="DA46" s="11">
        <f t="shared" si="35"/>
        <v>0</v>
      </c>
      <c r="DB46" s="11">
        <f t="shared" si="35"/>
        <v>2950</v>
      </c>
      <c r="DC46" s="11">
        <f t="shared" si="35"/>
        <v>740</v>
      </c>
      <c r="DD46" s="11">
        <f t="shared" si="35"/>
        <v>0</v>
      </c>
      <c r="DE46" s="11">
        <f t="shared" si="35"/>
        <v>1400</v>
      </c>
      <c r="DF46" s="11">
        <f t="shared" si="35"/>
        <v>2975</v>
      </c>
      <c r="DG46" s="11">
        <f t="shared" si="35"/>
        <v>855</v>
      </c>
      <c r="DH46" s="11">
        <f t="shared" si="35"/>
        <v>0</v>
      </c>
      <c r="DI46" s="11">
        <f t="shared" si="35"/>
        <v>0</v>
      </c>
      <c r="DJ46" s="11">
        <f t="shared" si="35"/>
        <v>3745</v>
      </c>
      <c r="DK46" s="11">
        <f t="shared" si="35"/>
        <v>0</v>
      </c>
      <c r="DL46" s="11">
        <f t="shared" si="35"/>
        <v>0</v>
      </c>
      <c r="DM46" s="11">
        <f t="shared" si="35"/>
        <v>675</v>
      </c>
      <c r="DN46" s="11">
        <f t="shared" si="35"/>
        <v>0</v>
      </c>
      <c r="DO46" s="11">
        <f t="shared" si="35"/>
        <v>0</v>
      </c>
      <c r="DP46" s="11">
        <f t="shared" si="35"/>
        <v>1480</v>
      </c>
      <c r="DQ46" s="11">
        <f t="shared" si="35"/>
        <v>0</v>
      </c>
      <c r="DR46" s="11">
        <f t="shared" si="35"/>
        <v>740</v>
      </c>
      <c r="DS46" s="11">
        <f t="shared" si="35"/>
        <v>185</v>
      </c>
      <c r="DT46" s="11">
        <f t="shared" si="35"/>
        <v>1605</v>
      </c>
      <c r="DU46" s="11">
        <f t="shared" si="35"/>
        <v>740</v>
      </c>
      <c r="DV46" s="11">
        <f t="shared" si="35"/>
        <v>0</v>
      </c>
      <c r="DW46" s="11">
        <f t="shared" si="35"/>
        <v>1440</v>
      </c>
      <c r="DX46" s="11">
        <f t="shared" si="35"/>
        <v>700</v>
      </c>
      <c r="DY46" s="11">
        <f t="shared" si="35"/>
        <v>0</v>
      </c>
      <c r="DZ46" s="11">
        <f t="shared" si="35"/>
        <v>0</v>
      </c>
      <c r="EA46" s="11">
        <f t="shared" si="35"/>
        <v>0</v>
      </c>
      <c r="EB46" s="11">
        <f t="shared" si="35"/>
        <v>0</v>
      </c>
      <c r="EC46" s="11">
        <f t="shared" si="35"/>
        <v>0</v>
      </c>
      <c r="ED46" s="11">
        <f t="shared" si="35"/>
        <v>0</v>
      </c>
      <c r="EE46" s="11">
        <f t="shared" si="35"/>
        <v>795</v>
      </c>
      <c r="EF46" s="11">
        <f t="shared" si="35"/>
        <v>2155</v>
      </c>
      <c r="EG46" s="11">
        <f t="shared" si="35"/>
        <v>740</v>
      </c>
      <c r="EH46" s="11">
        <f t="shared" si="35"/>
        <v>0</v>
      </c>
      <c r="EI46" s="11">
        <f t="shared" si="35"/>
        <v>0</v>
      </c>
      <c r="EJ46" s="11">
        <f t="shared" si="35"/>
        <v>795</v>
      </c>
      <c r="EK46" s="11">
        <f t="shared" si="35"/>
        <v>3580</v>
      </c>
      <c r="EL46" s="11">
        <f t="shared" si="35"/>
        <v>1595</v>
      </c>
      <c r="EM46" s="11">
        <f t="shared" si="35"/>
        <v>1470</v>
      </c>
      <c r="EN46" s="11">
        <f t="shared" si="35"/>
        <v>735</v>
      </c>
      <c r="EO46" s="11">
        <f t="shared" si="35"/>
        <v>800</v>
      </c>
      <c r="EP46" s="11">
        <f t="shared" si="35"/>
        <v>0</v>
      </c>
      <c r="EQ46" s="11">
        <f t="shared" si="35"/>
        <v>0</v>
      </c>
      <c r="ER46" s="11">
        <f t="shared" si="35"/>
        <v>0</v>
      </c>
      <c r="ES46" s="11">
        <f t="shared" si="35"/>
        <v>740</v>
      </c>
      <c r="ET46" s="11">
        <f t="shared" si="35"/>
        <v>0</v>
      </c>
      <c r="EU46" s="11">
        <f t="shared" si="35"/>
        <v>740</v>
      </c>
      <c r="EV46" s="11">
        <f t="shared" si="35"/>
        <v>795</v>
      </c>
      <c r="EW46" s="11">
        <f t="shared" si="35"/>
        <v>0</v>
      </c>
      <c r="EX46" s="11">
        <f t="shared" si="35"/>
        <v>795</v>
      </c>
      <c r="EY46" s="11">
        <f t="shared" si="35"/>
        <v>740</v>
      </c>
      <c r="EZ46" s="11">
        <f t="shared" si="35"/>
        <v>0</v>
      </c>
      <c r="FA46" s="11">
        <f t="shared" si="35"/>
        <v>0</v>
      </c>
      <c r="FB46" s="11">
        <f t="shared" si="35"/>
        <v>0</v>
      </c>
      <c r="FC46" s="11">
        <f t="shared" si="35"/>
        <v>0</v>
      </c>
      <c r="FD46" s="11">
        <f t="shared" si="35"/>
        <v>0</v>
      </c>
      <c r="FE46" s="11">
        <f t="shared" si="35"/>
        <v>0</v>
      </c>
      <c r="FF46" s="11">
        <f t="shared" si="35"/>
        <v>795</v>
      </c>
      <c r="FG46" s="11">
        <f t="shared" si="35"/>
        <v>0</v>
      </c>
      <c r="FH46" s="11">
        <f t="shared" si="35"/>
        <v>0</v>
      </c>
      <c r="FI46" s="11">
        <f t="shared" si="35"/>
        <v>795</v>
      </c>
      <c r="FJ46" s="11">
        <f t="shared" si="35"/>
        <v>0</v>
      </c>
      <c r="FK46" s="11">
        <f t="shared" si="35"/>
        <v>0</v>
      </c>
      <c r="FL46" s="11">
        <f t="shared" si="35"/>
        <v>0</v>
      </c>
      <c r="FM46" s="11">
        <f t="shared" si="35"/>
        <v>675</v>
      </c>
      <c r="FN46" s="11">
        <f t="shared" si="35"/>
        <v>1440</v>
      </c>
      <c r="FO46" s="11">
        <f t="shared" si="35"/>
        <v>1480</v>
      </c>
      <c r="FP46" s="11">
        <f t="shared" si="35"/>
        <v>0</v>
      </c>
      <c r="FQ46" s="11">
        <f t="shared" si="35"/>
        <v>795</v>
      </c>
      <c r="FR46" s="11">
        <f t="shared" si="35"/>
        <v>0</v>
      </c>
      <c r="FS46" s="11">
        <f t="shared" si="35"/>
        <v>0</v>
      </c>
      <c r="FT46" s="11">
        <f t="shared" si="35"/>
        <v>0</v>
      </c>
      <c r="FU46" s="11">
        <f t="shared" si="35"/>
        <v>0</v>
      </c>
      <c r="FV46" s="11">
        <f t="shared" si="35"/>
        <v>0</v>
      </c>
      <c r="FW46" s="11">
        <f t="shared" si="35"/>
        <v>740</v>
      </c>
      <c r="FX46" s="11">
        <f t="shared" si="35"/>
        <v>0</v>
      </c>
      <c r="FY46" s="11">
        <f t="shared" si="35"/>
        <v>0</v>
      </c>
      <c r="FZ46" s="11">
        <f t="shared" si="35"/>
        <v>0</v>
      </c>
      <c r="GA46" s="11">
        <f t="shared" si="35"/>
        <v>740</v>
      </c>
      <c r="GB46" s="11">
        <f t="shared" si="35"/>
        <v>0</v>
      </c>
      <c r="GC46" s="11">
        <f t="shared" si="35"/>
        <v>0</v>
      </c>
      <c r="GD46" s="11">
        <f t="shared" si="35"/>
        <v>0</v>
      </c>
      <c r="GE46" s="11">
        <f t="shared" si="35"/>
        <v>0</v>
      </c>
      <c r="GF46" s="11">
        <f t="shared" si="35"/>
        <v>0</v>
      </c>
      <c r="GG46" s="11">
        <f t="shared" si="35"/>
        <v>0</v>
      </c>
      <c r="GH46" s="11">
        <f t="shared" si="35"/>
        <v>0</v>
      </c>
      <c r="GI46" s="11">
        <f t="shared" si="35"/>
        <v>1232.92</v>
      </c>
      <c r="GJ46" s="11">
        <f t="shared" si="35"/>
        <v>0</v>
      </c>
      <c r="GK46" s="11">
        <f t="shared" si="35"/>
        <v>0</v>
      </c>
      <c r="GL46" s="11">
        <f t="shared" si="35"/>
        <v>0</v>
      </c>
      <c r="GM46" s="11">
        <f t="shared" si="35"/>
        <v>0</v>
      </c>
      <c r="GN46" s="11">
        <f t="shared" si="35"/>
        <v>0</v>
      </c>
      <c r="GO46" s="11">
        <f t="shared" si="35"/>
        <v>1470</v>
      </c>
      <c r="GP46" s="11">
        <f t="shared" si="35"/>
        <v>0</v>
      </c>
      <c r="GQ46" s="11">
        <f t="shared" si="35"/>
        <v>740</v>
      </c>
      <c r="GR46" s="11">
        <f t="shared" si="35"/>
        <v>0</v>
      </c>
      <c r="GS46" s="11">
        <f t="shared" si="35"/>
        <v>0</v>
      </c>
      <c r="GT46" s="11">
        <f t="shared" si="35"/>
        <v>0</v>
      </c>
      <c r="GU46" s="11">
        <f t="shared" si="35"/>
        <v>0</v>
      </c>
      <c r="GV46" s="11">
        <f t="shared" si="35"/>
        <v>1535</v>
      </c>
      <c r="GW46" s="11">
        <f t="shared" si="35"/>
        <v>0</v>
      </c>
      <c r="GX46" s="11">
        <f t="shared" si="35"/>
        <v>0</v>
      </c>
      <c r="GY46" s="11">
        <f t="shared" si="35"/>
        <v>0</v>
      </c>
      <c r="GZ46" s="11">
        <f t="shared" si="35"/>
        <v>0</v>
      </c>
      <c r="HA46" s="11">
        <f t="shared" si="35"/>
        <v>0</v>
      </c>
      <c r="HB46" s="11">
        <f t="shared" si="35"/>
        <v>0</v>
      </c>
      <c r="HC46" s="11">
        <f t="shared" si="35"/>
        <v>740</v>
      </c>
      <c r="HD46" s="11">
        <f t="shared" si="35"/>
        <v>0</v>
      </c>
      <c r="HE46" s="11">
        <f t="shared" si="35"/>
        <v>0</v>
      </c>
      <c r="HF46" s="11">
        <f t="shared" si="35"/>
        <v>740</v>
      </c>
      <c r="HG46" s="11">
        <f t="shared" si="35"/>
        <v>0</v>
      </c>
      <c r="HH46" s="11">
        <f t="shared" si="35"/>
        <v>0</v>
      </c>
      <c r="HI46" s="11">
        <f t="shared" si="35"/>
        <v>0</v>
      </c>
      <c r="HJ46" s="11">
        <f t="shared" si="35"/>
        <v>0</v>
      </c>
      <c r="HK46" s="11">
        <f t="shared" si="35"/>
        <v>0</v>
      </c>
      <c r="HL46" s="11">
        <f t="shared" si="35"/>
        <v>0</v>
      </c>
      <c r="HM46" s="11">
        <f t="shared" si="35"/>
        <v>0</v>
      </c>
      <c r="HN46" s="11">
        <f t="shared" si="35"/>
        <v>0</v>
      </c>
      <c r="HO46" s="11">
        <f t="shared" si="35"/>
        <v>0</v>
      </c>
      <c r="HP46" s="11">
        <f t="shared" si="35"/>
        <v>0</v>
      </c>
      <c r="HQ46" s="11">
        <f t="shared" si="35"/>
        <v>0</v>
      </c>
      <c r="HR46" s="11">
        <f t="shared" si="35"/>
        <v>795</v>
      </c>
      <c r="HS46" s="11">
        <f t="shared" si="35"/>
        <v>0</v>
      </c>
      <c r="HT46" s="11">
        <f t="shared" si="35"/>
        <v>675</v>
      </c>
      <c r="HU46" s="11">
        <f t="shared" si="35"/>
        <v>0</v>
      </c>
      <c r="HV46" s="11">
        <f t="shared" si="35"/>
        <v>740</v>
      </c>
      <c r="HW46" s="11">
        <f t="shared" si="35"/>
        <v>0</v>
      </c>
      <c r="HX46" s="11">
        <f t="shared" si="35"/>
        <v>0</v>
      </c>
      <c r="HY46" s="11">
        <f t="shared" si="35"/>
        <v>740</v>
      </c>
      <c r="HZ46" s="11">
        <f t="shared" si="35"/>
        <v>0</v>
      </c>
      <c r="IA46" s="11">
        <f t="shared" si="35"/>
        <v>795</v>
      </c>
      <c r="IB46" s="11">
        <f t="shared" si="35"/>
        <v>0</v>
      </c>
      <c r="IC46" s="11">
        <f t="shared" si="35"/>
        <v>0</v>
      </c>
      <c r="ID46" s="11">
        <f t="shared" si="35"/>
        <v>0</v>
      </c>
      <c r="IE46" s="11">
        <f t="shared" si="35"/>
        <v>0</v>
      </c>
      <c r="IF46" s="11">
        <f t="shared" si="35"/>
        <v>0</v>
      </c>
      <c r="IG46" s="11">
        <f t="shared" si="35"/>
        <v>0</v>
      </c>
      <c r="IH46" s="11">
        <f t="shared" si="35"/>
        <v>0</v>
      </c>
      <c r="II46" s="11">
        <f t="shared" si="35"/>
        <v>0</v>
      </c>
      <c r="IJ46" s="11">
        <f t="shared" si="35"/>
        <v>0</v>
      </c>
      <c r="IK46" s="11">
        <f t="shared" si="35"/>
        <v>0</v>
      </c>
      <c r="IL46" s="11">
        <f t="shared" si="35"/>
        <v>0</v>
      </c>
      <c r="IM46" s="11">
        <f t="shared" si="35"/>
        <v>0</v>
      </c>
      <c r="IN46" s="11">
        <f t="shared" si="35"/>
        <v>0</v>
      </c>
      <c r="IO46" s="11">
        <f t="shared" si="35"/>
        <v>0</v>
      </c>
      <c r="IP46" s="11">
        <f t="shared" si="35"/>
        <v>0</v>
      </c>
      <c r="IQ46" s="11">
        <f t="shared" si="35"/>
        <v>0</v>
      </c>
      <c r="IR46" s="11">
        <f t="shared" si="35"/>
        <v>0</v>
      </c>
      <c r="IS46" s="7"/>
      <c r="IT46" s="7"/>
      <c r="IU46" s="7"/>
      <c r="IV46" s="11">
        <f t="shared" ref="IV46:JD46" si="36">SUM(IV14:IV45)</f>
        <v>5225</v>
      </c>
      <c r="IW46" s="11">
        <f t="shared" si="36"/>
        <v>17835</v>
      </c>
      <c r="IX46" s="11">
        <f t="shared" si="36"/>
        <v>19345</v>
      </c>
      <c r="IY46" s="11">
        <f t="shared" si="36"/>
        <v>21670</v>
      </c>
      <c r="IZ46" s="11">
        <f t="shared" si="36"/>
        <v>16475</v>
      </c>
      <c r="JA46" s="11">
        <f t="shared" si="36"/>
        <v>7460</v>
      </c>
      <c r="JB46" s="11">
        <f t="shared" si="36"/>
        <v>6457.92</v>
      </c>
      <c r="JC46" s="11">
        <f t="shared" si="36"/>
        <v>3745</v>
      </c>
      <c r="JD46" s="11">
        <f t="shared" si="36"/>
        <v>0</v>
      </c>
      <c r="JE46" s="7"/>
      <c r="JF46" s="7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</row>
    <row r="50">
      <c r="A50" s="1" t="s">
        <v>3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</row>
    <row r="52">
      <c r="A52" s="1"/>
      <c r="B52" s="6" t="s">
        <v>92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</row>
    <row r="53">
      <c r="A53" s="1"/>
      <c r="B53" s="1"/>
      <c r="C53" s="1"/>
      <c r="D53" s="1" t="s">
        <v>5</v>
      </c>
      <c r="E53" s="1" t="s">
        <v>6</v>
      </c>
      <c r="F53" s="1" t="s">
        <v>7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</row>
    <row r="54">
      <c r="A54" s="19"/>
      <c r="B54" s="19"/>
      <c r="C54" s="19" t="s">
        <v>3</v>
      </c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A54" s="19"/>
      <c r="GB54" s="19"/>
      <c r="GC54" s="19"/>
      <c r="GD54" s="19"/>
      <c r="GE54" s="19"/>
      <c r="GF54" s="19"/>
      <c r="GG54" s="19"/>
      <c r="GH54" s="19"/>
      <c r="GI54" s="19"/>
      <c r="GJ54" s="19"/>
      <c r="GK54" s="19"/>
      <c r="GL54" s="19"/>
      <c r="GM54" s="19"/>
      <c r="GN54" s="19"/>
      <c r="GO54" s="19"/>
      <c r="GP54" s="19"/>
      <c r="GQ54" s="19"/>
      <c r="GR54" s="19"/>
      <c r="GS54" s="19"/>
      <c r="GT54" s="19"/>
      <c r="GU54" s="19"/>
      <c r="GV54" s="19"/>
      <c r="GW54" s="19"/>
      <c r="GX54" s="19"/>
      <c r="GY54" s="19"/>
      <c r="GZ54" s="19"/>
      <c r="HA54" s="19"/>
      <c r="HB54" s="19"/>
      <c r="HC54" s="19"/>
      <c r="HD54" s="19"/>
      <c r="HE54" s="19"/>
      <c r="HF54" s="19"/>
      <c r="HG54" s="19"/>
      <c r="HH54" s="19"/>
      <c r="HI54" s="19"/>
      <c r="HJ54" s="19"/>
      <c r="HK54" s="19"/>
      <c r="HL54" s="19"/>
      <c r="HM54" s="19"/>
      <c r="HN54" s="19"/>
      <c r="HO54" s="19"/>
      <c r="HP54" s="19"/>
      <c r="HQ54" s="19"/>
      <c r="HR54" s="19"/>
      <c r="HS54" s="19"/>
      <c r="HT54" s="19"/>
      <c r="HU54" s="19"/>
      <c r="HV54" s="19"/>
      <c r="HW54" s="19"/>
      <c r="HX54" s="19"/>
      <c r="HY54" s="19"/>
      <c r="HZ54" s="19"/>
      <c r="IA54" s="19"/>
      <c r="IB54" s="19"/>
      <c r="IC54" s="19"/>
      <c r="ID54" s="19"/>
      <c r="IE54" s="19"/>
      <c r="IF54" s="19"/>
      <c r="IG54" s="19"/>
      <c r="IH54" s="19"/>
      <c r="II54" s="19"/>
      <c r="IJ54" s="19"/>
      <c r="IK54" s="19"/>
      <c r="IL54" s="19"/>
      <c r="IM54" s="19"/>
      <c r="IN54" s="19"/>
      <c r="IO54" s="19"/>
      <c r="IP54" s="19"/>
      <c r="IQ54" s="19"/>
      <c r="IR54" s="19"/>
      <c r="IS54" s="19"/>
      <c r="IT54" s="19"/>
      <c r="IU54" s="19"/>
      <c r="IV54" s="19"/>
      <c r="IW54" s="19"/>
      <c r="IX54" s="19"/>
      <c r="IY54" s="19"/>
      <c r="IZ54" s="19"/>
      <c r="JA54" s="19"/>
      <c r="JB54" s="19"/>
      <c r="JC54" s="19"/>
      <c r="JD54" s="19"/>
      <c r="JE54" s="19"/>
      <c r="JF54" s="19"/>
    </row>
    <row r="55">
      <c r="A55" s="19"/>
      <c r="B55" s="19"/>
      <c r="C55" s="19"/>
      <c r="D55" s="20" t="s">
        <v>8</v>
      </c>
      <c r="E55" s="21" t="s">
        <v>9</v>
      </c>
      <c r="F55" s="21" t="s">
        <v>10</v>
      </c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22"/>
      <c r="AH55" s="19"/>
      <c r="AI55" s="19"/>
      <c r="AJ55" s="22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  <c r="GJ55" s="19"/>
      <c r="GK55" s="19"/>
      <c r="GL55" s="19"/>
      <c r="GM55" s="19"/>
      <c r="GN55" s="19"/>
      <c r="GO55" s="19"/>
      <c r="GP55" s="19"/>
      <c r="GQ55" s="19"/>
      <c r="GR55" s="19"/>
      <c r="GS55" s="19"/>
      <c r="GT55" s="19"/>
      <c r="GU55" s="19"/>
      <c r="GV55" s="19"/>
      <c r="GW55" s="19"/>
      <c r="GX55" s="19"/>
      <c r="GY55" s="19"/>
      <c r="GZ55" s="19"/>
      <c r="HA55" s="19"/>
      <c r="HB55" s="19"/>
      <c r="HC55" s="19"/>
      <c r="HD55" s="19"/>
      <c r="HE55" s="19"/>
      <c r="HF55" s="19"/>
      <c r="HG55" s="19"/>
      <c r="HH55" s="19"/>
      <c r="HI55" s="19"/>
      <c r="HJ55" s="19"/>
      <c r="HK55" s="19"/>
      <c r="HL55" s="19"/>
      <c r="HM55" s="19"/>
      <c r="HN55" s="19"/>
      <c r="HO55" s="19"/>
      <c r="HP55" s="19"/>
      <c r="HQ55" s="19"/>
      <c r="HR55" s="19"/>
      <c r="HS55" s="19"/>
      <c r="HT55" s="19"/>
      <c r="HU55" s="19"/>
      <c r="HV55" s="19"/>
      <c r="HW55" s="19"/>
      <c r="HX55" s="19"/>
      <c r="HY55" s="19"/>
      <c r="HZ55" s="19"/>
      <c r="IA55" s="19"/>
      <c r="IB55" s="19"/>
      <c r="IC55" s="19"/>
      <c r="ID55" s="19"/>
      <c r="IE55" s="19"/>
      <c r="IF55" s="19"/>
      <c r="IG55" s="19"/>
      <c r="IH55" s="19"/>
      <c r="II55" s="19"/>
      <c r="IJ55" s="19"/>
      <c r="IK55" s="19"/>
      <c r="IL55" s="19"/>
      <c r="IM55" s="19"/>
      <c r="IN55" s="19"/>
      <c r="IO55" s="19"/>
      <c r="IP55" s="19"/>
      <c r="IQ55" s="19"/>
      <c r="IR55" s="19"/>
      <c r="IS55" s="19"/>
      <c r="IT55" s="19"/>
      <c r="IU55" s="19"/>
      <c r="IV55" s="5">
        <f t="shared" ref="IV55:JD55" si="37">SUMIF($E$3:$IR$3,IV$3,$E55:$IR55)</f>
        <v>0</v>
      </c>
      <c r="IW55" s="5">
        <f t="shared" si="37"/>
        <v>0</v>
      </c>
      <c r="IX55" s="5">
        <f t="shared" si="37"/>
        <v>0</v>
      </c>
      <c r="IY55" s="5">
        <f t="shared" si="37"/>
        <v>0</v>
      </c>
      <c r="IZ55" s="5">
        <f t="shared" si="37"/>
        <v>0</v>
      </c>
      <c r="JA55" s="5">
        <f t="shared" si="37"/>
        <v>0</v>
      </c>
      <c r="JB55" s="5">
        <f t="shared" si="37"/>
        <v>0</v>
      </c>
      <c r="JC55" s="5">
        <f t="shared" si="37"/>
        <v>0</v>
      </c>
      <c r="JD55" s="5">
        <f t="shared" si="37"/>
        <v>0</v>
      </c>
      <c r="JE55" s="19"/>
      <c r="JF55" s="19"/>
    </row>
    <row r="56">
      <c r="A56" s="19"/>
      <c r="B56" s="19"/>
      <c r="C56" s="19"/>
      <c r="D56" s="20" t="s">
        <v>11</v>
      </c>
      <c r="E56" s="21" t="s">
        <v>12</v>
      </c>
      <c r="F56" s="21" t="s">
        <v>13</v>
      </c>
      <c r="G56" s="19"/>
      <c r="H56" s="19"/>
      <c r="I56" s="19"/>
      <c r="J56" s="19"/>
      <c r="K56" s="19"/>
      <c r="L56" s="19"/>
      <c r="M56" s="19"/>
      <c r="N56" s="22"/>
      <c r="O56" s="19"/>
      <c r="P56" s="23"/>
      <c r="Q56" s="19"/>
      <c r="R56" s="22"/>
      <c r="S56" s="19"/>
      <c r="T56" s="23"/>
      <c r="U56" s="19"/>
      <c r="V56" s="22"/>
      <c r="W56" s="19"/>
      <c r="X56" s="19"/>
      <c r="Y56" s="19"/>
      <c r="Z56" s="19"/>
      <c r="AA56" s="19"/>
      <c r="AB56" s="19"/>
      <c r="AC56" s="22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  <c r="EX56" s="19"/>
      <c r="EY56" s="19"/>
      <c r="EZ56" s="19"/>
      <c r="FA56" s="19"/>
      <c r="FB56" s="19"/>
      <c r="FC56" s="19"/>
      <c r="FD56" s="19"/>
      <c r="FE56" s="19"/>
      <c r="FF56" s="19"/>
      <c r="FG56" s="19"/>
      <c r="FH56" s="19"/>
      <c r="FI56" s="19"/>
      <c r="FJ56" s="19"/>
      <c r="FK56" s="19"/>
      <c r="FL56" s="19"/>
      <c r="FM56" s="19"/>
      <c r="FN56" s="19"/>
      <c r="FO56" s="19"/>
      <c r="FP56" s="19"/>
      <c r="FQ56" s="19"/>
      <c r="FR56" s="19"/>
      <c r="FS56" s="19"/>
      <c r="FT56" s="19"/>
      <c r="FU56" s="19"/>
      <c r="FV56" s="19"/>
      <c r="FW56" s="19"/>
      <c r="FX56" s="19"/>
      <c r="FY56" s="19"/>
      <c r="FZ56" s="19"/>
      <c r="GA56" s="19"/>
      <c r="GB56" s="19"/>
      <c r="GC56" s="19"/>
      <c r="GD56" s="19"/>
      <c r="GE56" s="19"/>
      <c r="GF56" s="19"/>
      <c r="GG56" s="19"/>
      <c r="GH56" s="19"/>
      <c r="GI56" s="19"/>
      <c r="GJ56" s="19"/>
      <c r="GK56" s="19"/>
      <c r="GL56" s="19"/>
      <c r="GM56" s="19"/>
      <c r="GN56" s="19"/>
      <c r="GO56" s="19"/>
      <c r="GP56" s="19"/>
      <c r="GQ56" s="19"/>
      <c r="GR56" s="19"/>
      <c r="GS56" s="19"/>
      <c r="GT56" s="19"/>
      <c r="GU56" s="19"/>
      <c r="GV56" s="19"/>
      <c r="GW56" s="19"/>
      <c r="GX56" s="19"/>
      <c r="GY56" s="19"/>
      <c r="GZ56" s="19"/>
      <c r="HA56" s="19"/>
      <c r="HB56" s="19"/>
      <c r="HC56" s="19"/>
      <c r="HD56" s="19"/>
      <c r="HE56" s="19"/>
      <c r="HF56" s="19"/>
      <c r="HG56" s="19"/>
      <c r="HH56" s="19"/>
      <c r="HI56" s="19"/>
      <c r="HJ56" s="19"/>
      <c r="HK56" s="19"/>
      <c r="HL56" s="19"/>
      <c r="HM56" s="19"/>
      <c r="HN56" s="19"/>
      <c r="HO56" s="19"/>
      <c r="HP56" s="19"/>
      <c r="HQ56" s="19"/>
      <c r="HR56" s="19"/>
      <c r="HS56" s="19"/>
      <c r="HT56" s="19"/>
      <c r="HU56" s="19"/>
      <c r="HV56" s="19"/>
      <c r="HW56" s="19"/>
      <c r="HX56" s="19"/>
      <c r="HY56" s="19"/>
      <c r="HZ56" s="19"/>
      <c r="IA56" s="19"/>
      <c r="IB56" s="19"/>
      <c r="IC56" s="19"/>
      <c r="ID56" s="19"/>
      <c r="IE56" s="19"/>
      <c r="IF56" s="19"/>
      <c r="IG56" s="19"/>
      <c r="IH56" s="19"/>
      <c r="II56" s="19"/>
      <c r="IJ56" s="19"/>
      <c r="IK56" s="19"/>
      <c r="IL56" s="19"/>
      <c r="IM56" s="19"/>
      <c r="IN56" s="19"/>
      <c r="IO56" s="19"/>
      <c r="IP56" s="19"/>
      <c r="IQ56" s="19"/>
      <c r="IR56" s="19"/>
      <c r="IS56" s="19"/>
      <c r="IT56" s="19"/>
      <c r="IU56" s="19"/>
      <c r="IV56" s="5">
        <f t="shared" ref="IV56:JD56" si="38">SUMIF($E$3:$IR$3,IV$3,$E56:$IR56)</f>
        <v>0</v>
      </c>
      <c r="IW56" s="5">
        <f t="shared" si="38"/>
        <v>0</v>
      </c>
      <c r="IX56" s="5">
        <f t="shared" si="38"/>
        <v>0</v>
      </c>
      <c r="IY56" s="5">
        <f t="shared" si="38"/>
        <v>0</v>
      </c>
      <c r="IZ56" s="5">
        <f t="shared" si="38"/>
        <v>0</v>
      </c>
      <c r="JA56" s="5">
        <f t="shared" si="38"/>
        <v>0</v>
      </c>
      <c r="JB56" s="5">
        <f t="shared" si="38"/>
        <v>0</v>
      </c>
      <c r="JC56" s="5">
        <f t="shared" si="38"/>
        <v>0</v>
      </c>
      <c r="JD56" s="5">
        <f t="shared" si="38"/>
        <v>0</v>
      </c>
      <c r="JE56" s="19"/>
      <c r="JF56" s="19"/>
    </row>
    <row r="57">
      <c r="A57" s="19"/>
      <c r="B57" s="19"/>
      <c r="C57" s="19"/>
      <c r="D57" s="20" t="s">
        <v>14</v>
      </c>
      <c r="E57" s="21" t="s">
        <v>15</v>
      </c>
      <c r="F57" s="21" t="s">
        <v>16</v>
      </c>
      <c r="G57" s="23"/>
      <c r="H57" s="23"/>
      <c r="I57" s="23"/>
      <c r="J57" s="19"/>
      <c r="K57" s="19"/>
      <c r="L57" s="22"/>
      <c r="M57" s="19"/>
      <c r="N57" s="22"/>
      <c r="O57" s="19"/>
      <c r="P57" s="23"/>
      <c r="Q57" s="19"/>
      <c r="R57" s="22"/>
      <c r="S57" s="19"/>
      <c r="T57" s="23"/>
      <c r="U57" s="19"/>
      <c r="V57" s="22"/>
      <c r="W57" s="19"/>
      <c r="X57" s="19"/>
      <c r="Y57" s="19"/>
      <c r="Z57" s="19"/>
      <c r="AA57" s="19"/>
      <c r="AB57" s="19"/>
      <c r="AC57" s="22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19"/>
      <c r="FL57" s="19"/>
      <c r="FM57" s="19"/>
      <c r="FN57" s="19"/>
      <c r="FO57" s="19"/>
      <c r="FP57" s="19"/>
      <c r="FQ57" s="19"/>
      <c r="FR57" s="19"/>
      <c r="FS57" s="19"/>
      <c r="FT57" s="19"/>
      <c r="FU57" s="19"/>
      <c r="FV57" s="19"/>
      <c r="FW57" s="19"/>
      <c r="FX57" s="19"/>
      <c r="FY57" s="19"/>
      <c r="FZ57" s="19"/>
      <c r="GA57" s="19"/>
      <c r="GB57" s="19"/>
      <c r="GC57" s="19"/>
      <c r="GD57" s="19"/>
      <c r="GE57" s="19"/>
      <c r="GF57" s="19"/>
      <c r="GG57" s="19"/>
      <c r="GH57" s="19"/>
      <c r="GI57" s="19"/>
      <c r="GJ57" s="19"/>
      <c r="GK57" s="19"/>
      <c r="GL57" s="19"/>
      <c r="GM57" s="19"/>
      <c r="GN57" s="19"/>
      <c r="GO57" s="19"/>
      <c r="GP57" s="19"/>
      <c r="GQ57" s="19"/>
      <c r="GR57" s="19"/>
      <c r="GS57" s="19"/>
      <c r="GT57" s="19"/>
      <c r="GU57" s="19"/>
      <c r="GV57" s="19"/>
      <c r="GW57" s="19"/>
      <c r="GX57" s="19"/>
      <c r="GY57" s="19"/>
      <c r="GZ57" s="19"/>
      <c r="HA57" s="19"/>
      <c r="HB57" s="19"/>
      <c r="HC57" s="19"/>
      <c r="HD57" s="19"/>
      <c r="HE57" s="19"/>
      <c r="HF57" s="19"/>
      <c r="HG57" s="19"/>
      <c r="HH57" s="19"/>
      <c r="HI57" s="19"/>
      <c r="HJ57" s="19"/>
      <c r="HK57" s="19"/>
      <c r="HL57" s="19"/>
      <c r="HM57" s="19"/>
      <c r="HN57" s="19"/>
      <c r="HO57" s="19"/>
      <c r="HP57" s="19"/>
      <c r="HQ57" s="19"/>
      <c r="HR57" s="19"/>
      <c r="HS57" s="19"/>
      <c r="HT57" s="19"/>
      <c r="HU57" s="19"/>
      <c r="HV57" s="19"/>
      <c r="HW57" s="19"/>
      <c r="HX57" s="19"/>
      <c r="HY57" s="19"/>
      <c r="HZ57" s="19"/>
      <c r="IA57" s="19"/>
      <c r="IB57" s="19"/>
      <c r="IC57" s="19"/>
      <c r="ID57" s="19"/>
      <c r="IE57" s="19"/>
      <c r="IF57" s="19"/>
      <c r="IG57" s="19"/>
      <c r="IH57" s="19"/>
      <c r="II57" s="19"/>
      <c r="IJ57" s="19"/>
      <c r="IK57" s="19"/>
      <c r="IL57" s="19"/>
      <c r="IM57" s="19"/>
      <c r="IN57" s="19"/>
      <c r="IO57" s="19"/>
      <c r="IP57" s="19"/>
      <c r="IQ57" s="19"/>
      <c r="IR57" s="19"/>
      <c r="IS57" s="19"/>
      <c r="IT57" s="19"/>
      <c r="IU57" s="19"/>
      <c r="IV57" s="5">
        <f t="shared" ref="IV57:JD57" si="39">SUMIF($E$3:$IR$3,IV$3,$E57:$IR57)</f>
        <v>0</v>
      </c>
      <c r="IW57" s="5">
        <f t="shared" si="39"/>
        <v>0</v>
      </c>
      <c r="IX57" s="5">
        <f t="shared" si="39"/>
        <v>0</v>
      </c>
      <c r="IY57" s="5">
        <f t="shared" si="39"/>
        <v>0</v>
      </c>
      <c r="IZ57" s="5">
        <f t="shared" si="39"/>
        <v>0</v>
      </c>
      <c r="JA57" s="5">
        <f t="shared" si="39"/>
        <v>0</v>
      </c>
      <c r="JB57" s="5">
        <f t="shared" si="39"/>
        <v>0</v>
      </c>
      <c r="JC57" s="5">
        <f t="shared" si="39"/>
        <v>0</v>
      </c>
      <c r="JD57" s="5">
        <f t="shared" si="39"/>
        <v>0</v>
      </c>
      <c r="JE57" s="19"/>
      <c r="JF57" s="19"/>
    </row>
    <row r="58">
      <c r="A58" s="19"/>
      <c r="B58" s="19"/>
      <c r="C58" s="19"/>
      <c r="D58" s="20" t="s">
        <v>17</v>
      </c>
      <c r="E58" s="21" t="s">
        <v>18</v>
      </c>
      <c r="F58" s="21" t="s">
        <v>19</v>
      </c>
      <c r="G58" s="23"/>
      <c r="H58" s="23"/>
      <c r="I58" s="23"/>
      <c r="J58" s="19"/>
      <c r="K58" s="19"/>
      <c r="L58" s="22"/>
      <c r="M58" s="19"/>
      <c r="N58" s="22"/>
      <c r="O58" s="19"/>
      <c r="P58" s="23"/>
      <c r="Q58" s="19"/>
      <c r="R58" s="22"/>
      <c r="S58" s="19"/>
      <c r="T58" s="23"/>
      <c r="U58" s="19"/>
      <c r="V58" s="22"/>
      <c r="W58" s="19"/>
      <c r="X58" s="19"/>
      <c r="Y58" s="19"/>
      <c r="Z58" s="19"/>
      <c r="AA58" s="19"/>
      <c r="AB58" s="19"/>
      <c r="AC58" s="22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  <c r="EW58" s="19"/>
      <c r="EX58" s="19"/>
      <c r="EY58" s="19"/>
      <c r="EZ58" s="19"/>
      <c r="FA58" s="19"/>
      <c r="FB58" s="19"/>
      <c r="FC58" s="19"/>
      <c r="FD58" s="19"/>
      <c r="FE58" s="19"/>
      <c r="FF58" s="19"/>
      <c r="FG58" s="19"/>
      <c r="FH58" s="19"/>
      <c r="FI58" s="19"/>
      <c r="FJ58" s="19"/>
      <c r="FK58" s="19"/>
      <c r="FL58" s="19"/>
      <c r="FM58" s="19"/>
      <c r="FN58" s="19"/>
      <c r="FO58" s="19"/>
      <c r="FP58" s="24">
        <v>855.0</v>
      </c>
      <c r="FQ58" s="19"/>
      <c r="FR58" s="19"/>
      <c r="FS58" s="19"/>
      <c r="FT58" s="19"/>
      <c r="FU58" s="19"/>
      <c r="FV58" s="19"/>
      <c r="FW58" s="19"/>
      <c r="FX58" s="19"/>
      <c r="FY58" s="19"/>
      <c r="FZ58" s="19"/>
      <c r="GA58" s="19"/>
      <c r="GB58" s="19"/>
      <c r="GC58" s="19"/>
      <c r="GD58" s="19"/>
      <c r="GE58" s="19"/>
      <c r="GF58" s="19"/>
      <c r="GG58" s="19"/>
      <c r="GH58" s="19"/>
      <c r="GI58" s="19"/>
      <c r="GJ58" s="19"/>
      <c r="GK58" s="19"/>
      <c r="GL58" s="19"/>
      <c r="GM58" s="19"/>
      <c r="GN58" s="19"/>
      <c r="GO58" s="19"/>
      <c r="GP58" s="19"/>
      <c r="GQ58" s="19"/>
      <c r="GR58" s="19"/>
      <c r="GS58" s="19"/>
      <c r="GT58" s="19"/>
      <c r="GU58" s="19"/>
      <c r="GV58" s="24">
        <v>855.0</v>
      </c>
      <c r="GW58" s="19"/>
      <c r="GX58" s="19"/>
      <c r="GY58" s="19"/>
      <c r="GZ58" s="19"/>
      <c r="HA58" s="19"/>
      <c r="HB58" s="19"/>
      <c r="HC58" s="19"/>
      <c r="HD58" s="19"/>
      <c r="HE58" s="19"/>
      <c r="HF58" s="19"/>
      <c r="HG58" s="19"/>
      <c r="HH58" s="19"/>
      <c r="HI58" s="19"/>
      <c r="HJ58" s="19"/>
      <c r="HK58" s="19"/>
      <c r="HL58" s="19"/>
      <c r="HM58" s="19"/>
      <c r="HN58" s="19"/>
      <c r="HO58" s="19"/>
      <c r="HP58" s="19"/>
      <c r="HQ58" s="19"/>
      <c r="HR58" s="19"/>
      <c r="HS58" s="19"/>
      <c r="HT58" s="19"/>
      <c r="HU58" s="19"/>
      <c r="HV58" s="19"/>
      <c r="HW58" s="19"/>
      <c r="HX58" s="19"/>
      <c r="HY58" s="19"/>
      <c r="HZ58" s="24">
        <v>855.0</v>
      </c>
      <c r="IA58" s="19"/>
      <c r="IB58" s="19"/>
      <c r="IC58" s="19"/>
      <c r="ID58" s="19"/>
      <c r="IE58" s="19"/>
      <c r="IF58" s="19"/>
      <c r="IG58" s="19"/>
      <c r="IH58" s="19"/>
      <c r="II58" s="19"/>
      <c r="IJ58" s="19"/>
      <c r="IK58" s="19"/>
      <c r="IL58" s="19"/>
      <c r="IM58" s="19"/>
      <c r="IN58" s="19"/>
      <c r="IO58" s="19"/>
      <c r="IP58" s="19"/>
      <c r="IQ58" s="19"/>
      <c r="IR58" s="19"/>
      <c r="IS58" s="19"/>
      <c r="IT58" s="19"/>
      <c r="IU58" s="19"/>
      <c r="IV58" s="5">
        <f t="shared" ref="IV58:JD58" si="40">SUMIF($E$3:$IR$3,IV$3,$E58:$IR58)</f>
        <v>0</v>
      </c>
      <c r="IW58" s="5">
        <f t="shared" si="40"/>
        <v>0</v>
      </c>
      <c r="IX58" s="5">
        <f t="shared" si="40"/>
        <v>0</v>
      </c>
      <c r="IY58" s="5">
        <f t="shared" si="40"/>
        <v>0</v>
      </c>
      <c r="IZ58" s="5">
        <f t="shared" si="40"/>
        <v>0</v>
      </c>
      <c r="JA58" s="5">
        <f t="shared" si="40"/>
        <v>855</v>
      </c>
      <c r="JB58" s="5">
        <f t="shared" si="40"/>
        <v>855</v>
      </c>
      <c r="JC58" s="5">
        <f t="shared" si="40"/>
        <v>855</v>
      </c>
      <c r="JD58" s="5">
        <f t="shared" si="40"/>
        <v>0</v>
      </c>
      <c r="JE58" s="19"/>
      <c r="JF58" s="19"/>
    </row>
    <row r="59">
      <c r="A59" s="19"/>
      <c r="B59" s="19"/>
      <c r="C59" s="19"/>
      <c r="D59" s="25" t="s">
        <v>20</v>
      </c>
      <c r="E59" s="21" t="s">
        <v>21</v>
      </c>
      <c r="F59" s="21" t="s">
        <v>22</v>
      </c>
      <c r="G59" s="23"/>
      <c r="H59" s="23"/>
      <c r="I59" s="23"/>
      <c r="J59" s="19"/>
      <c r="K59" s="19"/>
      <c r="L59" s="22"/>
      <c r="M59" s="19"/>
      <c r="N59" s="22"/>
      <c r="O59" s="19"/>
      <c r="P59" s="23"/>
      <c r="Q59" s="19"/>
      <c r="R59" s="22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  <c r="EX59" s="19"/>
      <c r="EY59" s="19"/>
      <c r="EZ59" s="24">
        <v>740.0</v>
      </c>
      <c r="FA59" s="19"/>
      <c r="FB59" s="19"/>
      <c r="FC59" s="19"/>
      <c r="FD59" s="19"/>
      <c r="FE59" s="19"/>
      <c r="FF59" s="19"/>
      <c r="FG59" s="19"/>
      <c r="FH59" s="19"/>
      <c r="FI59" s="19"/>
      <c r="FJ59" s="19"/>
      <c r="FK59" s="19"/>
      <c r="FL59" s="19"/>
      <c r="FM59" s="19"/>
      <c r="FN59" s="19"/>
      <c r="FO59" s="19"/>
      <c r="FP59" s="19"/>
      <c r="FQ59" s="19"/>
      <c r="FR59" s="19"/>
      <c r="FS59" s="19"/>
      <c r="FT59" s="19"/>
      <c r="FU59" s="19"/>
      <c r="FV59" s="19"/>
      <c r="FW59" s="19"/>
      <c r="FX59" s="19"/>
      <c r="FY59" s="19"/>
      <c r="FZ59" s="19"/>
      <c r="GA59" s="19"/>
      <c r="GB59" s="19"/>
      <c r="GC59" s="19"/>
      <c r="GD59" s="24">
        <v>740.0</v>
      </c>
      <c r="GE59" s="19"/>
      <c r="GF59" s="19"/>
      <c r="GG59" s="19"/>
      <c r="GH59" s="19"/>
      <c r="GI59" s="19"/>
      <c r="GJ59" s="19"/>
      <c r="GK59" s="19"/>
      <c r="GL59" s="19"/>
      <c r="GM59" s="19"/>
      <c r="GN59" s="19"/>
      <c r="GO59" s="19"/>
      <c r="GP59" s="19"/>
      <c r="GQ59" s="19"/>
      <c r="GR59" s="19"/>
      <c r="GS59" s="19"/>
      <c r="GT59" s="19"/>
      <c r="GU59" s="19"/>
      <c r="GV59" s="19"/>
      <c r="GW59" s="19"/>
      <c r="GX59" s="19"/>
      <c r="GY59" s="19"/>
      <c r="GZ59" s="19"/>
      <c r="HA59" s="19"/>
      <c r="HB59" s="19"/>
      <c r="HC59" s="19"/>
      <c r="HD59" s="19"/>
      <c r="HE59" s="19"/>
      <c r="HF59" s="19"/>
      <c r="HG59" s="19"/>
      <c r="HH59" s="19"/>
      <c r="HI59" s="19"/>
      <c r="HJ59" s="24">
        <v>740.0</v>
      </c>
      <c r="HK59" s="19"/>
      <c r="HL59" s="19"/>
      <c r="HM59" s="19"/>
      <c r="HN59" s="19"/>
      <c r="HO59" s="19"/>
      <c r="HP59" s="19"/>
      <c r="HQ59" s="19"/>
      <c r="HR59" s="19"/>
      <c r="HS59" s="19"/>
      <c r="HT59" s="19"/>
      <c r="HU59" s="19"/>
      <c r="HV59" s="19"/>
      <c r="HW59" s="19"/>
      <c r="HX59" s="19"/>
      <c r="HY59" s="19"/>
      <c r="HZ59" s="19"/>
      <c r="IA59" s="19"/>
      <c r="IB59" s="19"/>
      <c r="IC59" s="19"/>
      <c r="ID59" s="19"/>
      <c r="IE59" s="19"/>
      <c r="IF59" s="19"/>
      <c r="IG59" s="19"/>
      <c r="IH59" s="19"/>
      <c r="II59" s="19"/>
      <c r="IJ59" s="19"/>
      <c r="IK59" s="19"/>
      <c r="IL59" s="19"/>
      <c r="IM59" s="19"/>
      <c r="IN59" s="19"/>
      <c r="IO59" s="19"/>
      <c r="IP59" s="19"/>
      <c r="IQ59" s="19"/>
      <c r="IR59" s="19"/>
      <c r="IS59" s="19"/>
      <c r="IT59" s="19"/>
      <c r="IU59" s="19"/>
      <c r="IV59" s="5">
        <f t="shared" ref="IV59:JD59" si="41">SUMIF($E$3:$IR$3,IV$3,$E59:$IR59)</f>
        <v>0</v>
      </c>
      <c r="IW59" s="5">
        <f t="shared" si="41"/>
        <v>0</v>
      </c>
      <c r="IX59" s="5">
        <f t="shared" si="41"/>
        <v>0</v>
      </c>
      <c r="IY59" s="5">
        <f t="shared" si="41"/>
        <v>0</v>
      </c>
      <c r="IZ59" s="5">
        <f t="shared" si="41"/>
        <v>740</v>
      </c>
      <c r="JA59" s="5">
        <f t="shared" si="41"/>
        <v>740</v>
      </c>
      <c r="JB59" s="5">
        <f t="shared" si="41"/>
        <v>740</v>
      </c>
      <c r="JC59" s="5">
        <f t="shared" si="41"/>
        <v>0</v>
      </c>
      <c r="JD59" s="5">
        <f t="shared" si="41"/>
        <v>0</v>
      </c>
      <c r="JE59" s="19"/>
      <c r="JF59" s="19"/>
    </row>
    <row r="60">
      <c r="A60" s="19"/>
      <c r="B60" s="19"/>
      <c r="C60" s="19"/>
      <c r="D60" s="20" t="s">
        <v>23</v>
      </c>
      <c r="E60" s="23"/>
      <c r="F60" s="21" t="s">
        <v>24</v>
      </c>
      <c r="G60" s="23"/>
      <c r="H60" s="23"/>
      <c r="I60" s="23"/>
      <c r="J60" s="19"/>
      <c r="K60" s="19"/>
      <c r="L60" s="22"/>
      <c r="M60" s="19"/>
      <c r="N60" s="22"/>
      <c r="O60" s="19"/>
      <c r="P60" s="23"/>
      <c r="Q60" s="19"/>
      <c r="R60" s="22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  <c r="ET60" s="19"/>
      <c r="EU60" s="19"/>
      <c r="EV60" s="19"/>
      <c r="EW60" s="19"/>
      <c r="EX60" s="19"/>
      <c r="EY60" s="19"/>
      <c r="EZ60" s="19"/>
      <c r="FA60" s="19"/>
      <c r="FB60" s="19"/>
      <c r="FC60" s="19"/>
      <c r="FD60" s="19"/>
      <c r="FE60" s="19"/>
      <c r="FF60" s="19"/>
      <c r="FG60" s="19"/>
      <c r="FH60" s="19"/>
      <c r="FI60" s="19"/>
      <c r="FJ60" s="24">
        <v>740.0</v>
      </c>
      <c r="FK60" s="19"/>
      <c r="FL60" s="19"/>
      <c r="FM60" s="19"/>
      <c r="FN60" s="19"/>
      <c r="FO60" s="19"/>
      <c r="FP60" s="19"/>
      <c r="FQ60" s="19"/>
      <c r="FR60" s="19"/>
      <c r="FS60" s="19"/>
      <c r="FT60" s="19"/>
      <c r="FU60" s="19"/>
      <c r="FV60" s="19"/>
      <c r="FW60" s="19"/>
      <c r="FX60" s="19"/>
      <c r="FY60" s="19"/>
      <c r="FZ60" s="19"/>
      <c r="GA60" s="19"/>
      <c r="GB60" s="19"/>
      <c r="GC60" s="19"/>
      <c r="GD60" s="19"/>
      <c r="GE60" s="19"/>
      <c r="GF60" s="19"/>
      <c r="GG60" s="19"/>
      <c r="GH60" s="19"/>
      <c r="GI60" s="19"/>
      <c r="GJ60" s="19"/>
      <c r="GK60" s="19"/>
      <c r="GL60" s="19"/>
      <c r="GM60" s="19"/>
      <c r="GN60" s="19"/>
      <c r="GO60" s="24">
        <v>740.0</v>
      </c>
      <c r="GP60" s="19"/>
      <c r="GQ60" s="19"/>
      <c r="GR60" s="19"/>
      <c r="GS60" s="19"/>
      <c r="GT60" s="19"/>
      <c r="GU60" s="19"/>
      <c r="GV60" s="19"/>
      <c r="GW60" s="19"/>
      <c r="GX60" s="19"/>
      <c r="GY60" s="19"/>
      <c r="GZ60" s="19"/>
      <c r="HA60" s="19"/>
      <c r="HB60" s="19"/>
      <c r="HC60" s="19"/>
      <c r="HD60" s="19"/>
      <c r="HE60" s="19"/>
      <c r="HF60" s="19"/>
      <c r="HG60" s="19"/>
      <c r="HH60" s="19"/>
      <c r="HI60" s="19"/>
      <c r="HJ60" s="19"/>
      <c r="HK60" s="19"/>
      <c r="HL60" s="19"/>
      <c r="HM60" s="19"/>
      <c r="HN60" s="19"/>
      <c r="HO60" s="19"/>
      <c r="HP60" s="19"/>
      <c r="HQ60" s="19"/>
      <c r="HR60" s="19"/>
      <c r="HS60" s="19"/>
      <c r="HT60" s="24">
        <v>740.0</v>
      </c>
      <c r="HU60" s="19"/>
      <c r="HV60" s="19"/>
      <c r="HW60" s="19"/>
      <c r="HX60" s="19"/>
      <c r="HY60" s="19"/>
      <c r="HZ60" s="19"/>
      <c r="IA60" s="19"/>
      <c r="IB60" s="19"/>
      <c r="IC60" s="19"/>
      <c r="ID60" s="19"/>
      <c r="IE60" s="19"/>
      <c r="IF60" s="19"/>
      <c r="IG60" s="19"/>
      <c r="IH60" s="19"/>
      <c r="II60" s="19"/>
      <c r="IJ60" s="19"/>
      <c r="IK60" s="19"/>
      <c r="IL60" s="19"/>
      <c r="IM60" s="19"/>
      <c r="IN60" s="19"/>
      <c r="IO60" s="19"/>
      <c r="IP60" s="19"/>
      <c r="IQ60" s="19"/>
      <c r="IR60" s="19"/>
      <c r="IS60" s="19"/>
      <c r="IT60" s="19"/>
      <c r="IU60" s="19"/>
      <c r="IV60" s="5">
        <f t="shared" ref="IV60:JD60" si="42">SUMIF($E$3:$IR$3,IV$3,$E60:$IR60)</f>
        <v>0</v>
      </c>
      <c r="IW60" s="5">
        <f t="shared" si="42"/>
        <v>0</v>
      </c>
      <c r="IX60" s="5">
        <f t="shared" si="42"/>
        <v>0</v>
      </c>
      <c r="IY60" s="5">
        <f t="shared" si="42"/>
        <v>0</v>
      </c>
      <c r="IZ60" s="5">
        <f t="shared" si="42"/>
        <v>0</v>
      </c>
      <c r="JA60" s="5">
        <f t="shared" si="42"/>
        <v>740</v>
      </c>
      <c r="JB60" s="5">
        <f t="shared" si="42"/>
        <v>740</v>
      </c>
      <c r="JC60" s="5">
        <f t="shared" si="42"/>
        <v>740</v>
      </c>
      <c r="JD60" s="5">
        <f t="shared" si="42"/>
        <v>0</v>
      </c>
      <c r="JE60" s="19"/>
      <c r="JF60" s="19"/>
    </row>
    <row r="61">
      <c r="A61" s="19"/>
      <c r="B61" s="19"/>
      <c r="C61" s="19"/>
      <c r="D61" s="25" t="s">
        <v>25</v>
      </c>
      <c r="E61" s="21" t="s">
        <v>26</v>
      </c>
      <c r="F61" s="21" t="s">
        <v>27</v>
      </c>
      <c r="G61" s="23"/>
      <c r="H61" s="23"/>
      <c r="I61" s="23"/>
      <c r="J61" s="19"/>
      <c r="K61" s="19"/>
      <c r="L61" s="22"/>
      <c r="M61" s="19"/>
      <c r="N61" s="22"/>
      <c r="O61" s="19"/>
      <c r="P61" s="23"/>
      <c r="Q61" s="19"/>
      <c r="R61" s="22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  <c r="ET61" s="19"/>
      <c r="EU61" s="19"/>
      <c r="EV61" s="19"/>
      <c r="EW61" s="19"/>
      <c r="EX61" s="19"/>
      <c r="EY61" s="19"/>
      <c r="EZ61" s="19"/>
      <c r="FA61" s="19"/>
      <c r="FB61" s="24">
        <v>700.0</v>
      </c>
      <c r="FC61" s="19"/>
      <c r="FD61" s="19"/>
      <c r="FE61" s="19"/>
      <c r="FF61" s="19"/>
      <c r="FG61" s="19"/>
      <c r="FH61" s="19"/>
      <c r="FI61" s="19"/>
      <c r="FJ61" s="19"/>
      <c r="FK61" s="19"/>
      <c r="FL61" s="19"/>
      <c r="FM61" s="19"/>
      <c r="FN61" s="19"/>
      <c r="FO61" s="19"/>
      <c r="FP61" s="19"/>
      <c r="FQ61" s="19"/>
      <c r="FR61" s="19"/>
      <c r="FS61" s="19"/>
      <c r="FT61" s="19"/>
      <c r="FU61" s="19"/>
      <c r="FV61" s="19"/>
      <c r="FW61" s="19"/>
      <c r="FX61" s="19"/>
      <c r="FY61" s="19"/>
      <c r="FZ61" s="19"/>
      <c r="GA61" s="19"/>
      <c r="GB61" s="19"/>
      <c r="GC61" s="19"/>
      <c r="GD61" s="19"/>
      <c r="GE61" s="19"/>
      <c r="GF61" s="19"/>
      <c r="GG61" s="19"/>
      <c r="GH61" s="24">
        <v>700.0</v>
      </c>
      <c r="GI61" s="19"/>
      <c r="GJ61" s="19"/>
      <c r="GK61" s="19"/>
      <c r="GL61" s="19"/>
      <c r="GM61" s="19"/>
      <c r="GN61" s="19"/>
      <c r="GO61" s="19"/>
      <c r="GP61" s="19"/>
      <c r="GQ61" s="19"/>
      <c r="GR61" s="19"/>
      <c r="GS61" s="19"/>
      <c r="GT61" s="19"/>
      <c r="GU61" s="19"/>
      <c r="GV61" s="19"/>
      <c r="GW61" s="19"/>
      <c r="GX61" s="19"/>
      <c r="GY61" s="19"/>
      <c r="GZ61" s="19"/>
      <c r="HA61" s="19"/>
      <c r="HB61" s="19"/>
      <c r="HC61" s="19"/>
      <c r="HD61" s="19"/>
      <c r="HE61" s="19"/>
      <c r="HF61" s="19"/>
      <c r="HG61" s="19"/>
      <c r="HH61" s="19"/>
      <c r="HI61" s="19"/>
      <c r="HJ61" s="19"/>
      <c r="HK61" s="19"/>
      <c r="HL61" s="19"/>
      <c r="HM61" s="19"/>
      <c r="HN61" s="19"/>
      <c r="HO61" s="19"/>
      <c r="HP61" s="19"/>
      <c r="HQ61" s="19"/>
      <c r="HR61" s="19"/>
      <c r="HS61" s="19"/>
      <c r="HT61" s="19"/>
      <c r="HU61" s="19"/>
      <c r="HV61" s="19"/>
      <c r="HW61" s="19"/>
      <c r="HX61" s="19"/>
      <c r="HY61" s="19"/>
      <c r="HZ61" s="19"/>
      <c r="IA61" s="19"/>
      <c r="IB61" s="19"/>
      <c r="IC61" s="19"/>
      <c r="ID61" s="19"/>
      <c r="IE61" s="19"/>
      <c r="IF61" s="19"/>
      <c r="IG61" s="19"/>
      <c r="IH61" s="19"/>
      <c r="II61" s="19"/>
      <c r="IJ61" s="19"/>
      <c r="IK61" s="19"/>
      <c r="IL61" s="19"/>
      <c r="IM61" s="19"/>
      <c r="IN61" s="19"/>
      <c r="IO61" s="19"/>
      <c r="IP61" s="19"/>
      <c r="IQ61" s="19"/>
      <c r="IR61" s="19"/>
      <c r="IS61" s="19"/>
      <c r="IT61" s="19"/>
      <c r="IU61" s="19"/>
      <c r="IV61" s="5">
        <f t="shared" ref="IV61:JD61" si="43">SUMIF($E$3:$IR$3,IV$3,$E61:$IR61)</f>
        <v>0</v>
      </c>
      <c r="IW61" s="5">
        <f t="shared" si="43"/>
        <v>0</v>
      </c>
      <c r="IX61" s="5">
        <f t="shared" si="43"/>
        <v>0</v>
      </c>
      <c r="IY61" s="5">
        <f t="shared" si="43"/>
        <v>0</v>
      </c>
      <c r="IZ61" s="5">
        <f t="shared" si="43"/>
        <v>700</v>
      </c>
      <c r="JA61" s="5">
        <f t="shared" si="43"/>
        <v>700</v>
      </c>
      <c r="JB61" s="5">
        <f t="shared" si="43"/>
        <v>0</v>
      </c>
      <c r="JC61" s="5">
        <f t="shared" si="43"/>
        <v>0</v>
      </c>
      <c r="JD61" s="5">
        <f t="shared" si="43"/>
        <v>0</v>
      </c>
      <c r="JE61" s="19"/>
      <c r="JF61" s="19"/>
    </row>
    <row r="62">
      <c r="A62" s="19"/>
      <c r="B62" s="19"/>
      <c r="C62" s="19"/>
      <c r="D62" s="25" t="s">
        <v>28</v>
      </c>
      <c r="E62" s="21" t="s">
        <v>29</v>
      </c>
      <c r="F62" s="21" t="s">
        <v>30</v>
      </c>
      <c r="G62" s="23"/>
      <c r="H62" s="23"/>
      <c r="I62" s="23"/>
      <c r="J62" s="19"/>
      <c r="K62" s="19"/>
      <c r="L62" s="22"/>
      <c r="M62" s="19"/>
      <c r="N62" s="22"/>
      <c r="O62" s="19"/>
      <c r="P62" s="23"/>
      <c r="Q62" s="19"/>
      <c r="R62" s="22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  <c r="EW62" s="19"/>
      <c r="EX62" s="19"/>
      <c r="EY62" s="19"/>
      <c r="EZ62" s="19"/>
      <c r="FA62" s="19"/>
      <c r="FB62" s="19"/>
      <c r="FC62" s="19"/>
      <c r="FD62" s="19"/>
      <c r="FE62" s="19"/>
      <c r="FF62" s="19"/>
      <c r="FG62" s="19"/>
      <c r="FH62" s="19"/>
      <c r="FI62" s="19"/>
      <c r="FJ62" s="19"/>
      <c r="FK62" s="19"/>
      <c r="FL62" s="19"/>
      <c r="FM62" s="19"/>
      <c r="FN62" s="19"/>
      <c r="FO62" s="19"/>
      <c r="FP62" s="19"/>
      <c r="FQ62" s="24">
        <v>735.0</v>
      </c>
      <c r="FR62" s="19"/>
      <c r="FS62" s="19"/>
      <c r="FT62" s="19"/>
      <c r="FU62" s="19"/>
      <c r="FV62" s="19"/>
      <c r="FW62" s="19"/>
      <c r="FX62" s="19"/>
      <c r="FY62" s="19"/>
      <c r="FZ62" s="19"/>
      <c r="GA62" s="19"/>
      <c r="GB62" s="19"/>
      <c r="GC62" s="19"/>
      <c r="GD62" s="19"/>
      <c r="GE62" s="19"/>
      <c r="GF62" s="19"/>
      <c r="GG62" s="19"/>
      <c r="GH62" s="19"/>
      <c r="GI62" s="19"/>
      <c r="GJ62" s="19"/>
      <c r="GK62" s="19"/>
      <c r="GL62" s="19"/>
      <c r="GM62" s="19"/>
      <c r="GN62" s="19"/>
      <c r="GO62" s="19"/>
      <c r="GP62" s="19"/>
      <c r="GQ62" s="19"/>
      <c r="GR62" s="19"/>
      <c r="GS62" s="19"/>
      <c r="GT62" s="19"/>
      <c r="GU62" s="19"/>
      <c r="GV62" s="24">
        <v>735.0</v>
      </c>
      <c r="GW62" s="19"/>
      <c r="GX62" s="19"/>
      <c r="GY62" s="19"/>
      <c r="GZ62" s="19"/>
      <c r="HA62" s="19"/>
      <c r="HB62" s="19"/>
      <c r="HC62" s="19"/>
      <c r="HD62" s="19"/>
      <c r="HE62" s="19"/>
      <c r="HF62" s="19"/>
      <c r="HG62" s="19"/>
      <c r="HH62" s="19"/>
      <c r="HI62" s="19"/>
      <c r="HJ62" s="19"/>
      <c r="HK62" s="19"/>
      <c r="HL62" s="19"/>
      <c r="HM62" s="19"/>
      <c r="HN62" s="19"/>
      <c r="HO62" s="19"/>
      <c r="HP62" s="19"/>
      <c r="HQ62" s="19"/>
      <c r="HR62" s="19"/>
      <c r="HS62" s="19"/>
      <c r="HT62" s="19"/>
      <c r="HU62" s="19"/>
      <c r="HV62" s="19"/>
      <c r="HW62" s="19"/>
      <c r="HX62" s="19"/>
      <c r="HY62" s="19"/>
      <c r="HZ62" s="19"/>
      <c r="IA62" s="24">
        <v>735.0</v>
      </c>
      <c r="IB62" s="19"/>
      <c r="IC62" s="19"/>
      <c r="ID62" s="19"/>
      <c r="IE62" s="19"/>
      <c r="IF62" s="19"/>
      <c r="IG62" s="19"/>
      <c r="IH62" s="19"/>
      <c r="II62" s="19"/>
      <c r="IJ62" s="19"/>
      <c r="IK62" s="19"/>
      <c r="IL62" s="19"/>
      <c r="IM62" s="19"/>
      <c r="IN62" s="19"/>
      <c r="IO62" s="19"/>
      <c r="IP62" s="19"/>
      <c r="IQ62" s="19"/>
      <c r="IR62" s="19"/>
      <c r="IS62" s="19"/>
      <c r="IT62" s="19"/>
      <c r="IU62" s="19"/>
      <c r="IV62" s="5">
        <f t="shared" ref="IV62:JD62" si="44">SUMIF($E$3:$IR$3,IV$3,$E62:$IR62)</f>
        <v>0</v>
      </c>
      <c r="IW62" s="5">
        <f t="shared" si="44"/>
        <v>0</v>
      </c>
      <c r="IX62" s="5">
        <f t="shared" si="44"/>
        <v>0</v>
      </c>
      <c r="IY62" s="5">
        <f t="shared" si="44"/>
        <v>0</v>
      </c>
      <c r="IZ62" s="5">
        <f t="shared" si="44"/>
        <v>0</v>
      </c>
      <c r="JA62" s="5">
        <f t="shared" si="44"/>
        <v>735</v>
      </c>
      <c r="JB62" s="5">
        <f t="shared" si="44"/>
        <v>735</v>
      </c>
      <c r="JC62" s="5">
        <f t="shared" si="44"/>
        <v>735</v>
      </c>
      <c r="JD62" s="5">
        <f t="shared" si="44"/>
        <v>0</v>
      </c>
      <c r="JE62" s="19"/>
      <c r="JF62" s="19"/>
    </row>
    <row r="63">
      <c r="A63" s="19"/>
      <c r="B63" s="19"/>
      <c r="C63" s="19"/>
      <c r="D63" s="20" t="s">
        <v>31</v>
      </c>
      <c r="E63" s="21" t="s">
        <v>32</v>
      </c>
      <c r="F63" s="21" t="s">
        <v>33</v>
      </c>
      <c r="G63" s="23"/>
      <c r="H63" s="23"/>
      <c r="I63" s="23"/>
      <c r="J63" s="19"/>
      <c r="K63" s="19"/>
      <c r="L63" s="22"/>
      <c r="M63" s="19"/>
      <c r="N63" s="22"/>
      <c r="O63" s="19"/>
      <c r="P63" s="23"/>
      <c r="Q63" s="19"/>
      <c r="R63" s="22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  <c r="ET63" s="19"/>
      <c r="EU63" s="19"/>
      <c r="EV63" s="19"/>
      <c r="EW63" s="19"/>
      <c r="EX63" s="19"/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19"/>
      <c r="FJ63" s="19"/>
      <c r="FK63" s="19"/>
      <c r="FL63" s="19"/>
      <c r="FM63" s="19"/>
      <c r="FN63" s="24">
        <v>700.0</v>
      </c>
      <c r="FO63" s="19"/>
      <c r="FP63" s="19"/>
      <c r="FQ63" s="19"/>
      <c r="FR63" s="19"/>
      <c r="FS63" s="19"/>
      <c r="FT63" s="19"/>
      <c r="FU63" s="19"/>
      <c r="FV63" s="19"/>
      <c r="FW63" s="19"/>
      <c r="FX63" s="19"/>
      <c r="FY63" s="19"/>
      <c r="FZ63" s="19"/>
      <c r="GA63" s="19"/>
      <c r="GB63" s="19"/>
      <c r="GC63" s="19"/>
      <c r="GD63" s="19"/>
      <c r="GE63" s="19"/>
      <c r="GF63" s="19"/>
      <c r="GG63" s="19"/>
      <c r="GH63" s="19"/>
      <c r="GI63" s="19"/>
      <c r="GJ63" s="19"/>
      <c r="GK63" s="19"/>
      <c r="GL63" s="19"/>
      <c r="GM63" s="19"/>
      <c r="GN63" s="19"/>
      <c r="GO63" s="19"/>
      <c r="GP63" s="19"/>
      <c r="GQ63" s="19"/>
      <c r="GR63" s="19"/>
      <c r="GS63" s="24">
        <v>700.0</v>
      </c>
      <c r="GT63" s="19"/>
      <c r="GU63" s="19"/>
      <c r="GV63" s="19"/>
      <c r="GW63" s="19"/>
      <c r="GX63" s="19"/>
      <c r="GY63" s="19"/>
      <c r="GZ63" s="19"/>
      <c r="HA63" s="19"/>
      <c r="HB63" s="19"/>
      <c r="HC63" s="19"/>
      <c r="HD63" s="19"/>
      <c r="HE63" s="19"/>
      <c r="HF63" s="19"/>
      <c r="HG63" s="19"/>
      <c r="HH63" s="19"/>
      <c r="HI63" s="19"/>
      <c r="HJ63" s="19"/>
      <c r="HK63" s="19"/>
      <c r="HL63" s="19"/>
      <c r="HM63" s="19"/>
      <c r="HN63" s="19"/>
      <c r="HO63" s="19"/>
      <c r="HP63" s="19"/>
      <c r="HQ63" s="19"/>
      <c r="HR63" s="19"/>
      <c r="HS63" s="19"/>
      <c r="HT63" s="19"/>
      <c r="HU63" s="19"/>
      <c r="HV63" s="19"/>
      <c r="HW63" s="19"/>
      <c r="HX63" s="24">
        <v>700.0</v>
      </c>
      <c r="HY63" s="19"/>
      <c r="HZ63" s="19"/>
      <c r="IA63" s="19"/>
      <c r="IB63" s="19"/>
      <c r="IC63" s="19"/>
      <c r="ID63" s="19"/>
      <c r="IE63" s="19"/>
      <c r="IF63" s="19"/>
      <c r="IG63" s="19"/>
      <c r="IH63" s="19"/>
      <c r="II63" s="19"/>
      <c r="IJ63" s="19"/>
      <c r="IK63" s="19"/>
      <c r="IL63" s="19"/>
      <c r="IM63" s="19"/>
      <c r="IN63" s="19"/>
      <c r="IO63" s="19"/>
      <c r="IP63" s="19"/>
      <c r="IQ63" s="19"/>
      <c r="IR63" s="19"/>
      <c r="IS63" s="19"/>
      <c r="IT63" s="19"/>
      <c r="IU63" s="19"/>
      <c r="IV63" s="5">
        <f t="shared" ref="IV63:JD63" si="45">SUMIF($E$3:$IR$3,IV$3,$E63:$IR63)</f>
        <v>0</v>
      </c>
      <c r="IW63" s="5">
        <f t="shared" si="45"/>
        <v>0</v>
      </c>
      <c r="IX63" s="5">
        <f t="shared" si="45"/>
        <v>0</v>
      </c>
      <c r="IY63" s="5">
        <f t="shared" si="45"/>
        <v>0</v>
      </c>
      <c r="IZ63" s="5">
        <f t="shared" si="45"/>
        <v>0</v>
      </c>
      <c r="JA63" s="5">
        <f t="shared" si="45"/>
        <v>700</v>
      </c>
      <c r="JB63" s="5">
        <f t="shared" si="45"/>
        <v>700</v>
      </c>
      <c r="JC63" s="5">
        <f t="shared" si="45"/>
        <v>700</v>
      </c>
      <c r="JD63" s="5">
        <f t="shared" si="45"/>
        <v>0</v>
      </c>
      <c r="JE63" s="19"/>
      <c r="JF63" s="19"/>
    </row>
    <row r="64">
      <c r="A64" s="19"/>
      <c r="B64" s="19"/>
      <c r="C64" s="19"/>
      <c r="D64" s="20" t="s">
        <v>34</v>
      </c>
      <c r="E64" s="21" t="s">
        <v>35</v>
      </c>
      <c r="F64" s="21" t="s">
        <v>36</v>
      </c>
      <c r="G64" s="23"/>
      <c r="H64" s="23"/>
      <c r="I64" s="23"/>
      <c r="J64" s="19"/>
      <c r="K64" s="19"/>
      <c r="L64" s="22"/>
      <c r="M64" s="19"/>
      <c r="N64" s="22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  <c r="ET64" s="19"/>
      <c r="EU64" s="19"/>
      <c r="EV64" s="19"/>
      <c r="EW64" s="19"/>
      <c r="EX64" s="19"/>
      <c r="EY64" s="19"/>
      <c r="EZ64" s="19"/>
      <c r="FA64" s="19"/>
      <c r="FB64" s="19"/>
      <c r="FC64" s="19"/>
      <c r="FD64" s="19"/>
      <c r="FE64" s="19"/>
      <c r="FF64" s="19"/>
      <c r="FG64" s="19"/>
      <c r="FH64" s="19"/>
      <c r="FI64" s="19"/>
      <c r="FJ64" s="19"/>
      <c r="FK64" s="19"/>
      <c r="FL64" s="19"/>
      <c r="FM64" s="19"/>
      <c r="FN64" s="19"/>
      <c r="FO64" s="19"/>
      <c r="FP64" s="19"/>
      <c r="FQ64" s="19"/>
      <c r="FR64" s="19"/>
      <c r="FS64" s="19"/>
      <c r="FT64" s="24">
        <v>735.0</v>
      </c>
      <c r="FU64" s="19"/>
      <c r="FV64" s="19"/>
      <c r="FW64" s="19"/>
      <c r="FX64" s="19"/>
      <c r="FY64" s="19"/>
      <c r="FZ64" s="19"/>
      <c r="GA64" s="19"/>
      <c r="GB64" s="19"/>
      <c r="GC64" s="19"/>
      <c r="GD64" s="19"/>
      <c r="GE64" s="19"/>
      <c r="GF64" s="19"/>
      <c r="GG64" s="19"/>
      <c r="GH64" s="19"/>
      <c r="GI64" s="19"/>
      <c r="GJ64" s="19"/>
      <c r="GK64" s="19"/>
      <c r="GL64" s="19"/>
      <c r="GM64" s="19"/>
      <c r="GN64" s="19"/>
      <c r="GO64" s="19"/>
      <c r="GP64" s="19"/>
      <c r="GQ64" s="19"/>
      <c r="GR64" s="19"/>
      <c r="GS64" s="19"/>
      <c r="GT64" s="19"/>
      <c r="GU64" s="19"/>
      <c r="GV64" s="19"/>
      <c r="GW64" s="19"/>
      <c r="GX64" s="19"/>
      <c r="GY64" s="19"/>
      <c r="GZ64" s="19"/>
      <c r="HA64" s="19"/>
      <c r="HB64" s="19"/>
      <c r="HC64" s="19"/>
      <c r="HD64" s="19"/>
      <c r="HE64" s="19"/>
      <c r="HF64" s="19"/>
      <c r="HG64" s="19"/>
      <c r="HH64" s="19"/>
      <c r="HI64" s="19"/>
      <c r="HJ64" s="19"/>
      <c r="HK64" s="19"/>
      <c r="HL64" s="19"/>
      <c r="HM64" s="19"/>
      <c r="HN64" s="19"/>
      <c r="HO64" s="19"/>
      <c r="HP64" s="19"/>
      <c r="HQ64" s="19"/>
      <c r="HR64" s="19"/>
      <c r="HS64" s="19"/>
      <c r="HT64" s="19"/>
      <c r="HU64" s="19"/>
      <c r="HV64" s="19"/>
      <c r="HW64" s="19"/>
      <c r="HX64" s="19"/>
      <c r="HY64" s="24">
        <v>483.2</v>
      </c>
      <c r="HZ64" s="19"/>
      <c r="IA64" s="19"/>
      <c r="IB64" s="19"/>
      <c r="IC64" s="19"/>
      <c r="ID64" s="19"/>
      <c r="IE64" s="19"/>
      <c r="IF64" s="19"/>
      <c r="IG64" s="24">
        <v>795.0</v>
      </c>
      <c r="IH64" s="19"/>
      <c r="II64" s="19"/>
      <c r="IJ64" s="19"/>
      <c r="IK64" s="19"/>
      <c r="IL64" s="19"/>
      <c r="IM64" s="19"/>
      <c r="IN64" s="19"/>
      <c r="IO64" s="19"/>
      <c r="IP64" s="19"/>
      <c r="IQ64" s="19"/>
      <c r="IR64" s="19"/>
      <c r="IS64" s="19"/>
      <c r="IT64" s="19"/>
      <c r="IU64" s="19"/>
      <c r="IV64" s="5">
        <f t="shared" ref="IV64:JD64" si="46">SUMIF($E$3:$IR$3,IV$3,$E64:$IR64)</f>
        <v>0</v>
      </c>
      <c r="IW64" s="5">
        <f t="shared" si="46"/>
        <v>0</v>
      </c>
      <c r="IX64" s="5">
        <f t="shared" si="46"/>
        <v>0</v>
      </c>
      <c r="IY64" s="5">
        <f t="shared" si="46"/>
        <v>0</v>
      </c>
      <c r="IZ64" s="5">
        <f t="shared" si="46"/>
        <v>0</v>
      </c>
      <c r="JA64" s="5">
        <f t="shared" si="46"/>
        <v>735</v>
      </c>
      <c r="JB64" s="5">
        <f t="shared" si="46"/>
        <v>0</v>
      </c>
      <c r="JC64" s="5">
        <f t="shared" si="46"/>
        <v>1278.2</v>
      </c>
      <c r="JD64" s="5">
        <f t="shared" si="46"/>
        <v>0</v>
      </c>
      <c r="JE64" s="19"/>
      <c r="JF64" s="19"/>
    </row>
    <row r="65">
      <c r="A65" s="19"/>
      <c r="B65" s="19"/>
      <c r="C65" s="19"/>
      <c r="D65" s="20" t="s">
        <v>37</v>
      </c>
      <c r="E65" s="21" t="s">
        <v>38</v>
      </c>
      <c r="F65" s="21" t="s">
        <v>39</v>
      </c>
      <c r="G65" s="23"/>
      <c r="H65" s="23"/>
      <c r="I65" s="23"/>
      <c r="J65" s="19"/>
      <c r="K65" s="19"/>
      <c r="L65" s="22"/>
      <c r="M65" s="19"/>
      <c r="N65" s="22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/>
      <c r="ES65" s="19"/>
      <c r="ET65" s="19"/>
      <c r="EU65" s="19"/>
      <c r="EV65" s="19"/>
      <c r="EW65" s="19"/>
      <c r="EX65" s="19"/>
      <c r="EY65" s="19"/>
      <c r="EZ65" s="19"/>
      <c r="FA65" s="19"/>
      <c r="FB65" s="19"/>
      <c r="FC65" s="19"/>
      <c r="FD65" s="19"/>
      <c r="FE65" s="19"/>
      <c r="FF65" s="19"/>
      <c r="FG65" s="19"/>
      <c r="FH65" s="19"/>
      <c r="FI65" s="19"/>
      <c r="FJ65" s="19"/>
      <c r="FK65" s="19"/>
      <c r="FL65" s="19"/>
      <c r="FM65" s="24">
        <v>795.0</v>
      </c>
      <c r="FN65" s="19"/>
      <c r="FO65" s="19"/>
      <c r="FP65" s="19"/>
      <c r="FQ65" s="19"/>
      <c r="FR65" s="19"/>
      <c r="FS65" s="19"/>
      <c r="FT65" s="19"/>
      <c r="FU65" s="19"/>
      <c r="FV65" s="19"/>
      <c r="FW65" s="19"/>
      <c r="FX65" s="19"/>
      <c r="FY65" s="19"/>
      <c r="FZ65" s="19"/>
      <c r="GA65" s="19"/>
      <c r="GB65" s="19"/>
      <c r="GC65" s="19"/>
      <c r="GD65" s="19"/>
      <c r="GE65" s="19"/>
      <c r="GF65" s="19"/>
      <c r="GG65" s="19"/>
      <c r="GH65" s="19"/>
      <c r="GI65" s="19"/>
      <c r="GJ65" s="19"/>
      <c r="GK65" s="19"/>
      <c r="GL65" s="19"/>
      <c r="GM65" s="19"/>
      <c r="GN65" s="19"/>
      <c r="GO65" s="19"/>
      <c r="GP65" s="19"/>
      <c r="GQ65" s="19"/>
      <c r="GR65" s="24">
        <v>795.0</v>
      </c>
      <c r="GS65" s="19"/>
      <c r="GT65" s="19"/>
      <c r="GU65" s="19"/>
      <c r="GV65" s="19"/>
      <c r="GW65" s="19"/>
      <c r="GX65" s="19"/>
      <c r="GY65" s="19"/>
      <c r="GZ65" s="19"/>
      <c r="HA65" s="19"/>
      <c r="HB65" s="19"/>
      <c r="HC65" s="19"/>
      <c r="HD65" s="19"/>
      <c r="HE65" s="19"/>
      <c r="HF65" s="19"/>
      <c r="HG65" s="19"/>
      <c r="HH65" s="19"/>
      <c r="HI65" s="19"/>
      <c r="HJ65" s="19"/>
      <c r="HK65" s="19"/>
      <c r="HL65" s="19"/>
      <c r="HM65" s="19"/>
      <c r="HN65" s="19"/>
      <c r="HO65" s="19"/>
      <c r="HP65" s="19"/>
      <c r="HQ65" s="19"/>
      <c r="HR65" s="19"/>
      <c r="HS65" s="19"/>
      <c r="HT65" s="19"/>
      <c r="HU65" s="24">
        <v>795.0</v>
      </c>
      <c r="HV65" s="19"/>
      <c r="HW65" s="19"/>
      <c r="HX65" s="19"/>
      <c r="HY65" s="19"/>
      <c r="HZ65" s="19"/>
      <c r="IA65" s="19"/>
      <c r="IB65" s="19"/>
      <c r="IC65" s="19"/>
      <c r="ID65" s="19"/>
      <c r="IE65" s="19"/>
      <c r="IF65" s="19"/>
      <c r="IG65" s="19"/>
      <c r="IH65" s="19"/>
      <c r="II65" s="19"/>
      <c r="IJ65" s="19"/>
      <c r="IK65" s="19"/>
      <c r="IL65" s="19"/>
      <c r="IM65" s="19"/>
      <c r="IN65" s="19"/>
      <c r="IO65" s="19"/>
      <c r="IP65" s="19"/>
      <c r="IQ65" s="19"/>
      <c r="IR65" s="19"/>
      <c r="IS65" s="19"/>
      <c r="IT65" s="19"/>
      <c r="IU65" s="19"/>
      <c r="IV65" s="5">
        <f t="shared" ref="IV65:JD65" si="47">SUMIF($E$3:$IR$3,IV$3,$E65:$IR65)</f>
        <v>0</v>
      </c>
      <c r="IW65" s="5">
        <f t="shared" si="47"/>
        <v>0</v>
      </c>
      <c r="IX65" s="5">
        <f t="shared" si="47"/>
        <v>0</v>
      </c>
      <c r="IY65" s="5">
        <f t="shared" si="47"/>
        <v>0</v>
      </c>
      <c r="IZ65" s="5">
        <f t="shared" si="47"/>
        <v>0</v>
      </c>
      <c r="JA65" s="5">
        <f t="shared" si="47"/>
        <v>795</v>
      </c>
      <c r="JB65" s="5">
        <f t="shared" si="47"/>
        <v>795</v>
      </c>
      <c r="JC65" s="5">
        <f t="shared" si="47"/>
        <v>795</v>
      </c>
      <c r="JD65" s="5">
        <f t="shared" si="47"/>
        <v>0</v>
      </c>
      <c r="JE65" s="19"/>
      <c r="JF65" s="19"/>
    </row>
    <row r="66">
      <c r="A66" s="19"/>
      <c r="B66" s="19"/>
      <c r="C66" s="19"/>
      <c r="D66" s="19"/>
      <c r="E66" s="26" t="s">
        <v>40</v>
      </c>
      <c r="F66" s="26" t="s">
        <v>93</v>
      </c>
      <c r="G66" s="23"/>
      <c r="H66" s="23"/>
      <c r="I66" s="23"/>
      <c r="J66" s="19"/>
      <c r="K66" s="19"/>
      <c r="L66" s="22"/>
      <c r="M66" s="19"/>
      <c r="N66" s="22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  <c r="ET66" s="19"/>
      <c r="EU66" s="19"/>
      <c r="EV66" s="19"/>
      <c r="EW66" s="19"/>
      <c r="EX66" s="19"/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19"/>
      <c r="FJ66" s="19"/>
      <c r="FK66" s="19"/>
      <c r="FL66" s="19"/>
      <c r="FM66" s="19"/>
      <c r="FN66" s="19"/>
      <c r="FO66" s="19"/>
      <c r="FP66" s="19"/>
      <c r="FQ66" s="19"/>
      <c r="FR66" s="19"/>
      <c r="FS66" s="19"/>
      <c r="FT66" s="19"/>
      <c r="FU66" s="19"/>
      <c r="FV66" s="19"/>
      <c r="FW66" s="19"/>
      <c r="FX66" s="19"/>
      <c r="FY66" s="19"/>
      <c r="FZ66" s="19"/>
      <c r="GA66" s="19"/>
      <c r="GB66" s="19"/>
      <c r="GC66" s="19"/>
      <c r="GD66" s="19"/>
      <c r="GE66" s="19"/>
      <c r="GF66" s="19"/>
      <c r="GG66" s="19"/>
      <c r="GH66" s="19"/>
      <c r="GI66" s="19"/>
      <c r="GJ66" s="19"/>
      <c r="GK66" s="19"/>
      <c r="GL66" s="19"/>
      <c r="GM66" s="19"/>
      <c r="GN66" s="19"/>
      <c r="GO66" s="19"/>
      <c r="GP66" s="19"/>
      <c r="GQ66" s="19"/>
      <c r="GR66" s="19"/>
      <c r="GS66" s="19"/>
      <c r="GT66" s="19"/>
      <c r="GU66" s="19"/>
      <c r="GV66" s="19"/>
      <c r="GW66" s="19"/>
      <c r="GX66" s="19"/>
      <c r="GY66" s="19"/>
      <c r="GZ66" s="24">
        <v>5687.3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19"/>
      <c r="HK66" s="19"/>
      <c r="HL66" s="19"/>
      <c r="HM66" s="19"/>
      <c r="HN66" s="19"/>
      <c r="HO66" s="19"/>
      <c r="HP66" s="19"/>
      <c r="HQ66" s="19"/>
      <c r="HR66" s="19"/>
      <c r="HS66" s="19"/>
      <c r="HT66" s="19"/>
      <c r="HU66" s="19"/>
      <c r="HV66" s="19"/>
      <c r="HW66" s="19"/>
      <c r="HX66" s="19"/>
      <c r="HY66" s="19"/>
      <c r="HZ66" s="19"/>
      <c r="IA66" s="19"/>
      <c r="IB66" s="19"/>
      <c r="IC66" s="19"/>
      <c r="ID66" s="19"/>
      <c r="IE66" s="19"/>
      <c r="IF66" s="19"/>
      <c r="IG66" s="19"/>
      <c r="IH66" s="19"/>
      <c r="II66" s="19"/>
      <c r="IJ66" s="19"/>
      <c r="IK66" s="19"/>
      <c r="IL66" s="19"/>
      <c r="IM66" s="19"/>
      <c r="IN66" s="19"/>
      <c r="IO66" s="19"/>
      <c r="IP66" s="19"/>
      <c r="IQ66" s="19"/>
      <c r="IR66" s="19"/>
      <c r="IS66" s="19"/>
      <c r="IT66" s="19"/>
      <c r="IU66" s="19"/>
      <c r="IV66" s="5">
        <f t="shared" ref="IV66:JD66" si="48">SUMIF($E$3:$IR$3,IV$3,$E66:$IR66)</f>
        <v>0</v>
      </c>
      <c r="IW66" s="5">
        <f t="shared" si="48"/>
        <v>0</v>
      </c>
      <c r="IX66" s="5">
        <f t="shared" si="48"/>
        <v>0</v>
      </c>
      <c r="IY66" s="5">
        <f t="shared" si="48"/>
        <v>0</v>
      </c>
      <c r="IZ66" s="5">
        <f t="shared" si="48"/>
        <v>0</v>
      </c>
      <c r="JA66" s="5">
        <f t="shared" si="48"/>
        <v>0</v>
      </c>
      <c r="JB66" s="5">
        <f t="shared" si="48"/>
        <v>5687.3</v>
      </c>
      <c r="JC66" s="5">
        <f t="shared" si="48"/>
        <v>0</v>
      </c>
      <c r="JD66" s="5">
        <f t="shared" si="48"/>
        <v>0</v>
      </c>
      <c r="JE66" s="19"/>
      <c r="JF66" s="19"/>
    </row>
    <row r="67">
      <c r="A67" s="19"/>
      <c r="B67" s="19"/>
      <c r="C67" s="19"/>
      <c r="D67" s="25" t="s">
        <v>42</v>
      </c>
      <c r="E67" s="27" t="s">
        <v>43</v>
      </c>
      <c r="F67" s="27" t="s">
        <v>44</v>
      </c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  <c r="ET67" s="19"/>
      <c r="EU67" s="19"/>
      <c r="EV67" s="19"/>
      <c r="EW67" s="19"/>
      <c r="EX67" s="19"/>
      <c r="EY67" s="19"/>
      <c r="EZ67" s="19"/>
      <c r="FA67" s="19"/>
      <c r="FB67" s="19"/>
      <c r="FC67" s="19"/>
      <c r="FD67" s="19"/>
      <c r="FE67" s="19"/>
      <c r="FF67" s="19"/>
      <c r="FG67" s="19"/>
      <c r="FH67" s="19"/>
      <c r="FI67" s="19"/>
      <c r="FJ67" s="19"/>
      <c r="FK67" s="19"/>
      <c r="FL67" s="19"/>
      <c r="FM67" s="19"/>
      <c r="FN67" s="19"/>
      <c r="FO67" s="19"/>
      <c r="FP67" s="19"/>
      <c r="FQ67" s="19"/>
      <c r="FR67" s="19"/>
      <c r="FS67" s="19"/>
      <c r="FT67" s="24">
        <v>800.0</v>
      </c>
      <c r="FU67" s="19"/>
      <c r="FV67" s="19"/>
      <c r="FW67" s="19"/>
      <c r="FX67" s="19"/>
      <c r="FY67" s="19"/>
      <c r="FZ67" s="19"/>
      <c r="GA67" s="19"/>
      <c r="GB67" s="19"/>
      <c r="GC67" s="19"/>
      <c r="GD67" s="19"/>
      <c r="GE67" s="19"/>
      <c r="GF67" s="19"/>
      <c r="GG67" s="19"/>
      <c r="GH67" s="19"/>
      <c r="GI67" s="19"/>
      <c r="GJ67" s="19"/>
      <c r="GK67" s="19"/>
      <c r="GL67" s="19"/>
      <c r="GM67" s="19"/>
      <c r="GN67" s="19"/>
      <c r="GO67" s="19"/>
      <c r="GP67" s="19"/>
      <c r="GQ67" s="19"/>
      <c r="GR67" s="19"/>
      <c r="GS67" s="19"/>
      <c r="GT67" s="19"/>
      <c r="GU67" s="19"/>
      <c r="GV67" s="19"/>
      <c r="GW67" s="19"/>
      <c r="GX67" s="24">
        <v>800.0</v>
      </c>
      <c r="GY67" s="19"/>
      <c r="GZ67" s="19"/>
      <c r="HA67" s="19"/>
      <c r="HB67" s="19"/>
      <c r="HC67" s="19"/>
      <c r="HD67" s="19"/>
      <c r="HE67" s="19"/>
      <c r="HF67" s="19"/>
      <c r="HG67" s="19"/>
      <c r="HH67" s="19"/>
      <c r="HI67" s="19"/>
      <c r="HJ67" s="19"/>
      <c r="HK67" s="19"/>
      <c r="HL67" s="19"/>
      <c r="HM67" s="19"/>
      <c r="HN67" s="19"/>
      <c r="HO67" s="19"/>
      <c r="HP67" s="19"/>
      <c r="HQ67" s="19"/>
      <c r="HR67" s="19"/>
      <c r="HS67" s="19"/>
      <c r="HT67" s="19"/>
      <c r="HU67" s="19"/>
      <c r="HV67" s="19"/>
      <c r="HW67" s="19"/>
      <c r="HX67" s="19"/>
      <c r="HY67" s="19"/>
      <c r="HZ67" s="19"/>
      <c r="IA67" s="19"/>
      <c r="IB67" s="19"/>
      <c r="IC67" s="19"/>
      <c r="ID67" s="19"/>
      <c r="IE67" s="24">
        <v>800.0</v>
      </c>
      <c r="IF67" s="19"/>
      <c r="IG67" s="19"/>
      <c r="IH67" s="19"/>
      <c r="II67" s="19"/>
      <c r="IJ67" s="19"/>
      <c r="IK67" s="19"/>
      <c r="IL67" s="19"/>
      <c r="IM67" s="19"/>
      <c r="IN67" s="19"/>
      <c r="IO67" s="19"/>
      <c r="IP67" s="19"/>
      <c r="IQ67" s="19"/>
      <c r="IR67" s="19"/>
      <c r="IS67" s="19"/>
      <c r="IT67" s="19"/>
      <c r="IU67" s="19"/>
      <c r="IV67" s="5">
        <f t="shared" ref="IV67:JD67" si="49">SUMIF($E$3:$IR$3,IV$3,$E67:$IR67)</f>
        <v>0</v>
      </c>
      <c r="IW67" s="5">
        <f t="shared" si="49"/>
        <v>0</v>
      </c>
      <c r="IX67" s="5">
        <f t="shared" si="49"/>
        <v>0</v>
      </c>
      <c r="IY67" s="5">
        <f t="shared" si="49"/>
        <v>0</v>
      </c>
      <c r="IZ67" s="5">
        <f t="shared" si="49"/>
        <v>0</v>
      </c>
      <c r="JA67" s="5">
        <f t="shared" si="49"/>
        <v>800</v>
      </c>
      <c r="JB67" s="5">
        <f t="shared" si="49"/>
        <v>800</v>
      </c>
      <c r="JC67" s="5">
        <f t="shared" si="49"/>
        <v>800</v>
      </c>
      <c r="JD67" s="5">
        <f t="shared" si="49"/>
        <v>0</v>
      </c>
      <c r="JE67" s="19"/>
      <c r="JF67" s="19"/>
    </row>
    <row r="68">
      <c r="A68" s="19"/>
      <c r="B68" s="19"/>
      <c r="C68" s="19"/>
      <c r="D68" s="25" t="s">
        <v>45</v>
      </c>
      <c r="E68" s="26" t="s">
        <v>46</v>
      </c>
      <c r="F68" s="26" t="s">
        <v>47</v>
      </c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  <c r="ET68" s="19"/>
      <c r="EU68" s="19"/>
      <c r="EV68" s="19"/>
      <c r="EW68" s="19"/>
      <c r="EX68" s="19"/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19"/>
      <c r="FJ68" s="19"/>
      <c r="FK68" s="19"/>
      <c r="FL68" s="19"/>
      <c r="FM68" s="19"/>
      <c r="FN68" s="19"/>
      <c r="FO68" s="19"/>
      <c r="FP68" s="19"/>
      <c r="FQ68" s="19"/>
      <c r="FR68" s="19"/>
      <c r="FS68" s="19"/>
      <c r="FT68" s="19"/>
      <c r="FU68" s="19"/>
      <c r="FV68" s="19"/>
      <c r="FW68" s="19"/>
      <c r="FX68" s="19"/>
      <c r="FY68" s="19"/>
      <c r="FZ68" s="19"/>
      <c r="GA68" s="19"/>
      <c r="GB68" s="19"/>
      <c r="GC68" s="19"/>
      <c r="GD68" s="19"/>
      <c r="GE68" s="19"/>
      <c r="GF68" s="19"/>
      <c r="GG68" s="19"/>
      <c r="GH68" s="19"/>
      <c r="GI68" s="19"/>
      <c r="GJ68" s="19"/>
      <c r="GK68" s="19"/>
      <c r="GL68" s="19"/>
      <c r="GM68" s="19"/>
      <c r="GN68" s="19"/>
      <c r="GO68" s="19"/>
      <c r="GP68" s="19"/>
      <c r="GQ68" s="19"/>
      <c r="GR68" s="19"/>
      <c r="GS68" s="19"/>
      <c r="GT68" s="19"/>
      <c r="GU68" s="19"/>
      <c r="GV68" s="19"/>
      <c r="GW68" s="19"/>
      <c r="GX68" s="19"/>
      <c r="GY68" s="19"/>
      <c r="GZ68" s="19"/>
      <c r="HA68" s="19"/>
      <c r="HB68" s="19"/>
      <c r="HC68" s="19"/>
      <c r="HD68" s="19"/>
      <c r="HE68" s="19"/>
      <c r="HF68" s="19"/>
      <c r="HG68" s="19"/>
      <c r="HH68" s="19"/>
      <c r="HI68" s="19"/>
      <c r="HJ68" s="19"/>
      <c r="HK68" s="19"/>
      <c r="HL68" s="19"/>
      <c r="HM68" s="19"/>
      <c r="HN68" s="19"/>
      <c r="HO68" s="19"/>
      <c r="HP68" s="19"/>
      <c r="HQ68" s="19"/>
      <c r="HR68" s="19"/>
      <c r="HS68" s="19"/>
      <c r="HT68" s="19"/>
      <c r="HU68" s="19"/>
      <c r="HV68" s="19"/>
      <c r="HW68" s="19"/>
      <c r="HX68" s="19"/>
      <c r="HY68" s="19"/>
      <c r="HZ68" s="19"/>
      <c r="IA68" s="19"/>
      <c r="IB68" s="19"/>
      <c r="IC68" s="19"/>
      <c r="ID68" s="19"/>
      <c r="IE68" s="19"/>
      <c r="IF68" s="19"/>
      <c r="IG68" s="19"/>
      <c r="IH68" s="19"/>
      <c r="II68" s="19"/>
      <c r="IJ68" s="19"/>
      <c r="IK68" s="19"/>
      <c r="IL68" s="19"/>
      <c r="IM68" s="19"/>
      <c r="IN68" s="19"/>
      <c r="IO68" s="19"/>
      <c r="IP68" s="19"/>
      <c r="IQ68" s="19"/>
      <c r="IR68" s="19"/>
      <c r="IS68" s="19"/>
      <c r="IT68" s="19"/>
      <c r="IU68" s="19"/>
      <c r="IV68" s="5">
        <f t="shared" ref="IV68:JD68" si="50">SUMIF($E$3:$IR$3,IV$3,$E68:$IR68)</f>
        <v>0</v>
      </c>
      <c r="IW68" s="5">
        <f t="shared" si="50"/>
        <v>0</v>
      </c>
      <c r="IX68" s="5">
        <f t="shared" si="50"/>
        <v>0</v>
      </c>
      <c r="IY68" s="5">
        <f t="shared" si="50"/>
        <v>0</v>
      </c>
      <c r="IZ68" s="5">
        <f t="shared" si="50"/>
        <v>0</v>
      </c>
      <c r="JA68" s="5">
        <f t="shared" si="50"/>
        <v>0</v>
      </c>
      <c r="JB68" s="5">
        <f t="shared" si="50"/>
        <v>0</v>
      </c>
      <c r="JC68" s="5">
        <f t="shared" si="50"/>
        <v>0</v>
      </c>
      <c r="JD68" s="5">
        <f t="shared" si="50"/>
        <v>0</v>
      </c>
      <c r="JE68" s="19"/>
      <c r="JF68" s="19"/>
    </row>
    <row r="69">
      <c r="A69" s="19"/>
      <c r="B69" s="19"/>
      <c r="C69" s="19"/>
      <c r="D69" s="20" t="s">
        <v>48</v>
      </c>
      <c r="E69" s="21" t="s">
        <v>49</v>
      </c>
      <c r="F69" s="21" t="s">
        <v>50</v>
      </c>
      <c r="G69" s="23"/>
      <c r="H69" s="23"/>
      <c r="I69" s="23"/>
      <c r="J69" s="19"/>
      <c r="K69" s="19"/>
      <c r="L69" s="22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/>
      <c r="EQ69" s="19"/>
      <c r="ER69" s="19"/>
      <c r="ES69" s="19"/>
      <c r="ET69" s="19"/>
      <c r="EU69" s="19"/>
      <c r="EV69" s="19"/>
      <c r="EW69" s="19"/>
      <c r="EX69" s="19"/>
      <c r="EY69" s="24">
        <v>740.0</v>
      </c>
      <c r="EZ69" s="19"/>
      <c r="FA69" s="19"/>
      <c r="FB69" s="19"/>
      <c r="FC69" s="19"/>
      <c r="FD69" s="19"/>
      <c r="FE69" s="19"/>
      <c r="FF69" s="19"/>
      <c r="FG69" s="19"/>
      <c r="FH69" s="19"/>
      <c r="FI69" s="19"/>
      <c r="FJ69" s="19"/>
      <c r="FK69" s="19"/>
      <c r="FL69" s="19"/>
      <c r="FM69" s="19"/>
      <c r="FN69" s="19"/>
      <c r="FO69" s="19"/>
      <c r="FP69" s="19"/>
      <c r="FQ69" s="19"/>
      <c r="FR69" s="19"/>
      <c r="FS69" s="19"/>
      <c r="FT69" s="19"/>
      <c r="FU69" s="19"/>
      <c r="FV69" s="19"/>
      <c r="FW69" s="19"/>
      <c r="FX69" s="19"/>
      <c r="FY69" s="19"/>
      <c r="FZ69" s="19"/>
      <c r="GA69" s="19"/>
      <c r="GB69" s="19"/>
      <c r="GC69" s="19"/>
      <c r="GD69" s="19"/>
      <c r="GE69" s="19"/>
      <c r="GF69" s="19"/>
      <c r="GG69" s="19"/>
      <c r="GH69" s="24">
        <v>740.0</v>
      </c>
      <c r="GI69" s="19"/>
      <c r="GJ69" s="19"/>
      <c r="GK69" s="19"/>
      <c r="GL69" s="19"/>
      <c r="GM69" s="19"/>
      <c r="GN69" s="19"/>
      <c r="GO69" s="19"/>
      <c r="GP69" s="19"/>
      <c r="GQ69" s="19"/>
      <c r="GR69" s="19"/>
      <c r="GS69" s="19"/>
      <c r="GT69" s="19"/>
      <c r="GU69" s="19"/>
      <c r="GV69" s="19"/>
      <c r="GW69" s="19"/>
      <c r="GX69" s="19"/>
      <c r="GY69" s="19"/>
      <c r="GZ69" s="19"/>
      <c r="HA69" s="19"/>
      <c r="HB69" s="19"/>
      <c r="HC69" s="19"/>
      <c r="HD69" s="19"/>
      <c r="HE69" s="19"/>
      <c r="HF69" s="19"/>
      <c r="HG69" s="19"/>
      <c r="HH69" s="19"/>
      <c r="HI69" s="19"/>
      <c r="HJ69" s="19"/>
      <c r="HK69" s="24">
        <v>740.0</v>
      </c>
      <c r="HL69" s="19"/>
      <c r="HM69" s="19"/>
      <c r="HN69" s="19"/>
      <c r="HO69" s="19"/>
      <c r="HP69" s="19"/>
      <c r="HQ69" s="19"/>
      <c r="HR69" s="19"/>
      <c r="HS69" s="19"/>
      <c r="HT69" s="19"/>
      <c r="HU69" s="19"/>
      <c r="HV69" s="19"/>
      <c r="HW69" s="19"/>
      <c r="HX69" s="19"/>
      <c r="HY69" s="19"/>
      <c r="HZ69" s="19"/>
      <c r="IA69" s="19"/>
      <c r="IB69" s="19"/>
      <c r="IC69" s="19"/>
      <c r="ID69" s="19"/>
      <c r="IE69" s="19"/>
      <c r="IF69" s="19"/>
      <c r="IG69" s="19"/>
      <c r="IH69" s="19"/>
      <c r="II69" s="19"/>
      <c r="IJ69" s="19"/>
      <c r="IK69" s="19"/>
      <c r="IL69" s="19"/>
      <c r="IM69" s="19"/>
      <c r="IN69" s="19"/>
      <c r="IO69" s="19"/>
      <c r="IP69" s="19"/>
      <c r="IQ69" s="19"/>
      <c r="IR69" s="19"/>
      <c r="IS69" s="19"/>
      <c r="IT69" s="19"/>
      <c r="IU69" s="19"/>
      <c r="IV69" s="5">
        <f t="shared" ref="IV69:JD69" si="51">SUMIF($E$3:$IR$3,IV$3,$E69:$IR69)</f>
        <v>0</v>
      </c>
      <c r="IW69" s="5">
        <f t="shared" si="51"/>
        <v>0</v>
      </c>
      <c r="IX69" s="5">
        <f t="shared" si="51"/>
        <v>0</v>
      </c>
      <c r="IY69" s="5">
        <f t="shared" si="51"/>
        <v>0</v>
      </c>
      <c r="IZ69" s="5">
        <f t="shared" si="51"/>
        <v>740</v>
      </c>
      <c r="JA69" s="5">
        <f t="shared" si="51"/>
        <v>740</v>
      </c>
      <c r="JB69" s="5">
        <f t="shared" si="51"/>
        <v>740</v>
      </c>
      <c r="JC69" s="5">
        <f t="shared" si="51"/>
        <v>0</v>
      </c>
      <c r="JD69" s="5">
        <f t="shared" si="51"/>
        <v>0</v>
      </c>
      <c r="JE69" s="19"/>
      <c r="JF69" s="19"/>
    </row>
    <row r="70">
      <c r="A70" s="19"/>
      <c r="B70" s="19"/>
      <c r="C70" s="19"/>
      <c r="D70" s="25" t="s">
        <v>51</v>
      </c>
      <c r="E70" s="21" t="s">
        <v>52</v>
      </c>
      <c r="F70" s="21" t="s">
        <v>53</v>
      </c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  <c r="ET70" s="19"/>
      <c r="EU70" s="19"/>
      <c r="EV70" s="19"/>
      <c r="EW70" s="19"/>
      <c r="EX70" s="19"/>
      <c r="EY70" s="19"/>
      <c r="EZ70" s="19"/>
      <c r="FA70" s="19"/>
      <c r="FB70" s="19"/>
      <c r="FC70" s="19"/>
      <c r="FD70" s="19"/>
      <c r="FE70" s="19"/>
      <c r="FF70" s="19"/>
      <c r="FG70" s="19"/>
      <c r="FH70" s="19"/>
      <c r="FI70" s="19"/>
      <c r="FJ70" s="19"/>
      <c r="FK70" s="19"/>
      <c r="FL70" s="19"/>
      <c r="FM70" s="19"/>
      <c r="FN70" s="19"/>
      <c r="FO70" s="19"/>
      <c r="FP70" s="19"/>
      <c r="FQ70" s="19"/>
      <c r="FR70" s="19"/>
      <c r="FS70" s="19"/>
      <c r="FT70" s="19"/>
      <c r="FU70" s="19"/>
      <c r="FV70" s="19"/>
      <c r="FW70" s="19"/>
      <c r="FX70" s="19"/>
      <c r="FY70" s="19"/>
      <c r="FZ70" s="19"/>
      <c r="GA70" s="24">
        <v>740.0</v>
      </c>
      <c r="GB70" s="19"/>
      <c r="GC70" s="19"/>
      <c r="GD70" s="19"/>
      <c r="GE70" s="19"/>
      <c r="GF70" s="19"/>
      <c r="GG70" s="19"/>
      <c r="GH70" s="19"/>
      <c r="GI70" s="19"/>
      <c r="GJ70" s="19"/>
      <c r="GK70" s="19"/>
      <c r="GL70" s="19"/>
      <c r="GM70" s="19"/>
      <c r="GN70" s="19"/>
      <c r="GO70" s="19"/>
      <c r="GP70" s="19"/>
      <c r="GQ70" s="19"/>
      <c r="GR70" s="19"/>
      <c r="GS70" s="19"/>
      <c r="GT70" s="19"/>
      <c r="GU70" s="19"/>
      <c r="GV70" s="19"/>
      <c r="GW70" s="19"/>
      <c r="GX70" s="19"/>
      <c r="GY70" s="19"/>
      <c r="GZ70" s="19"/>
      <c r="HA70" s="19"/>
      <c r="HB70" s="19"/>
      <c r="HC70" s="19"/>
      <c r="HD70" s="24">
        <v>583.89</v>
      </c>
      <c r="HE70" s="19"/>
      <c r="HF70" s="19"/>
      <c r="HG70" s="19"/>
      <c r="HH70" s="19"/>
      <c r="HI70" s="19"/>
      <c r="HJ70" s="19"/>
      <c r="HK70" s="19"/>
      <c r="HL70" s="19"/>
      <c r="HM70" s="19"/>
      <c r="HN70" s="19"/>
      <c r="HO70" s="19"/>
      <c r="HP70" s="19"/>
      <c r="HQ70" s="19"/>
      <c r="HR70" s="19"/>
      <c r="HS70" s="19"/>
      <c r="HT70" s="19"/>
      <c r="HU70" s="19"/>
      <c r="HV70" s="19"/>
      <c r="HW70" s="19"/>
      <c r="HX70" s="19"/>
      <c r="HY70" s="19"/>
      <c r="HZ70" s="19"/>
      <c r="IA70" s="19"/>
      <c r="IB70" s="19"/>
      <c r="IC70" s="19"/>
      <c r="ID70" s="19"/>
      <c r="IE70" s="19"/>
      <c r="IF70" s="19"/>
      <c r="IG70" s="19"/>
      <c r="IH70" s="19"/>
      <c r="II70" s="19"/>
      <c r="IJ70" s="19"/>
      <c r="IK70" s="19"/>
      <c r="IL70" s="19"/>
      <c r="IM70" s="19"/>
      <c r="IN70" s="19"/>
      <c r="IO70" s="19"/>
      <c r="IP70" s="19"/>
      <c r="IQ70" s="19"/>
      <c r="IR70" s="19"/>
      <c r="IS70" s="19"/>
      <c r="IT70" s="19"/>
      <c r="IU70" s="19"/>
      <c r="IV70" s="5">
        <f t="shared" ref="IV70:JD70" si="52">SUMIF($E$3:$IR$3,IV$3,$E70:$IR70)</f>
        <v>0</v>
      </c>
      <c r="IW70" s="5">
        <f t="shared" si="52"/>
        <v>0</v>
      </c>
      <c r="IX70" s="5">
        <f t="shared" si="52"/>
        <v>0</v>
      </c>
      <c r="IY70" s="5">
        <f t="shared" si="52"/>
        <v>0</v>
      </c>
      <c r="IZ70" s="5">
        <f t="shared" si="52"/>
        <v>0</v>
      </c>
      <c r="JA70" s="5">
        <f t="shared" si="52"/>
        <v>740</v>
      </c>
      <c r="JB70" s="5">
        <f t="shared" si="52"/>
        <v>583.89</v>
      </c>
      <c r="JC70" s="5">
        <f t="shared" si="52"/>
        <v>0</v>
      </c>
      <c r="JD70" s="5">
        <f t="shared" si="52"/>
        <v>0</v>
      </c>
      <c r="JE70" s="19"/>
      <c r="JF70" s="19"/>
    </row>
    <row r="71">
      <c r="A71" s="19"/>
      <c r="B71" s="19"/>
      <c r="C71" s="19"/>
      <c r="D71" s="20" t="s">
        <v>54</v>
      </c>
      <c r="E71" s="21" t="s">
        <v>55</v>
      </c>
      <c r="F71" s="21" t="s">
        <v>56</v>
      </c>
      <c r="G71" s="23"/>
      <c r="H71" s="23"/>
      <c r="I71" s="23"/>
      <c r="J71" s="19"/>
      <c r="K71" s="19"/>
      <c r="L71" s="22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  <c r="ET71" s="19"/>
      <c r="EU71" s="19"/>
      <c r="EV71" s="19"/>
      <c r="EW71" s="19"/>
      <c r="EX71" s="19"/>
      <c r="EY71" s="19"/>
      <c r="EZ71" s="19"/>
      <c r="FA71" s="19"/>
      <c r="FB71" s="19"/>
      <c r="FC71" s="24">
        <v>700.0</v>
      </c>
      <c r="FD71" s="19"/>
      <c r="FE71" s="19"/>
      <c r="FF71" s="19"/>
      <c r="FG71" s="19"/>
      <c r="FH71" s="19"/>
      <c r="FI71" s="19"/>
      <c r="FJ71" s="19"/>
      <c r="FK71" s="19"/>
      <c r="FL71" s="19"/>
      <c r="FM71" s="19"/>
      <c r="FN71" s="19"/>
      <c r="FO71" s="19"/>
      <c r="FP71" s="19"/>
      <c r="FQ71" s="19"/>
      <c r="FR71" s="19"/>
      <c r="FS71" s="19"/>
      <c r="FT71" s="19"/>
      <c r="FU71" s="19"/>
      <c r="FV71" s="19"/>
      <c r="FW71" s="19"/>
      <c r="FX71" s="19"/>
      <c r="FY71" s="19"/>
      <c r="FZ71" s="19"/>
      <c r="GA71" s="19"/>
      <c r="GB71" s="19"/>
      <c r="GC71" s="19"/>
      <c r="GD71" s="19"/>
      <c r="GE71" s="19"/>
      <c r="GF71" s="19"/>
      <c r="GG71" s="19"/>
      <c r="GH71" s="24">
        <v>700.0</v>
      </c>
      <c r="GI71" s="19"/>
      <c r="GJ71" s="19"/>
      <c r="GK71" s="19"/>
      <c r="GL71" s="19"/>
      <c r="GM71" s="19"/>
      <c r="GN71" s="19"/>
      <c r="GO71" s="19"/>
      <c r="GP71" s="19"/>
      <c r="GQ71" s="19"/>
      <c r="GR71" s="19"/>
      <c r="GS71" s="19"/>
      <c r="GT71" s="19"/>
      <c r="GU71" s="19"/>
      <c r="GV71" s="19"/>
      <c r="GW71" s="19"/>
      <c r="GX71" s="19"/>
      <c r="GY71" s="19"/>
      <c r="GZ71" s="19"/>
      <c r="HA71" s="19"/>
      <c r="HB71" s="19"/>
      <c r="HC71" s="19"/>
      <c r="HD71" s="19"/>
      <c r="HE71" s="19"/>
      <c r="HF71" s="19"/>
      <c r="HG71" s="19"/>
      <c r="HH71" s="19"/>
      <c r="HI71" s="19"/>
      <c r="HJ71" s="19"/>
      <c r="HK71" s="19"/>
      <c r="HL71" s="24">
        <v>700.0</v>
      </c>
      <c r="HM71" s="19"/>
      <c r="HN71" s="19"/>
      <c r="HO71" s="19"/>
      <c r="HP71" s="19"/>
      <c r="HQ71" s="19"/>
      <c r="HR71" s="19"/>
      <c r="HS71" s="19"/>
      <c r="HT71" s="19"/>
      <c r="HU71" s="19"/>
      <c r="HV71" s="19"/>
      <c r="HW71" s="19"/>
      <c r="HX71" s="19"/>
      <c r="HY71" s="19"/>
      <c r="HZ71" s="19"/>
      <c r="IA71" s="19"/>
      <c r="IB71" s="19"/>
      <c r="IC71" s="19"/>
      <c r="ID71" s="19"/>
      <c r="IE71" s="19"/>
      <c r="IF71" s="19"/>
      <c r="IG71" s="19"/>
      <c r="IH71" s="19"/>
      <c r="II71" s="19"/>
      <c r="IJ71" s="19"/>
      <c r="IK71" s="19"/>
      <c r="IL71" s="19"/>
      <c r="IM71" s="19"/>
      <c r="IN71" s="19"/>
      <c r="IO71" s="19"/>
      <c r="IP71" s="19"/>
      <c r="IQ71" s="19"/>
      <c r="IR71" s="19"/>
      <c r="IS71" s="19"/>
      <c r="IT71" s="19"/>
      <c r="IU71" s="19"/>
      <c r="IV71" s="5">
        <f t="shared" ref="IV71:JD71" si="53">SUMIF($E$3:$IR$3,IV$3,$E71:$IR71)</f>
        <v>0</v>
      </c>
      <c r="IW71" s="5">
        <f t="shared" si="53"/>
        <v>0</v>
      </c>
      <c r="IX71" s="5">
        <f t="shared" si="53"/>
        <v>0</v>
      </c>
      <c r="IY71" s="5">
        <f t="shared" si="53"/>
        <v>0</v>
      </c>
      <c r="IZ71" s="5">
        <f t="shared" si="53"/>
        <v>700</v>
      </c>
      <c r="JA71" s="5">
        <f t="shared" si="53"/>
        <v>700</v>
      </c>
      <c r="JB71" s="5">
        <f t="shared" si="53"/>
        <v>700</v>
      </c>
      <c r="JC71" s="5">
        <f t="shared" si="53"/>
        <v>0</v>
      </c>
      <c r="JD71" s="5">
        <f t="shared" si="53"/>
        <v>0</v>
      </c>
      <c r="JE71" s="19"/>
      <c r="JF71" s="19"/>
    </row>
    <row r="72">
      <c r="A72" s="19"/>
      <c r="B72" s="19"/>
      <c r="C72" s="19"/>
      <c r="D72" s="20" t="s">
        <v>57</v>
      </c>
      <c r="E72" s="21" t="s">
        <v>58</v>
      </c>
      <c r="F72" s="21" t="s">
        <v>59</v>
      </c>
      <c r="G72" s="23"/>
      <c r="H72" s="23"/>
      <c r="I72" s="23"/>
      <c r="J72" s="19"/>
      <c r="K72" s="19"/>
      <c r="L72" s="22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  <c r="ET72" s="19"/>
      <c r="EU72" s="19"/>
      <c r="EV72" s="19"/>
      <c r="EW72" s="19"/>
      <c r="EX72" s="19"/>
      <c r="EY72" s="19"/>
      <c r="EZ72" s="19"/>
      <c r="FA72" s="19"/>
      <c r="FB72" s="19"/>
      <c r="FC72" s="19"/>
      <c r="FD72" s="19"/>
      <c r="FE72" s="19"/>
      <c r="FF72" s="19"/>
      <c r="FG72" s="19"/>
      <c r="FH72" s="19"/>
      <c r="FI72" s="19"/>
      <c r="FJ72" s="19"/>
      <c r="FK72" s="19"/>
      <c r="FL72" s="19"/>
      <c r="FM72" s="19"/>
      <c r="FN72" s="19"/>
      <c r="FO72" s="19"/>
      <c r="FP72" s="19"/>
      <c r="FQ72" s="19"/>
      <c r="FR72" s="19"/>
      <c r="FS72" s="19"/>
      <c r="FT72" s="19"/>
      <c r="FU72" s="19"/>
      <c r="FV72" s="19"/>
      <c r="FW72" s="19"/>
      <c r="FX72" s="19"/>
      <c r="FY72" s="19"/>
      <c r="FZ72" s="19"/>
      <c r="GA72" s="24">
        <v>855.0</v>
      </c>
      <c r="GB72" s="19"/>
      <c r="GC72" s="19"/>
      <c r="GD72" s="19"/>
      <c r="GE72" s="19"/>
      <c r="GF72" s="19"/>
      <c r="GG72" s="19"/>
      <c r="GH72" s="19"/>
      <c r="GI72" s="19"/>
      <c r="GJ72" s="19"/>
      <c r="GK72" s="19"/>
      <c r="GL72" s="19"/>
      <c r="GM72" s="19"/>
      <c r="GN72" s="19"/>
      <c r="GO72" s="19"/>
      <c r="GP72" s="19"/>
      <c r="GQ72" s="19"/>
      <c r="GR72" s="19"/>
      <c r="GS72" s="19"/>
      <c r="GT72" s="19"/>
      <c r="GU72" s="19"/>
      <c r="GV72" s="19"/>
      <c r="GW72" s="19"/>
      <c r="GX72" s="19"/>
      <c r="GY72" s="19"/>
      <c r="GZ72" s="19"/>
      <c r="HA72" s="19"/>
      <c r="HB72" s="19"/>
      <c r="HC72" s="24">
        <v>855.0</v>
      </c>
      <c r="HD72" s="19"/>
      <c r="HE72" s="19"/>
      <c r="HF72" s="19"/>
      <c r="HG72" s="19"/>
      <c r="HH72" s="19"/>
      <c r="HI72" s="19"/>
      <c r="HJ72" s="19"/>
      <c r="HK72" s="19"/>
      <c r="HL72" s="19"/>
      <c r="HM72" s="19"/>
      <c r="HN72" s="19"/>
      <c r="HO72" s="19"/>
      <c r="HP72" s="19"/>
      <c r="HQ72" s="19"/>
      <c r="HR72" s="19"/>
      <c r="HS72" s="19"/>
      <c r="HT72" s="19"/>
      <c r="HU72" s="19"/>
      <c r="HV72" s="19"/>
      <c r="HW72" s="19"/>
      <c r="HX72" s="19"/>
      <c r="HY72" s="19"/>
      <c r="HZ72" s="19"/>
      <c r="IA72" s="19"/>
      <c r="IB72" s="19"/>
      <c r="IC72" s="19"/>
      <c r="ID72" s="19"/>
      <c r="IE72" s="19"/>
      <c r="IF72" s="19"/>
      <c r="IG72" s="24">
        <v>855.0</v>
      </c>
      <c r="IH72" s="19"/>
      <c r="II72" s="19"/>
      <c r="IJ72" s="19"/>
      <c r="IK72" s="19"/>
      <c r="IL72" s="19"/>
      <c r="IM72" s="19"/>
      <c r="IN72" s="19"/>
      <c r="IO72" s="19"/>
      <c r="IP72" s="19"/>
      <c r="IQ72" s="19"/>
      <c r="IR72" s="19"/>
      <c r="IS72" s="19"/>
      <c r="IT72" s="19"/>
      <c r="IU72" s="19"/>
      <c r="IV72" s="5">
        <f t="shared" ref="IV72:JD72" si="54">SUMIF($E$3:$IR$3,IV$3,$E72:$IR72)</f>
        <v>0</v>
      </c>
      <c r="IW72" s="5">
        <f t="shared" si="54"/>
        <v>0</v>
      </c>
      <c r="IX72" s="5">
        <f t="shared" si="54"/>
        <v>0</v>
      </c>
      <c r="IY72" s="5">
        <f t="shared" si="54"/>
        <v>0</v>
      </c>
      <c r="IZ72" s="5">
        <f t="shared" si="54"/>
        <v>0</v>
      </c>
      <c r="JA72" s="5">
        <f t="shared" si="54"/>
        <v>855</v>
      </c>
      <c r="JB72" s="5">
        <f t="shared" si="54"/>
        <v>855</v>
      </c>
      <c r="JC72" s="5">
        <f t="shared" si="54"/>
        <v>855</v>
      </c>
      <c r="JD72" s="5">
        <f t="shared" si="54"/>
        <v>0</v>
      </c>
      <c r="JE72" s="19"/>
      <c r="JF72" s="19"/>
    </row>
    <row r="73">
      <c r="A73" s="19"/>
      <c r="B73" s="19"/>
      <c r="C73" s="19"/>
      <c r="D73" s="20" t="s">
        <v>60</v>
      </c>
      <c r="E73" s="21" t="s">
        <v>61</v>
      </c>
      <c r="F73" s="21" t="s">
        <v>62</v>
      </c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  <c r="ET73" s="19"/>
      <c r="EU73" s="19"/>
      <c r="EV73" s="19"/>
      <c r="EW73" s="19"/>
      <c r="EX73" s="19"/>
      <c r="EY73" s="19"/>
      <c r="EZ73" s="19"/>
      <c r="FA73" s="19"/>
      <c r="FB73" s="19"/>
      <c r="FC73" s="19"/>
      <c r="FD73" s="19"/>
      <c r="FE73" s="19"/>
      <c r="FF73" s="19"/>
      <c r="FG73" s="19"/>
      <c r="FH73" s="19"/>
      <c r="FI73" s="19"/>
      <c r="FJ73" s="19"/>
      <c r="FK73" s="19"/>
      <c r="FL73" s="19"/>
      <c r="FM73" s="19"/>
      <c r="FN73" s="19"/>
      <c r="FO73" s="19"/>
      <c r="FP73" s="19"/>
      <c r="FQ73" s="19"/>
      <c r="FR73" s="19"/>
      <c r="FS73" s="19"/>
      <c r="FT73" s="19"/>
      <c r="FU73" s="19"/>
      <c r="FV73" s="19"/>
      <c r="FW73" s="19"/>
      <c r="FX73" s="19"/>
      <c r="FY73" s="19"/>
      <c r="FZ73" s="19"/>
      <c r="GA73" s="19"/>
      <c r="GB73" s="19"/>
      <c r="GC73" s="19"/>
      <c r="GD73" s="19"/>
      <c r="GE73" s="19"/>
      <c r="GF73" s="19"/>
      <c r="GG73" s="19"/>
      <c r="GH73" s="19"/>
      <c r="GI73" s="19"/>
      <c r="GJ73" s="19"/>
      <c r="GK73" s="19"/>
      <c r="GL73" s="19"/>
      <c r="GM73" s="19"/>
      <c r="GN73" s="19"/>
      <c r="GO73" s="19"/>
      <c r="GP73" s="19"/>
      <c r="GQ73" s="19"/>
      <c r="GR73" s="19"/>
      <c r="GS73" s="19"/>
      <c r="GT73" s="19"/>
      <c r="GU73" s="19"/>
      <c r="GV73" s="19"/>
      <c r="GW73" s="19"/>
      <c r="GX73" s="19"/>
      <c r="GY73" s="19"/>
      <c r="GZ73" s="19"/>
      <c r="HA73" s="19"/>
      <c r="HB73" s="19"/>
      <c r="HC73" s="19"/>
      <c r="HD73" s="19"/>
      <c r="HE73" s="19"/>
      <c r="HF73" s="19"/>
      <c r="HG73" s="19"/>
      <c r="HH73" s="19"/>
      <c r="HI73" s="19"/>
      <c r="HJ73" s="19"/>
      <c r="HK73" s="19"/>
      <c r="HL73" s="19"/>
      <c r="HM73" s="19"/>
      <c r="HN73" s="19"/>
      <c r="HO73" s="19"/>
      <c r="HP73" s="19"/>
      <c r="HQ73" s="19"/>
      <c r="HR73" s="19"/>
      <c r="HS73" s="19"/>
      <c r="HT73" s="19"/>
      <c r="HU73" s="19"/>
      <c r="HV73" s="19"/>
      <c r="HW73" s="19"/>
      <c r="HX73" s="19"/>
      <c r="HY73" s="19"/>
      <c r="HZ73" s="19"/>
      <c r="IA73" s="19"/>
      <c r="IB73" s="19"/>
      <c r="IC73" s="19"/>
      <c r="ID73" s="19"/>
      <c r="IE73" s="19"/>
      <c r="IF73" s="19"/>
      <c r="IG73" s="19"/>
      <c r="IH73" s="19"/>
      <c r="II73" s="19"/>
      <c r="IJ73" s="19"/>
      <c r="IK73" s="19"/>
      <c r="IL73" s="19"/>
      <c r="IM73" s="19"/>
      <c r="IN73" s="19"/>
      <c r="IO73" s="19"/>
      <c r="IP73" s="19"/>
      <c r="IQ73" s="19"/>
      <c r="IR73" s="19"/>
      <c r="IS73" s="19"/>
      <c r="IT73" s="19"/>
      <c r="IU73" s="19"/>
      <c r="IV73" s="5">
        <f t="shared" ref="IV73:JD73" si="55">SUMIF($E$3:$IR$3,IV$3,$E73:$IR73)</f>
        <v>0</v>
      </c>
      <c r="IW73" s="5">
        <f t="shared" si="55"/>
        <v>0</v>
      </c>
      <c r="IX73" s="5">
        <f t="shared" si="55"/>
        <v>0</v>
      </c>
      <c r="IY73" s="5">
        <f t="shared" si="55"/>
        <v>0</v>
      </c>
      <c r="IZ73" s="5">
        <f t="shared" si="55"/>
        <v>0</v>
      </c>
      <c r="JA73" s="5">
        <f t="shared" si="55"/>
        <v>0</v>
      </c>
      <c r="JB73" s="5">
        <f t="shared" si="55"/>
        <v>0</v>
      </c>
      <c r="JC73" s="5">
        <f t="shared" si="55"/>
        <v>0</v>
      </c>
      <c r="JD73" s="5">
        <f t="shared" si="55"/>
        <v>0</v>
      </c>
      <c r="JE73" s="19"/>
      <c r="JF73" s="19"/>
    </row>
    <row r="74">
      <c r="A74" s="19"/>
      <c r="B74" s="19"/>
      <c r="C74" s="19"/>
      <c r="D74" s="20" t="s">
        <v>63</v>
      </c>
      <c r="E74" s="21" t="s">
        <v>64</v>
      </c>
      <c r="F74" s="21" t="s">
        <v>65</v>
      </c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  <c r="EM74" s="19"/>
      <c r="EN74" s="19"/>
      <c r="EO74" s="19"/>
      <c r="EP74" s="19"/>
      <c r="EQ74" s="19"/>
      <c r="ER74" s="19"/>
      <c r="ES74" s="19"/>
      <c r="ET74" s="19"/>
      <c r="EU74" s="19"/>
      <c r="EV74" s="19"/>
      <c r="EW74" s="19"/>
      <c r="EX74" s="19"/>
      <c r="EY74" s="19"/>
      <c r="EZ74" s="19"/>
      <c r="FA74" s="19"/>
      <c r="FB74" s="19"/>
      <c r="FC74" s="19"/>
      <c r="FD74" s="19"/>
      <c r="FE74" s="19"/>
      <c r="FF74" s="19"/>
      <c r="FG74" s="19"/>
      <c r="FH74" s="19"/>
      <c r="FI74" s="19"/>
      <c r="FJ74" s="19"/>
      <c r="FK74" s="19"/>
      <c r="FL74" s="19"/>
      <c r="FM74" s="19"/>
      <c r="FN74" s="19"/>
      <c r="FO74" s="19"/>
      <c r="FP74" s="19"/>
      <c r="FQ74" s="19"/>
      <c r="FR74" s="19"/>
      <c r="FS74" s="19"/>
      <c r="FT74" s="19"/>
      <c r="FU74" s="19"/>
      <c r="FV74" s="19"/>
      <c r="FW74" s="19"/>
      <c r="FX74" s="19"/>
      <c r="FY74" s="19"/>
      <c r="FZ74" s="19"/>
      <c r="GA74" s="19"/>
      <c r="GB74" s="19"/>
      <c r="GC74" s="19"/>
      <c r="GD74" s="19"/>
      <c r="GE74" s="19"/>
      <c r="GF74" s="19"/>
      <c r="GG74" s="19"/>
      <c r="GH74" s="19"/>
      <c r="GI74" s="19"/>
      <c r="GJ74" s="19"/>
      <c r="GK74" s="19"/>
      <c r="GL74" s="19"/>
      <c r="GM74" s="19"/>
      <c r="GN74" s="19"/>
      <c r="GO74" s="19"/>
      <c r="GP74" s="19"/>
      <c r="GQ74" s="19"/>
      <c r="GR74" s="19"/>
      <c r="GS74" s="24">
        <v>700.0</v>
      </c>
      <c r="GT74" s="19"/>
      <c r="GU74" s="19"/>
      <c r="GV74" s="19"/>
      <c r="GW74" s="19"/>
      <c r="GX74" s="19"/>
      <c r="GY74" s="19"/>
      <c r="GZ74" s="19"/>
      <c r="HA74" s="19"/>
      <c r="HB74" s="19"/>
      <c r="HC74" s="19"/>
      <c r="HD74" s="19"/>
      <c r="HE74" s="19"/>
      <c r="HF74" s="19"/>
      <c r="HG74" s="19"/>
      <c r="HH74" s="19"/>
      <c r="HI74" s="19"/>
      <c r="HJ74" s="19"/>
      <c r="HK74" s="19"/>
      <c r="HL74" s="19"/>
      <c r="HM74" s="19"/>
      <c r="HN74" s="19"/>
      <c r="HO74" s="19"/>
      <c r="HP74" s="19"/>
      <c r="HQ74" s="19"/>
      <c r="HR74" s="19"/>
      <c r="HS74" s="19"/>
      <c r="HT74" s="19"/>
      <c r="HU74" s="19"/>
      <c r="HV74" s="19"/>
      <c r="HW74" s="19"/>
      <c r="HX74" s="24">
        <v>700.0</v>
      </c>
      <c r="HY74" s="19"/>
      <c r="HZ74" s="19"/>
      <c r="IA74" s="19"/>
      <c r="IB74" s="19"/>
      <c r="IC74" s="19"/>
      <c r="ID74" s="19"/>
      <c r="IE74" s="19"/>
      <c r="IF74" s="19"/>
      <c r="IG74" s="19"/>
      <c r="IH74" s="19"/>
      <c r="II74" s="19"/>
      <c r="IJ74" s="19"/>
      <c r="IK74" s="19"/>
      <c r="IL74" s="19"/>
      <c r="IM74" s="19"/>
      <c r="IN74" s="19"/>
      <c r="IO74" s="19"/>
      <c r="IP74" s="19"/>
      <c r="IQ74" s="19"/>
      <c r="IR74" s="19"/>
      <c r="IS74" s="19"/>
      <c r="IT74" s="19"/>
      <c r="IU74" s="19"/>
      <c r="IV74" s="5">
        <f t="shared" ref="IV74:JD74" si="56">SUMIF($E$3:$IR$3,IV$3,$E74:$IR74)</f>
        <v>0</v>
      </c>
      <c r="IW74" s="5">
        <f t="shared" si="56"/>
        <v>0</v>
      </c>
      <c r="IX74" s="5">
        <f t="shared" si="56"/>
        <v>0</v>
      </c>
      <c r="IY74" s="5">
        <f t="shared" si="56"/>
        <v>0</v>
      </c>
      <c r="IZ74" s="5">
        <f t="shared" si="56"/>
        <v>0</v>
      </c>
      <c r="JA74" s="5">
        <f t="shared" si="56"/>
        <v>0</v>
      </c>
      <c r="JB74" s="5">
        <f t="shared" si="56"/>
        <v>700</v>
      </c>
      <c r="JC74" s="5">
        <f t="shared" si="56"/>
        <v>700</v>
      </c>
      <c r="JD74" s="5">
        <f t="shared" si="56"/>
        <v>0</v>
      </c>
      <c r="JE74" s="19"/>
      <c r="JF74" s="19"/>
    </row>
    <row r="75">
      <c r="A75" s="19"/>
      <c r="B75" s="19"/>
      <c r="C75" s="19"/>
      <c r="D75" s="20" t="s">
        <v>66</v>
      </c>
      <c r="E75" s="21" t="s">
        <v>67</v>
      </c>
      <c r="F75" s="21" t="s">
        <v>68</v>
      </c>
      <c r="G75" s="23"/>
      <c r="H75" s="23"/>
      <c r="I75" s="23"/>
      <c r="J75" s="19"/>
      <c r="K75" s="19"/>
      <c r="L75" s="22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/>
      <c r="EQ75" s="19"/>
      <c r="ER75" s="19"/>
      <c r="ES75" s="19"/>
      <c r="ET75" s="19"/>
      <c r="EU75" s="19"/>
      <c r="EV75" s="19"/>
      <c r="EW75" s="19"/>
      <c r="EX75" s="19"/>
      <c r="EY75" s="19"/>
      <c r="EZ75" s="19"/>
      <c r="FA75" s="19"/>
      <c r="FB75" s="19"/>
      <c r="FC75" s="19"/>
      <c r="FD75" s="19"/>
      <c r="FE75" s="19"/>
      <c r="FF75" s="19"/>
      <c r="FG75" s="19"/>
      <c r="FH75" s="19"/>
      <c r="FI75" s="19"/>
      <c r="FJ75" s="19"/>
      <c r="FK75" s="19"/>
      <c r="FL75" s="19"/>
      <c r="FM75" s="19"/>
      <c r="FN75" s="19"/>
      <c r="FO75" s="19"/>
      <c r="FP75" s="19"/>
      <c r="FQ75" s="19"/>
      <c r="FR75" s="19"/>
      <c r="FS75" s="19"/>
      <c r="FT75" s="19"/>
      <c r="FU75" s="19"/>
      <c r="FV75" s="19"/>
      <c r="FW75" s="19"/>
      <c r="FX75" s="19"/>
      <c r="FY75" s="19"/>
      <c r="FZ75" s="19"/>
      <c r="GA75" s="19"/>
      <c r="GB75" s="24">
        <v>795.0</v>
      </c>
      <c r="GC75" s="19"/>
      <c r="GD75" s="19"/>
      <c r="GE75" s="19"/>
      <c r="GF75" s="19"/>
      <c r="GG75" s="19"/>
      <c r="GH75" s="19"/>
      <c r="GI75" s="19"/>
      <c r="GJ75" s="19"/>
      <c r="GK75" s="19"/>
      <c r="GL75" s="19"/>
      <c r="GM75" s="19"/>
      <c r="GN75" s="19"/>
      <c r="GO75" s="19"/>
      <c r="GP75" s="19"/>
      <c r="GQ75" s="19"/>
      <c r="GR75" s="19"/>
      <c r="GS75" s="19"/>
      <c r="GT75" s="19"/>
      <c r="GU75" s="19"/>
      <c r="GV75" s="19"/>
      <c r="GW75" s="19"/>
      <c r="GX75" s="19"/>
      <c r="GY75" s="19"/>
      <c r="GZ75" s="19"/>
      <c r="HA75" s="19"/>
      <c r="HB75" s="19"/>
      <c r="HC75" s="19"/>
      <c r="HD75" s="19"/>
      <c r="HE75" s="19"/>
      <c r="HF75" s="19"/>
      <c r="HG75" s="24">
        <v>795.0</v>
      </c>
      <c r="HH75" s="19"/>
      <c r="HI75" s="19"/>
      <c r="HJ75" s="19"/>
      <c r="HK75" s="19"/>
      <c r="HL75" s="19"/>
      <c r="HM75" s="19"/>
      <c r="HN75" s="19"/>
      <c r="HO75" s="19"/>
      <c r="HP75" s="19"/>
      <c r="HQ75" s="19"/>
      <c r="HR75" s="19"/>
      <c r="HS75" s="19"/>
      <c r="HT75" s="19"/>
      <c r="HU75" s="19"/>
      <c r="HV75" s="19"/>
      <c r="HW75" s="19"/>
      <c r="HX75" s="19"/>
      <c r="HY75" s="19"/>
      <c r="HZ75" s="19"/>
      <c r="IA75" s="19"/>
      <c r="IB75" s="19"/>
      <c r="IC75" s="19"/>
      <c r="ID75" s="19"/>
      <c r="IE75" s="19"/>
      <c r="IF75" s="19"/>
      <c r="IG75" s="19"/>
      <c r="IH75" s="19"/>
      <c r="II75" s="19"/>
      <c r="IJ75" s="19"/>
      <c r="IK75" s="19"/>
      <c r="IL75" s="19"/>
      <c r="IM75" s="19"/>
      <c r="IN75" s="19"/>
      <c r="IO75" s="19"/>
      <c r="IP75" s="19"/>
      <c r="IQ75" s="19"/>
      <c r="IR75" s="19"/>
      <c r="IS75" s="19"/>
      <c r="IT75" s="19"/>
      <c r="IU75" s="19"/>
      <c r="IV75" s="5">
        <f t="shared" ref="IV75:JD75" si="57">SUMIF($E$3:$IR$3,IV$3,$E75:$IR75)</f>
        <v>0</v>
      </c>
      <c r="IW75" s="5">
        <f t="shared" si="57"/>
        <v>0</v>
      </c>
      <c r="IX75" s="5">
        <f t="shared" si="57"/>
        <v>0</v>
      </c>
      <c r="IY75" s="5">
        <f t="shared" si="57"/>
        <v>0</v>
      </c>
      <c r="IZ75" s="5">
        <f t="shared" si="57"/>
        <v>0</v>
      </c>
      <c r="JA75" s="5">
        <f t="shared" si="57"/>
        <v>795</v>
      </c>
      <c r="JB75" s="5">
        <f t="shared" si="57"/>
        <v>795</v>
      </c>
      <c r="JC75" s="5">
        <f t="shared" si="57"/>
        <v>0</v>
      </c>
      <c r="JD75" s="5">
        <f t="shared" si="57"/>
        <v>0</v>
      </c>
      <c r="JE75" s="19"/>
      <c r="JF75" s="19"/>
    </row>
    <row r="76">
      <c r="A76" s="19"/>
      <c r="B76" s="19"/>
      <c r="C76" s="19"/>
      <c r="D76" s="25" t="s">
        <v>69</v>
      </c>
      <c r="E76" s="21" t="s">
        <v>70</v>
      </c>
      <c r="F76" s="21" t="s">
        <v>71</v>
      </c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  <c r="ET76" s="19"/>
      <c r="EU76" s="19"/>
      <c r="EV76" s="19"/>
      <c r="EW76" s="19"/>
      <c r="EX76" s="19"/>
      <c r="EY76" s="19"/>
      <c r="EZ76" s="19"/>
      <c r="FA76" s="19"/>
      <c r="FB76" s="19"/>
      <c r="FC76" s="19"/>
      <c r="FD76" s="19"/>
      <c r="FE76" s="19"/>
      <c r="FF76" s="19"/>
      <c r="FG76" s="19"/>
      <c r="FH76" s="19"/>
      <c r="FI76" s="19"/>
      <c r="FJ76" s="19"/>
      <c r="FK76" s="19"/>
      <c r="FL76" s="19"/>
      <c r="FM76" s="24">
        <v>740.0</v>
      </c>
      <c r="FN76" s="19"/>
      <c r="FO76" s="19"/>
      <c r="FP76" s="19"/>
      <c r="FQ76" s="19"/>
      <c r="FR76" s="19"/>
      <c r="FS76" s="19"/>
      <c r="FT76" s="19"/>
      <c r="FU76" s="19"/>
      <c r="FV76" s="19"/>
      <c r="FW76" s="19"/>
      <c r="FX76" s="19"/>
      <c r="FY76" s="19"/>
      <c r="FZ76" s="19"/>
      <c r="GA76" s="19"/>
      <c r="GB76" s="19"/>
      <c r="GC76" s="19"/>
      <c r="GD76" s="19"/>
      <c r="GE76" s="19"/>
      <c r="GF76" s="19"/>
      <c r="GG76" s="19"/>
      <c r="GH76" s="19"/>
      <c r="GI76" s="19"/>
      <c r="GJ76" s="19"/>
      <c r="GK76" s="19"/>
      <c r="GL76" s="19"/>
      <c r="GM76" s="19"/>
      <c r="GN76" s="19"/>
      <c r="GO76" s="24">
        <v>740.0</v>
      </c>
      <c r="GP76" s="19"/>
      <c r="GQ76" s="19"/>
      <c r="GR76" s="19"/>
      <c r="GS76" s="19"/>
      <c r="GT76" s="19"/>
      <c r="GU76" s="19"/>
      <c r="GV76" s="19"/>
      <c r="GW76" s="19"/>
      <c r="GX76" s="19"/>
      <c r="GY76" s="19"/>
      <c r="GZ76" s="19"/>
      <c r="HA76" s="19"/>
      <c r="HB76" s="19"/>
      <c r="HC76" s="19"/>
      <c r="HD76" s="19"/>
      <c r="HE76" s="19"/>
      <c r="HF76" s="19"/>
      <c r="HG76" s="19"/>
      <c r="HH76" s="19"/>
      <c r="HI76" s="19"/>
      <c r="HJ76" s="19"/>
      <c r="HK76" s="19"/>
      <c r="HL76" s="19"/>
      <c r="HM76" s="19"/>
      <c r="HN76" s="19"/>
      <c r="HO76" s="19"/>
      <c r="HP76" s="19"/>
      <c r="HQ76" s="19"/>
      <c r="HR76" s="19"/>
      <c r="HS76" s="19"/>
      <c r="HT76" s="24">
        <v>740.0</v>
      </c>
      <c r="HU76" s="19"/>
      <c r="HV76" s="19"/>
      <c r="HW76" s="19"/>
      <c r="HX76" s="19"/>
      <c r="HY76" s="19"/>
      <c r="HZ76" s="19"/>
      <c r="IA76" s="19"/>
      <c r="IB76" s="19"/>
      <c r="IC76" s="19"/>
      <c r="ID76" s="19"/>
      <c r="IE76" s="19"/>
      <c r="IF76" s="19"/>
      <c r="IG76" s="19"/>
      <c r="IH76" s="19"/>
      <c r="II76" s="19"/>
      <c r="IJ76" s="19"/>
      <c r="IK76" s="19"/>
      <c r="IL76" s="19"/>
      <c r="IM76" s="19"/>
      <c r="IN76" s="19"/>
      <c r="IO76" s="19"/>
      <c r="IP76" s="19"/>
      <c r="IQ76" s="19"/>
      <c r="IR76" s="19"/>
      <c r="IS76" s="19"/>
      <c r="IT76" s="19"/>
      <c r="IU76" s="19"/>
      <c r="IV76" s="5">
        <f t="shared" ref="IV76:JD76" si="58">SUMIF($E$3:$IR$3,IV$3,$E76:$IR76)</f>
        <v>0</v>
      </c>
      <c r="IW76" s="5">
        <f t="shared" si="58"/>
        <v>0</v>
      </c>
      <c r="IX76" s="5">
        <f t="shared" si="58"/>
        <v>0</v>
      </c>
      <c r="IY76" s="5">
        <f t="shared" si="58"/>
        <v>0</v>
      </c>
      <c r="IZ76" s="5">
        <f t="shared" si="58"/>
        <v>0</v>
      </c>
      <c r="JA76" s="5">
        <f t="shared" si="58"/>
        <v>740</v>
      </c>
      <c r="JB76" s="5">
        <f t="shared" si="58"/>
        <v>740</v>
      </c>
      <c r="JC76" s="5">
        <f t="shared" si="58"/>
        <v>740</v>
      </c>
      <c r="JD76" s="5">
        <f t="shared" si="58"/>
        <v>0</v>
      </c>
      <c r="JE76" s="19"/>
      <c r="JF76" s="19"/>
    </row>
    <row r="77">
      <c r="A77" s="19"/>
      <c r="B77" s="19"/>
      <c r="C77" s="19"/>
      <c r="D77" s="25" t="s">
        <v>72</v>
      </c>
      <c r="E77" s="19"/>
      <c r="F77" s="19" t="s">
        <v>73</v>
      </c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/>
      <c r="EQ77" s="19"/>
      <c r="ER77" s="19"/>
      <c r="ES77" s="19"/>
      <c r="ET77" s="19"/>
      <c r="EU77" s="19"/>
      <c r="EV77" s="19"/>
      <c r="EW77" s="19"/>
      <c r="EX77" s="19"/>
      <c r="EY77" s="19"/>
      <c r="EZ77" s="19"/>
      <c r="FA77" s="19"/>
      <c r="FB77" s="19"/>
      <c r="FC77" s="19"/>
      <c r="FD77" s="19"/>
      <c r="FE77" s="19"/>
      <c r="FF77" s="19"/>
      <c r="FG77" s="19"/>
      <c r="FH77" s="19"/>
      <c r="FI77" s="19"/>
      <c r="FJ77" s="19"/>
      <c r="FK77" s="19"/>
      <c r="FL77" s="19"/>
      <c r="FM77" s="19"/>
      <c r="FN77" s="19"/>
      <c r="FO77" s="19"/>
      <c r="FP77" s="19"/>
      <c r="FQ77" s="19"/>
      <c r="FR77" s="19"/>
      <c r="FS77" s="19"/>
      <c r="FT77" s="19"/>
      <c r="FU77" s="19"/>
      <c r="FV77" s="19"/>
      <c r="FW77" s="19"/>
      <c r="FX77" s="19"/>
      <c r="FY77" s="19"/>
      <c r="FZ77" s="19"/>
      <c r="GA77" s="19"/>
      <c r="GB77" s="19"/>
      <c r="GC77" s="19"/>
      <c r="GD77" s="19"/>
      <c r="GE77" s="19"/>
      <c r="GF77" s="19"/>
      <c r="GG77" s="19"/>
      <c r="GH77" s="19"/>
      <c r="GI77" s="19"/>
      <c r="GJ77" s="19"/>
      <c r="GK77" s="19"/>
      <c r="GL77" s="19"/>
      <c r="GM77" s="19"/>
      <c r="GN77" s="19"/>
      <c r="GO77" s="19"/>
      <c r="GP77" s="19"/>
      <c r="GQ77" s="19"/>
      <c r="GR77" s="19"/>
      <c r="GS77" s="19"/>
      <c r="GT77" s="19"/>
      <c r="GU77" s="19"/>
      <c r="GV77" s="19"/>
      <c r="GW77" s="19"/>
      <c r="GX77" s="19"/>
      <c r="GY77" s="19"/>
      <c r="GZ77" s="19"/>
      <c r="HA77" s="19"/>
      <c r="HB77" s="19"/>
      <c r="HC77" s="19"/>
      <c r="HD77" s="19"/>
      <c r="HE77" s="19"/>
      <c r="HF77" s="19"/>
      <c r="HG77" s="19"/>
      <c r="HH77" s="19"/>
      <c r="HI77" s="19"/>
      <c r="HJ77" s="19"/>
      <c r="HK77" s="19"/>
      <c r="HL77" s="19"/>
      <c r="HM77" s="19"/>
      <c r="HN77" s="19"/>
      <c r="HO77" s="19"/>
      <c r="HP77" s="19"/>
      <c r="HQ77" s="19"/>
      <c r="HR77" s="19"/>
      <c r="HS77" s="19"/>
      <c r="HT77" s="19"/>
      <c r="HU77" s="19"/>
      <c r="HV77" s="19"/>
      <c r="HW77" s="19"/>
      <c r="HX77" s="19"/>
      <c r="HY77" s="19"/>
      <c r="HZ77" s="19"/>
      <c r="IA77" s="19"/>
      <c r="IB77" s="19"/>
      <c r="IC77" s="19"/>
      <c r="ID77" s="19"/>
      <c r="IE77" s="19"/>
      <c r="IF77" s="24">
        <v>795.0</v>
      </c>
      <c r="IG77" s="19"/>
      <c r="IH77" s="19"/>
      <c r="II77" s="19"/>
      <c r="IJ77" s="19"/>
      <c r="IK77" s="19"/>
      <c r="IL77" s="19"/>
      <c r="IM77" s="19"/>
      <c r="IN77" s="19"/>
      <c r="IO77" s="19"/>
      <c r="IP77" s="19"/>
      <c r="IQ77" s="19"/>
      <c r="IR77" s="19"/>
      <c r="IS77" s="19"/>
      <c r="IT77" s="19"/>
      <c r="IU77" s="19"/>
      <c r="IV77" s="5">
        <f t="shared" ref="IV77:JD77" si="59">SUMIF($E$3:$IR$3,IV$3,$E77:$IR77)</f>
        <v>0</v>
      </c>
      <c r="IW77" s="5">
        <f t="shared" si="59"/>
        <v>0</v>
      </c>
      <c r="IX77" s="5">
        <f t="shared" si="59"/>
        <v>0</v>
      </c>
      <c r="IY77" s="5">
        <f t="shared" si="59"/>
        <v>0</v>
      </c>
      <c r="IZ77" s="5">
        <f t="shared" si="59"/>
        <v>0</v>
      </c>
      <c r="JA77" s="5">
        <f t="shared" si="59"/>
        <v>0</v>
      </c>
      <c r="JB77" s="5">
        <f t="shared" si="59"/>
        <v>0</v>
      </c>
      <c r="JC77" s="5">
        <f t="shared" si="59"/>
        <v>795</v>
      </c>
      <c r="JD77" s="5">
        <f t="shared" si="59"/>
        <v>0</v>
      </c>
      <c r="JE77" s="19"/>
      <c r="JF77" s="19"/>
    </row>
    <row r="78">
      <c r="A78" s="19"/>
      <c r="B78" s="19"/>
      <c r="C78" s="19"/>
      <c r="D78" s="25" t="s">
        <v>74</v>
      </c>
      <c r="E78" s="21" t="s">
        <v>75</v>
      </c>
      <c r="F78" s="21" t="s">
        <v>76</v>
      </c>
      <c r="G78" s="23"/>
      <c r="H78" s="23"/>
      <c r="I78" s="23"/>
      <c r="J78" s="19"/>
      <c r="K78" s="19"/>
      <c r="L78" s="22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  <c r="ET78" s="19"/>
      <c r="EU78" s="19"/>
      <c r="EV78" s="19"/>
      <c r="EW78" s="19"/>
      <c r="EX78" s="19"/>
      <c r="EY78" s="19"/>
      <c r="EZ78" s="19"/>
      <c r="FA78" s="19"/>
      <c r="FB78" s="24">
        <v>810.0</v>
      </c>
      <c r="FC78" s="19"/>
      <c r="FD78" s="19"/>
      <c r="FE78" s="19"/>
      <c r="FF78" s="19"/>
      <c r="FG78" s="19"/>
      <c r="FH78" s="19"/>
      <c r="FI78" s="19"/>
      <c r="FJ78" s="19"/>
      <c r="FK78" s="19"/>
      <c r="FL78" s="19"/>
      <c r="FM78" s="19"/>
      <c r="FN78" s="19"/>
      <c r="FO78" s="19"/>
      <c r="FP78" s="19"/>
      <c r="FQ78" s="19"/>
      <c r="FR78" s="19"/>
      <c r="FS78" s="19"/>
      <c r="FT78" s="19"/>
      <c r="FU78" s="19"/>
      <c r="FV78" s="19"/>
      <c r="FW78" s="19"/>
      <c r="FX78" s="19"/>
      <c r="FY78" s="19"/>
      <c r="FZ78" s="19"/>
      <c r="GA78" s="19"/>
      <c r="GB78" s="19"/>
      <c r="GC78" s="19"/>
      <c r="GD78" s="24">
        <v>810.0</v>
      </c>
      <c r="GE78" s="19"/>
      <c r="GF78" s="19"/>
      <c r="GG78" s="19"/>
      <c r="GH78" s="19"/>
      <c r="GI78" s="19"/>
      <c r="GJ78" s="19"/>
      <c r="GK78" s="19"/>
      <c r="GL78" s="19"/>
      <c r="GM78" s="19"/>
      <c r="GN78" s="19"/>
      <c r="GO78" s="19"/>
      <c r="GP78" s="19"/>
      <c r="GQ78" s="19"/>
      <c r="GR78" s="19"/>
      <c r="GS78" s="19"/>
      <c r="GT78" s="19"/>
      <c r="GU78" s="19"/>
      <c r="GV78" s="19"/>
      <c r="GW78" s="19"/>
      <c r="GX78" s="19"/>
      <c r="GY78" s="19"/>
      <c r="GZ78" s="19"/>
      <c r="HA78" s="19"/>
      <c r="HB78" s="19"/>
      <c r="HC78" s="19"/>
      <c r="HD78" s="19"/>
      <c r="HE78" s="19"/>
      <c r="HF78" s="19"/>
      <c r="HG78" s="24">
        <v>810.0</v>
      </c>
      <c r="HH78" s="19"/>
      <c r="HI78" s="19"/>
      <c r="HJ78" s="19"/>
      <c r="HK78" s="19"/>
      <c r="HL78" s="19"/>
      <c r="HM78" s="19"/>
      <c r="HN78" s="19"/>
      <c r="HO78" s="19"/>
      <c r="HP78" s="19"/>
      <c r="HQ78" s="19"/>
      <c r="HR78" s="19"/>
      <c r="HS78" s="19"/>
      <c r="HT78" s="19"/>
      <c r="HU78" s="19"/>
      <c r="HV78" s="19"/>
      <c r="HW78" s="19"/>
      <c r="HX78" s="19"/>
      <c r="HY78" s="19"/>
      <c r="HZ78" s="19"/>
      <c r="IA78" s="19"/>
      <c r="IB78" s="19"/>
      <c r="IC78" s="19"/>
      <c r="ID78" s="19"/>
      <c r="IE78" s="19"/>
      <c r="IF78" s="19"/>
      <c r="IG78" s="19"/>
      <c r="IH78" s="19"/>
      <c r="II78" s="19"/>
      <c r="IJ78" s="19"/>
      <c r="IK78" s="19"/>
      <c r="IL78" s="19"/>
      <c r="IM78" s="19"/>
      <c r="IN78" s="19"/>
      <c r="IO78" s="19"/>
      <c r="IP78" s="19"/>
      <c r="IQ78" s="19"/>
      <c r="IR78" s="19"/>
      <c r="IS78" s="19"/>
      <c r="IT78" s="19"/>
      <c r="IU78" s="19"/>
      <c r="IV78" s="5">
        <f t="shared" ref="IV78:JD78" si="60">SUMIF($E$3:$IR$3,IV$3,$E78:$IR78)</f>
        <v>0</v>
      </c>
      <c r="IW78" s="5">
        <f t="shared" si="60"/>
        <v>0</v>
      </c>
      <c r="IX78" s="5">
        <f t="shared" si="60"/>
        <v>0</v>
      </c>
      <c r="IY78" s="5">
        <f t="shared" si="60"/>
        <v>0</v>
      </c>
      <c r="IZ78" s="5">
        <f t="shared" si="60"/>
        <v>810</v>
      </c>
      <c r="JA78" s="5">
        <f t="shared" si="60"/>
        <v>810</v>
      </c>
      <c r="JB78" s="5">
        <f t="shared" si="60"/>
        <v>810</v>
      </c>
      <c r="JC78" s="5">
        <f t="shared" si="60"/>
        <v>0</v>
      </c>
      <c r="JD78" s="5">
        <f t="shared" si="60"/>
        <v>0</v>
      </c>
      <c r="JE78" s="19"/>
      <c r="JF78" s="19"/>
    </row>
    <row r="79">
      <c r="A79" s="19"/>
      <c r="B79" s="19"/>
      <c r="C79" s="19"/>
      <c r="D79" s="28"/>
      <c r="E79" s="23"/>
      <c r="F79" s="23"/>
      <c r="G79" s="23"/>
      <c r="H79" s="23"/>
      <c r="I79" s="23"/>
      <c r="J79" s="19"/>
      <c r="K79" s="19"/>
      <c r="L79" s="22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19"/>
      <c r="EH79" s="19"/>
      <c r="EI79" s="19"/>
      <c r="EJ79" s="19"/>
      <c r="EK79" s="19"/>
      <c r="EL79" s="19"/>
      <c r="EM79" s="19"/>
      <c r="EN79" s="19"/>
      <c r="EO79" s="19"/>
      <c r="EP79" s="19"/>
      <c r="EQ79" s="19"/>
      <c r="ER79" s="19"/>
      <c r="ES79" s="19"/>
      <c r="ET79" s="19"/>
      <c r="EU79" s="19"/>
      <c r="EV79" s="19"/>
      <c r="EW79" s="19"/>
      <c r="EX79" s="19"/>
      <c r="EY79" s="19"/>
      <c r="EZ79" s="19"/>
      <c r="FA79" s="19"/>
      <c r="FB79" s="19"/>
      <c r="FC79" s="19"/>
      <c r="FD79" s="19"/>
      <c r="FE79" s="19"/>
      <c r="FF79" s="19"/>
      <c r="FG79" s="19"/>
      <c r="FH79" s="19"/>
      <c r="FI79" s="19"/>
      <c r="FJ79" s="19"/>
      <c r="FK79" s="19"/>
      <c r="FL79" s="19"/>
      <c r="FM79" s="19"/>
      <c r="FN79" s="19"/>
      <c r="FO79" s="19"/>
      <c r="FP79" s="19"/>
      <c r="FQ79" s="19"/>
      <c r="FR79" s="19"/>
      <c r="FS79" s="19"/>
      <c r="FT79" s="19"/>
      <c r="FU79" s="19"/>
      <c r="FV79" s="19"/>
      <c r="FW79" s="19"/>
      <c r="FX79" s="19"/>
      <c r="FY79" s="19"/>
      <c r="FZ79" s="19"/>
      <c r="GA79" s="19"/>
      <c r="GB79" s="19"/>
      <c r="GC79" s="19"/>
      <c r="GD79" s="19"/>
      <c r="GE79" s="19"/>
      <c r="GF79" s="19"/>
      <c r="GG79" s="19"/>
      <c r="GH79" s="19"/>
      <c r="GI79" s="19"/>
      <c r="GJ79" s="19"/>
      <c r="GK79" s="19"/>
      <c r="GL79" s="19"/>
      <c r="GM79" s="19"/>
      <c r="GN79" s="19"/>
      <c r="GO79" s="19"/>
      <c r="GP79" s="19"/>
      <c r="GQ79" s="19"/>
      <c r="GR79" s="19"/>
      <c r="GS79" s="19"/>
      <c r="GT79" s="19"/>
      <c r="GU79" s="19"/>
      <c r="GV79" s="19"/>
      <c r="GW79" s="19"/>
      <c r="GX79" s="19"/>
      <c r="GY79" s="19"/>
      <c r="GZ79" s="19"/>
      <c r="HA79" s="19"/>
      <c r="HB79" s="19"/>
      <c r="HC79" s="19"/>
      <c r="HD79" s="19"/>
      <c r="HE79" s="19"/>
      <c r="HF79" s="19"/>
      <c r="HG79" s="19"/>
      <c r="HH79" s="19"/>
      <c r="HI79" s="19"/>
      <c r="HJ79" s="19"/>
      <c r="HK79" s="19"/>
      <c r="HL79" s="19"/>
      <c r="HM79" s="19"/>
      <c r="HN79" s="19"/>
      <c r="HO79" s="19"/>
      <c r="HP79" s="19"/>
      <c r="HQ79" s="19"/>
      <c r="HR79" s="19"/>
      <c r="HS79" s="19"/>
      <c r="HT79" s="19"/>
      <c r="HU79" s="19"/>
      <c r="HV79" s="19"/>
      <c r="HW79" s="19"/>
      <c r="HX79" s="19"/>
      <c r="HY79" s="19"/>
      <c r="HZ79" s="19"/>
      <c r="IA79" s="19"/>
      <c r="IB79" s="19"/>
      <c r="IC79" s="19"/>
      <c r="ID79" s="19"/>
      <c r="IE79" s="19"/>
      <c r="IF79" s="19"/>
      <c r="IG79" s="19"/>
      <c r="IH79" s="19"/>
      <c r="II79" s="19"/>
      <c r="IJ79" s="19"/>
      <c r="IK79" s="19"/>
      <c r="IL79" s="19"/>
      <c r="IM79" s="19"/>
      <c r="IN79" s="19"/>
      <c r="IO79" s="19"/>
      <c r="IP79" s="19"/>
      <c r="IQ79" s="19"/>
      <c r="IR79" s="19"/>
      <c r="IS79" s="19"/>
      <c r="IT79" s="19"/>
      <c r="IU79" s="19"/>
      <c r="IV79" s="5">
        <f t="shared" ref="IV79:JD79" si="61">SUMIF($E$3:$IR$3,IV$3,$E79:$IR79)</f>
        <v>0</v>
      </c>
      <c r="IW79" s="5">
        <f t="shared" si="61"/>
        <v>0</v>
      </c>
      <c r="IX79" s="5">
        <f t="shared" si="61"/>
        <v>0</v>
      </c>
      <c r="IY79" s="5">
        <f t="shared" si="61"/>
        <v>0</v>
      </c>
      <c r="IZ79" s="5">
        <f t="shared" si="61"/>
        <v>0</v>
      </c>
      <c r="JA79" s="5">
        <f t="shared" si="61"/>
        <v>0</v>
      </c>
      <c r="JB79" s="5">
        <f t="shared" si="61"/>
        <v>0</v>
      </c>
      <c r="JC79" s="5">
        <f t="shared" si="61"/>
        <v>0</v>
      </c>
      <c r="JD79" s="5">
        <f t="shared" si="61"/>
        <v>0</v>
      </c>
      <c r="JE79" s="19"/>
      <c r="JF79" s="19"/>
    </row>
    <row r="80">
      <c r="A80" s="19"/>
      <c r="B80" s="19"/>
      <c r="C80" s="19"/>
      <c r="D80" s="25" t="s">
        <v>77</v>
      </c>
      <c r="E80" s="21" t="s">
        <v>78</v>
      </c>
      <c r="F80" s="21" t="s">
        <v>79</v>
      </c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  <c r="EE80" s="19"/>
      <c r="EF80" s="19"/>
      <c r="EG80" s="19"/>
      <c r="EH80" s="19"/>
      <c r="EI80" s="19"/>
      <c r="EJ80" s="19"/>
      <c r="EK80" s="19"/>
      <c r="EL80" s="19"/>
      <c r="EM80" s="19"/>
      <c r="EN80" s="19"/>
      <c r="EO80" s="19"/>
      <c r="EP80" s="19"/>
      <c r="EQ80" s="19"/>
      <c r="ER80" s="19"/>
      <c r="ES80" s="19"/>
      <c r="ET80" s="19"/>
      <c r="EU80" s="19"/>
      <c r="EV80" s="19"/>
      <c r="EW80" s="19"/>
      <c r="EX80" s="19"/>
      <c r="EY80" s="19"/>
      <c r="EZ80" s="19"/>
      <c r="FA80" s="19"/>
      <c r="FB80" s="19"/>
      <c r="FC80" s="19"/>
      <c r="FD80" s="19"/>
      <c r="FE80" s="19"/>
      <c r="FF80" s="19"/>
      <c r="FG80" s="19"/>
      <c r="FH80" s="19"/>
      <c r="FI80" s="19"/>
      <c r="FJ80" s="19"/>
      <c r="FK80" s="19"/>
      <c r="FL80" s="19"/>
      <c r="FM80" s="19"/>
      <c r="FN80" s="19"/>
      <c r="FO80" s="19"/>
      <c r="FP80" s="19"/>
      <c r="FQ80" s="19"/>
      <c r="FR80" s="19"/>
      <c r="FS80" s="19"/>
      <c r="FT80" s="19"/>
      <c r="FU80" s="19"/>
      <c r="FV80" s="19"/>
      <c r="FW80" s="19"/>
      <c r="FX80" s="19"/>
      <c r="FY80" s="19"/>
      <c r="FZ80" s="19"/>
      <c r="GA80" s="19"/>
      <c r="GB80" s="19"/>
      <c r="GC80" s="19"/>
      <c r="GD80" s="19"/>
      <c r="GE80" s="19"/>
      <c r="GF80" s="19"/>
      <c r="GG80" s="19"/>
      <c r="GH80" s="19"/>
      <c r="GI80" s="19"/>
      <c r="GJ80" s="19"/>
      <c r="GK80" s="19"/>
      <c r="GL80" s="19"/>
      <c r="GM80" s="19"/>
      <c r="GN80" s="19"/>
      <c r="GO80" s="19"/>
      <c r="GP80" s="19"/>
      <c r="GQ80" s="19"/>
      <c r="GR80" s="19"/>
      <c r="GS80" s="19"/>
      <c r="GT80" s="19"/>
      <c r="GU80" s="19"/>
      <c r="GV80" s="19"/>
      <c r="GW80" s="19"/>
      <c r="GX80" s="19"/>
      <c r="GY80" s="19"/>
      <c r="GZ80" s="19"/>
      <c r="HA80" s="19"/>
      <c r="HB80" s="19"/>
      <c r="HC80" s="19"/>
      <c r="HD80" s="19"/>
      <c r="HE80" s="19"/>
      <c r="HF80" s="19"/>
      <c r="HG80" s="19"/>
      <c r="HH80" s="19"/>
      <c r="HI80" s="19"/>
      <c r="HJ80" s="19"/>
      <c r="HK80" s="19"/>
      <c r="HL80" s="19"/>
      <c r="HM80" s="19"/>
      <c r="HN80" s="19"/>
      <c r="HO80" s="19"/>
      <c r="HP80" s="19"/>
      <c r="HQ80" s="19"/>
      <c r="HR80" s="19"/>
      <c r="HS80" s="19"/>
      <c r="HT80" s="19"/>
      <c r="HU80" s="19"/>
      <c r="HV80" s="19"/>
      <c r="HW80" s="19"/>
      <c r="HX80" s="19"/>
      <c r="HY80" s="19"/>
      <c r="HZ80" s="19"/>
      <c r="IA80" s="19"/>
      <c r="IB80" s="19"/>
      <c r="IC80" s="19"/>
      <c r="ID80" s="19"/>
      <c r="IE80" s="19"/>
      <c r="IF80" s="19"/>
      <c r="IG80" s="19"/>
      <c r="IH80" s="19"/>
      <c r="II80" s="19"/>
      <c r="IJ80" s="19"/>
      <c r="IK80" s="19"/>
      <c r="IL80" s="19"/>
      <c r="IM80" s="19"/>
      <c r="IN80" s="19"/>
      <c r="IO80" s="19"/>
      <c r="IP80" s="19"/>
      <c r="IQ80" s="19"/>
      <c r="IR80" s="19"/>
      <c r="IS80" s="19"/>
      <c r="IT80" s="19"/>
      <c r="IU80" s="19"/>
      <c r="IV80" s="5">
        <f t="shared" ref="IV80:JD80" si="62">SUMIF($E$3:$IR$3,IV$3,$E80:$IR80)</f>
        <v>0</v>
      </c>
      <c r="IW80" s="5">
        <f t="shared" si="62"/>
        <v>0</v>
      </c>
      <c r="IX80" s="5">
        <f t="shared" si="62"/>
        <v>0</v>
      </c>
      <c r="IY80" s="5">
        <f t="shared" si="62"/>
        <v>0</v>
      </c>
      <c r="IZ80" s="5">
        <f t="shared" si="62"/>
        <v>0</v>
      </c>
      <c r="JA80" s="5">
        <f t="shared" si="62"/>
        <v>0</v>
      </c>
      <c r="JB80" s="5">
        <f t="shared" si="62"/>
        <v>0</v>
      </c>
      <c r="JC80" s="5">
        <f t="shared" si="62"/>
        <v>0</v>
      </c>
      <c r="JD80" s="5">
        <f t="shared" si="62"/>
        <v>0</v>
      </c>
      <c r="JE80" s="19"/>
      <c r="JF80" s="19"/>
    </row>
    <row r="81">
      <c r="A81" s="19"/>
      <c r="B81" s="19"/>
      <c r="C81" s="19"/>
      <c r="D81" s="20" t="s">
        <v>80</v>
      </c>
      <c r="E81" s="21" t="s">
        <v>81</v>
      </c>
      <c r="F81" s="21" t="s">
        <v>82</v>
      </c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9"/>
      <c r="EI81" s="19"/>
      <c r="EJ81" s="19"/>
      <c r="EK81" s="19"/>
      <c r="EL81" s="19"/>
      <c r="EM81" s="19"/>
      <c r="EN81" s="19"/>
      <c r="EO81" s="19"/>
      <c r="EP81" s="19"/>
      <c r="EQ81" s="19"/>
      <c r="ER81" s="19"/>
      <c r="ES81" s="19"/>
      <c r="ET81" s="19"/>
      <c r="EU81" s="19"/>
      <c r="EV81" s="19"/>
      <c r="EW81" s="19"/>
      <c r="EX81" s="19"/>
      <c r="EY81" s="19"/>
      <c r="EZ81" s="19"/>
      <c r="FA81" s="19"/>
      <c r="FB81" s="19"/>
      <c r="FC81" s="19"/>
      <c r="FD81" s="19"/>
      <c r="FE81" s="19"/>
      <c r="FF81" s="19"/>
      <c r="FG81" s="19"/>
      <c r="FH81" s="19"/>
      <c r="FI81" s="19"/>
      <c r="FJ81" s="19"/>
      <c r="FK81" s="19"/>
      <c r="FL81" s="19"/>
      <c r="FM81" s="19"/>
      <c r="FN81" s="19"/>
      <c r="FO81" s="19"/>
      <c r="FP81" s="24">
        <v>700.0</v>
      </c>
      <c r="FQ81" s="19"/>
      <c r="FR81" s="19"/>
      <c r="FS81" s="19"/>
      <c r="FT81" s="19"/>
      <c r="FU81" s="19"/>
      <c r="FV81" s="19"/>
      <c r="FW81" s="19"/>
      <c r="FX81" s="19"/>
      <c r="FY81" s="19"/>
      <c r="FZ81" s="19"/>
      <c r="GA81" s="19"/>
      <c r="GB81" s="19"/>
      <c r="GC81" s="19"/>
      <c r="GD81" s="19"/>
      <c r="GE81" s="19"/>
      <c r="GF81" s="19"/>
      <c r="GG81" s="19"/>
      <c r="GH81" s="19"/>
      <c r="GI81" s="19"/>
      <c r="GJ81" s="19"/>
      <c r="GK81" s="19"/>
      <c r="GL81" s="19"/>
      <c r="GM81" s="19"/>
      <c r="GN81" s="19"/>
      <c r="GO81" s="19"/>
      <c r="GP81" s="19"/>
      <c r="GQ81" s="19"/>
      <c r="GR81" s="19"/>
      <c r="GS81" s="19"/>
      <c r="GT81" s="19"/>
      <c r="GU81" s="19"/>
      <c r="GV81" s="24">
        <v>700.0</v>
      </c>
      <c r="GW81" s="19"/>
      <c r="GX81" s="19"/>
      <c r="GY81" s="19"/>
      <c r="GZ81" s="19"/>
      <c r="HA81" s="19"/>
      <c r="HB81" s="19"/>
      <c r="HC81" s="19"/>
      <c r="HD81" s="19"/>
      <c r="HE81" s="19"/>
      <c r="HF81" s="19"/>
      <c r="HG81" s="19"/>
      <c r="HH81" s="19"/>
      <c r="HI81" s="19"/>
      <c r="HJ81" s="19"/>
      <c r="HK81" s="19"/>
      <c r="HL81" s="19"/>
      <c r="HM81" s="19"/>
      <c r="HN81" s="19"/>
      <c r="HO81" s="19"/>
      <c r="HP81" s="19"/>
      <c r="HQ81" s="19"/>
      <c r="HR81" s="19"/>
      <c r="HS81" s="19"/>
      <c r="HT81" s="19"/>
      <c r="HU81" s="19"/>
      <c r="HV81" s="19"/>
      <c r="HW81" s="19"/>
      <c r="HX81" s="19"/>
      <c r="HY81" s="24">
        <v>700.0</v>
      </c>
      <c r="HZ81" s="19"/>
      <c r="IA81" s="19"/>
      <c r="IB81" s="19"/>
      <c r="IC81" s="19"/>
      <c r="ID81" s="19"/>
      <c r="IE81" s="19"/>
      <c r="IF81" s="19"/>
      <c r="IG81" s="19"/>
      <c r="IH81" s="19"/>
      <c r="II81" s="19"/>
      <c r="IJ81" s="19"/>
      <c r="IK81" s="19"/>
      <c r="IL81" s="19"/>
      <c r="IM81" s="19"/>
      <c r="IN81" s="19"/>
      <c r="IO81" s="19"/>
      <c r="IP81" s="19"/>
      <c r="IQ81" s="19"/>
      <c r="IR81" s="19"/>
      <c r="IS81" s="19"/>
      <c r="IT81" s="19"/>
      <c r="IU81" s="19"/>
      <c r="IV81" s="5">
        <f t="shared" ref="IV81:JD81" si="63">SUMIF($E$3:$IR$3,IV$3,$E81:$IR81)</f>
        <v>0</v>
      </c>
      <c r="IW81" s="5">
        <f t="shared" si="63"/>
        <v>0</v>
      </c>
      <c r="IX81" s="5">
        <f t="shared" si="63"/>
        <v>0</v>
      </c>
      <c r="IY81" s="5">
        <f t="shared" si="63"/>
        <v>0</v>
      </c>
      <c r="IZ81" s="5">
        <f t="shared" si="63"/>
        <v>0</v>
      </c>
      <c r="JA81" s="5">
        <f t="shared" si="63"/>
        <v>700</v>
      </c>
      <c r="JB81" s="5">
        <f t="shared" si="63"/>
        <v>700</v>
      </c>
      <c r="JC81" s="5">
        <f t="shared" si="63"/>
        <v>700</v>
      </c>
      <c r="JD81" s="5">
        <f t="shared" si="63"/>
        <v>0</v>
      </c>
      <c r="JE81" s="19"/>
      <c r="JF81" s="19"/>
    </row>
    <row r="82">
      <c r="A82" s="19"/>
      <c r="B82" s="19"/>
      <c r="C82" s="19"/>
      <c r="D82" s="20" t="s">
        <v>83</v>
      </c>
      <c r="E82" s="21" t="s">
        <v>70</v>
      </c>
      <c r="F82" s="21" t="s">
        <v>84</v>
      </c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  <c r="EC82" s="19"/>
      <c r="ED82" s="19"/>
      <c r="EE82" s="19"/>
      <c r="EF82" s="19"/>
      <c r="EG82" s="19"/>
      <c r="EH82" s="19"/>
      <c r="EI82" s="19"/>
      <c r="EJ82" s="19"/>
      <c r="EK82" s="19"/>
      <c r="EL82" s="19"/>
      <c r="EM82" s="19"/>
      <c r="EN82" s="19"/>
      <c r="EO82" s="19"/>
      <c r="EP82" s="19"/>
      <c r="EQ82" s="19"/>
      <c r="ER82" s="19"/>
      <c r="ES82" s="19"/>
      <c r="ET82" s="19"/>
      <c r="EU82" s="19"/>
      <c r="EV82" s="19"/>
      <c r="EW82" s="19"/>
      <c r="EX82" s="19"/>
      <c r="EY82" s="19"/>
      <c r="EZ82" s="19"/>
      <c r="FA82" s="19"/>
      <c r="FB82" s="19"/>
      <c r="FC82" s="19"/>
      <c r="FD82" s="19"/>
      <c r="FE82" s="19"/>
      <c r="FF82" s="19"/>
      <c r="FG82" s="19"/>
      <c r="FH82" s="19"/>
      <c r="FI82" s="19"/>
      <c r="FJ82" s="19"/>
      <c r="FK82" s="19"/>
      <c r="FL82" s="19"/>
      <c r="FM82" s="19"/>
      <c r="FN82" s="19"/>
      <c r="FO82" s="19"/>
      <c r="FP82" s="19"/>
      <c r="FQ82" s="19"/>
      <c r="FR82" s="19"/>
      <c r="FS82" s="19"/>
      <c r="FT82" s="19"/>
      <c r="FU82" s="19"/>
      <c r="FV82" s="19"/>
      <c r="FW82" s="19"/>
      <c r="FX82" s="19"/>
      <c r="FY82" s="19"/>
      <c r="FZ82" s="19"/>
      <c r="GA82" s="19"/>
      <c r="GB82" s="19"/>
      <c r="GC82" s="19"/>
      <c r="GD82" s="19"/>
      <c r="GE82" s="19"/>
      <c r="GF82" s="19"/>
      <c r="GG82" s="19"/>
      <c r="GH82" s="19"/>
      <c r="GI82" s="19"/>
      <c r="GJ82" s="19"/>
      <c r="GK82" s="19"/>
      <c r="GL82" s="19"/>
      <c r="GM82" s="19"/>
      <c r="GN82" s="19"/>
      <c r="GO82" s="19"/>
      <c r="GP82" s="19"/>
      <c r="GQ82" s="19"/>
      <c r="GR82" s="19"/>
      <c r="GS82" s="19"/>
      <c r="GT82" s="19"/>
      <c r="GU82" s="19"/>
      <c r="GV82" s="19"/>
      <c r="GW82" s="19"/>
      <c r="GX82" s="19"/>
      <c r="GY82" s="19"/>
      <c r="GZ82" s="19"/>
      <c r="HA82" s="19"/>
      <c r="HB82" s="19"/>
      <c r="HC82" s="19"/>
      <c r="HD82" s="19"/>
      <c r="HE82" s="19"/>
      <c r="HF82" s="19"/>
      <c r="HG82" s="19"/>
      <c r="HH82" s="19"/>
      <c r="HI82" s="19"/>
      <c r="HJ82" s="19"/>
      <c r="HK82" s="19"/>
      <c r="HL82" s="19"/>
      <c r="HM82" s="19"/>
      <c r="HN82" s="19"/>
      <c r="HO82" s="19"/>
      <c r="HP82" s="19"/>
      <c r="HQ82" s="19"/>
      <c r="HR82" s="19"/>
      <c r="HS82" s="19"/>
      <c r="HT82" s="19"/>
      <c r="HU82" s="19"/>
      <c r="HV82" s="19"/>
      <c r="HW82" s="19"/>
      <c r="HX82" s="19"/>
      <c r="HY82" s="19"/>
      <c r="HZ82" s="19"/>
      <c r="IA82" s="19"/>
      <c r="IB82" s="19"/>
      <c r="IC82" s="19"/>
      <c r="ID82" s="19"/>
      <c r="IE82" s="19"/>
      <c r="IF82" s="19"/>
      <c r="IG82" s="19"/>
      <c r="IH82" s="19"/>
      <c r="II82" s="19"/>
      <c r="IJ82" s="19"/>
      <c r="IK82" s="19"/>
      <c r="IL82" s="19"/>
      <c r="IM82" s="19"/>
      <c r="IN82" s="19"/>
      <c r="IO82" s="19"/>
      <c r="IP82" s="19"/>
      <c r="IQ82" s="19"/>
      <c r="IR82" s="19"/>
      <c r="IS82" s="19"/>
      <c r="IT82" s="19"/>
      <c r="IU82" s="19"/>
      <c r="IV82" s="5">
        <f t="shared" ref="IV82:JD82" si="64">SUMIF($E$3:$IR$3,IV$3,$E82:$IR82)</f>
        <v>0</v>
      </c>
      <c r="IW82" s="5">
        <f t="shared" si="64"/>
        <v>0</v>
      </c>
      <c r="IX82" s="5">
        <f t="shared" si="64"/>
        <v>0</v>
      </c>
      <c r="IY82" s="5">
        <f t="shared" si="64"/>
        <v>0</v>
      </c>
      <c r="IZ82" s="5">
        <f t="shared" si="64"/>
        <v>0</v>
      </c>
      <c r="JA82" s="5">
        <f t="shared" si="64"/>
        <v>0</v>
      </c>
      <c r="JB82" s="5">
        <f t="shared" si="64"/>
        <v>0</v>
      </c>
      <c r="JC82" s="5">
        <f t="shared" si="64"/>
        <v>0</v>
      </c>
      <c r="JD82" s="5">
        <f t="shared" si="64"/>
        <v>0</v>
      </c>
      <c r="JE82" s="19"/>
      <c r="JF82" s="19"/>
    </row>
    <row r="83">
      <c r="A83" s="19"/>
      <c r="B83" s="19"/>
      <c r="C83" s="19"/>
      <c r="D83" s="20" t="s">
        <v>85</v>
      </c>
      <c r="E83" s="21" t="s">
        <v>86</v>
      </c>
      <c r="F83" s="21" t="s">
        <v>87</v>
      </c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  <c r="EA83" s="19"/>
      <c r="EB83" s="19"/>
      <c r="EC83" s="19"/>
      <c r="ED83" s="19"/>
      <c r="EE83" s="19"/>
      <c r="EF83" s="19"/>
      <c r="EG83" s="19"/>
      <c r="EH83" s="19"/>
      <c r="EI83" s="19"/>
      <c r="EJ83" s="19"/>
      <c r="EK83" s="19"/>
      <c r="EL83" s="19"/>
      <c r="EM83" s="19"/>
      <c r="EN83" s="19"/>
      <c r="EO83" s="19"/>
      <c r="EP83" s="19"/>
      <c r="EQ83" s="19"/>
      <c r="ER83" s="19"/>
      <c r="ES83" s="19"/>
      <c r="ET83" s="19"/>
      <c r="EU83" s="19"/>
      <c r="EV83" s="19"/>
      <c r="EW83" s="19"/>
      <c r="EX83" s="19"/>
      <c r="EY83" s="19"/>
      <c r="EZ83" s="19"/>
      <c r="FA83" s="19"/>
      <c r="FB83" s="19"/>
      <c r="FC83" s="19"/>
      <c r="FD83" s="19"/>
      <c r="FE83" s="19"/>
      <c r="FF83" s="19"/>
      <c r="FG83" s="19"/>
      <c r="FH83" s="19"/>
      <c r="FI83" s="19"/>
      <c r="FJ83" s="19"/>
      <c r="FK83" s="19"/>
      <c r="FL83" s="19"/>
      <c r="FM83" s="19"/>
      <c r="FN83" s="19"/>
      <c r="FO83" s="19"/>
      <c r="FP83" s="19"/>
      <c r="FQ83" s="19"/>
      <c r="FR83" s="19"/>
      <c r="FS83" s="19"/>
      <c r="FT83" s="19"/>
      <c r="FU83" s="19"/>
      <c r="FV83" s="19"/>
      <c r="FW83" s="19"/>
      <c r="FX83" s="19"/>
      <c r="FY83" s="19"/>
      <c r="FZ83" s="19"/>
      <c r="GA83" s="19"/>
      <c r="GB83" s="19"/>
      <c r="GC83" s="19"/>
      <c r="GD83" s="19"/>
      <c r="GE83" s="19"/>
      <c r="GF83" s="19"/>
      <c r="GG83" s="19"/>
      <c r="GH83" s="19"/>
      <c r="GI83" s="19"/>
      <c r="GJ83" s="19"/>
      <c r="GK83" s="19"/>
      <c r="GL83" s="19"/>
      <c r="GM83" s="19"/>
      <c r="GN83" s="19"/>
      <c r="GO83" s="19"/>
      <c r="GP83" s="19"/>
      <c r="GQ83" s="19"/>
      <c r="GR83" s="19"/>
      <c r="GS83" s="19"/>
      <c r="GT83" s="19"/>
      <c r="GU83" s="19"/>
      <c r="GV83" s="24">
        <v>740.0</v>
      </c>
      <c r="GW83" s="19"/>
      <c r="GX83" s="19"/>
      <c r="GY83" s="19"/>
      <c r="GZ83" s="19"/>
      <c r="HA83" s="19"/>
      <c r="HB83" s="19"/>
      <c r="HC83" s="19"/>
      <c r="HD83" s="19"/>
      <c r="HE83" s="19"/>
      <c r="HF83" s="19"/>
      <c r="HG83" s="19"/>
      <c r="HH83" s="19"/>
      <c r="HI83" s="19"/>
      <c r="HJ83" s="19"/>
      <c r="HK83" s="19"/>
      <c r="HL83" s="19"/>
      <c r="HM83" s="19"/>
      <c r="HN83" s="19"/>
      <c r="HO83" s="19"/>
      <c r="HP83" s="19"/>
      <c r="HQ83" s="19"/>
      <c r="HR83" s="19"/>
      <c r="HS83" s="19"/>
      <c r="HT83" s="19"/>
      <c r="HU83" s="19"/>
      <c r="HV83" s="19"/>
      <c r="HW83" s="19"/>
      <c r="HX83" s="19"/>
      <c r="HY83" s="24">
        <v>740.0</v>
      </c>
      <c r="HZ83" s="19"/>
      <c r="IA83" s="19"/>
      <c r="IB83" s="19"/>
      <c r="IC83" s="19"/>
      <c r="ID83" s="19"/>
      <c r="IE83" s="19"/>
      <c r="IF83" s="19"/>
      <c r="IG83" s="19"/>
      <c r="IH83" s="19"/>
      <c r="II83" s="19"/>
      <c r="IJ83" s="19"/>
      <c r="IK83" s="19"/>
      <c r="IL83" s="19"/>
      <c r="IM83" s="19"/>
      <c r="IN83" s="19"/>
      <c r="IO83" s="19"/>
      <c r="IP83" s="19"/>
      <c r="IQ83" s="19"/>
      <c r="IR83" s="19"/>
      <c r="IS83" s="19"/>
      <c r="IT83" s="19"/>
      <c r="IU83" s="19"/>
      <c r="IV83" s="5">
        <f t="shared" ref="IV83:JD83" si="65">SUMIF($E$3:$IR$3,IV$3,$E83:$IR83)</f>
        <v>0</v>
      </c>
      <c r="IW83" s="5">
        <f t="shared" si="65"/>
        <v>0</v>
      </c>
      <c r="IX83" s="5">
        <f t="shared" si="65"/>
        <v>0</v>
      </c>
      <c r="IY83" s="5">
        <f t="shared" si="65"/>
        <v>0</v>
      </c>
      <c r="IZ83" s="5">
        <f t="shared" si="65"/>
        <v>0</v>
      </c>
      <c r="JA83" s="5">
        <f t="shared" si="65"/>
        <v>0</v>
      </c>
      <c r="JB83" s="5">
        <f t="shared" si="65"/>
        <v>740</v>
      </c>
      <c r="JC83" s="5">
        <f t="shared" si="65"/>
        <v>740</v>
      </c>
      <c r="JD83" s="5">
        <f t="shared" si="65"/>
        <v>0</v>
      </c>
      <c r="JE83" s="19"/>
      <c r="JF83" s="19"/>
    </row>
    <row r="84">
      <c r="A84" s="19"/>
      <c r="B84" s="19"/>
      <c r="C84" s="19"/>
      <c r="D84" s="20" t="s">
        <v>88</v>
      </c>
      <c r="E84" s="21" t="s">
        <v>89</v>
      </c>
      <c r="F84" s="21" t="s">
        <v>90</v>
      </c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/>
      <c r="ER84" s="19"/>
      <c r="ES84" s="19"/>
      <c r="ET84" s="19"/>
      <c r="EU84" s="19"/>
      <c r="EV84" s="19"/>
      <c r="EW84" s="19"/>
      <c r="EX84" s="19"/>
      <c r="EY84" s="19"/>
      <c r="EZ84" s="19"/>
      <c r="FA84" s="19"/>
      <c r="FB84" s="19"/>
      <c r="FC84" s="19"/>
      <c r="FD84" s="19"/>
      <c r="FE84" s="19"/>
      <c r="FF84" s="19"/>
      <c r="FG84" s="19"/>
      <c r="FH84" s="19"/>
      <c r="FI84" s="19"/>
      <c r="FJ84" s="19"/>
      <c r="FK84" s="19"/>
      <c r="FL84" s="19"/>
      <c r="FM84" s="19"/>
      <c r="FN84" s="19"/>
      <c r="FO84" s="19"/>
      <c r="FP84" s="19"/>
      <c r="FQ84" s="19"/>
      <c r="FR84" s="19"/>
      <c r="FS84" s="19"/>
      <c r="FT84" s="19"/>
      <c r="FU84" s="19"/>
      <c r="FV84" s="19"/>
      <c r="FW84" s="19"/>
      <c r="FX84" s="19"/>
      <c r="FY84" s="19"/>
      <c r="FZ84" s="19"/>
      <c r="GA84" s="19"/>
      <c r="GB84" s="19"/>
      <c r="GC84" s="19"/>
      <c r="GD84" s="19"/>
      <c r="GE84" s="19"/>
      <c r="GF84" s="19"/>
      <c r="GG84" s="19"/>
      <c r="GH84" s="19"/>
      <c r="GI84" s="19"/>
      <c r="GJ84" s="19"/>
      <c r="GK84" s="19"/>
      <c r="GL84" s="19"/>
      <c r="GM84" s="19"/>
      <c r="GN84" s="19"/>
      <c r="GO84" s="19"/>
      <c r="GP84" s="19"/>
      <c r="GQ84" s="19"/>
      <c r="GR84" s="19"/>
      <c r="GS84" s="19"/>
      <c r="GT84" s="19"/>
      <c r="GU84" s="19"/>
      <c r="GV84" s="19"/>
      <c r="GW84" s="19"/>
      <c r="GX84" s="19"/>
      <c r="GY84" s="19"/>
      <c r="GZ84" s="19"/>
      <c r="HA84" s="19"/>
      <c r="HB84" s="19"/>
      <c r="HC84" s="19"/>
      <c r="HD84" s="19"/>
      <c r="HE84" s="19"/>
      <c r="HF84" s="19"/>
      <c r="HG84" s="19"/>
      <c r="HH84" s="19"/>
      <c r="HI84" s="19"/>
      <c r="HJ84" s="19"/>
      <c r="HK84" s="19"/>
      <c r="HL84" s="19"/>
      <c r="HM84" s="19"/>
      <c r="HN84" s="19"/>
      <c r="HO84" s="19"/>
      <c r="HP84" s="19"/>
      <c r="HQ84" s="19"/>
      <c r="HR84" s="19"/>
      <c r="HS84" s="19"/>
      <c r="HT84" s="19"/>
      <c r="HU84" s="19"/>
      <c r="HV84" s="19"/>
      <c r="HW84" s="19"/>
      <c r="HX84" s="19"/>
      <c r="HY84" s="19"/>
      <c r="HZ84" s="19"/>
      <c r="IA84" s="19"/>
      <c r="IB84" s="19"/>
      <c r="IC84" s="19"/>
      <c r="ID84" s="19"/>
      <c r="IE84" s="19"/>
      <c r="IF84" s="19"/>
      <c r="IG84" s="19"/>
      <c r="IH84" s="19"/>
      <c r="II84" s="19"/>
      <c r="IJ84" s="19"/>
      <c r="IK84" s="19"/>
      <c r="IL84" s="19"/>
      <c r="IM84" s="19"/>
      <c r="IN84" s="19"/>
      <c r="IO84" s="19"/>
      <c r="IP84" s="19"/>
      <c r="IQ84" s="19"/>
      <c r="IR84" s="19"/>
      <c r="IS84" s="19"/>
      <c r="IT84" s="19"/>
      <c r="IU84" s="19"/>
      <c r="IV84" s="5">
        <f t="shared" ref="IV84:JD84" si="66">SUMIF($E$3:$IR$3,IV$3,$E84:$IR84)</f>
        <v>0</v>
      </c>
      <c r="IW84" s="5">
        <f t="shared" si="66"/>
        <v>0</v>
      </c>
      <c r="IX84" s="5">
        <f t="shared" si="66"/>
        <v>0</v>
      </c>
      <c r="IY84" s="5">
        <f t="shared" si="66"/>
        <v>0</v>
      </c>
      <c r="IZ84" s="5">
        <f t="shared" si="66"/>
        <v>0</v>
      </c>
      <c r="JA84" s="5">
        <f t="shared" si="66"/>
        <v>0</v>
      </c>
      <c r="JB84" s="5">
        <f t="shared" si="66"/>
        <v>0</v>
      </c>
      <c r="JC84" s="5">
        <f t="shared" si="66"/>
        <v>0</v>
      </c>
      <c r="JD84" s="5">
        <f t="shared" si="66"/>
        <v>0</v>
      </c>
      <c r="JE84" s="19"/>
      <c r="JF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  <c r="ET85" s="19"/>
      <c r="EU85" s="19"/>
      <c r="EV85" s="19"/>
      <c r="EW85" s="19"/>
      <c r="EX85" s="19"/>
      <c r="EY85" s="19"/>
      <c r="EZ85" s="19"/>
      <c r="FA85" s="19"/>
      <c r="FB85" s="19"/>
      <c r="FC85" s="19"/>
      <c r="FD85" s="19"/>
      <c r="FE85" s="19"/>
      <c r="FF85" s="19"/>
      <c r="FG85" s="19"/>
      <c r="FH85" s="19"/>
      <c r="FI85" s="19"/>
      <c r="FJ85" s="19"/>
      <c r="FK85" s="19"/>
      <c r="FL85" s="19"/>
      <c r="FM85" s="19"/>
      <c r="FN85" s="19"/>
      <c r="FO85" s="19"/>
      <c r="FP85" s="19"/>
      <c r="FQ85" s="19"/>
      <c r="FR85" s="19"/>
      <c r="FS85" s="19"/>
      <c r="FT85" s="19"/>
      <c r="FU85" s="19"/>
      <c r="FV85" s="19"/>
      <c r="FW85" s="19"/>
      <c r="FX85" s="19"/>
      <c r="FY85" s="19"/>
      <c r="FZ85" s="19"/>
      <c r="GA85" s="19"/>
      <c r="GB85" s="19"/>
      <c r="GC85" s="19"/>
      <c r="GD85" s="19"/>
      <c r="GE85" s="19"/>
      <c r="GF85" s="19"/>
      <c r="GG85" s="19"/>
      <c r="GH85" s="19"/>
      <c r="GI85" s="19"/>
      <c r="GJ85" s="19"/>
      <c r="GK85" s="19"/>
      <c r="GL85" s="19"/>
      <c r="GM85" s="19"/>
      <c r="GN85" s="19"/>
      <c r="GO85" s="19"/>
      <c r="GP85" s="19"/>
      <c r="GQ85" s="19"/>
      <c r="GR85" s="19"/>
      <c r="GS85" s="19"/>
      <c r="GT85" s="19"/>
      <c r="GU85" s="19"/>
      <c r="GV85" s="19"/>
      <c r="GW85" s="19"/>
      <c r="GX85" s="19"/>
      <c r="GY85" s="19"/>
      <c r="GZ85" s="19"/>
      <c r="HA85" s="19"/>
      <c r="HB85" s="19"/>
      <c r="HC85" s="19"/>
      <c r="HD85" s="19"/>
      <c r="HE85" s="19"/>
      <c r="HF85" s="19"/>
      <c r="HG85" s="19"/>
      <c r="HH85" s="19"/>
      <c r="HI85" s="19"/>
      <c r="HJ85" s="19"/>
      <c r="HK85" s="19"/>
      <c r="HL85" s="19"/>
      <c r="HM85" s="19"/>
      <c r="HN85" s="19"/>
      <c r="HO85" s="19"/>
      <c r="HP85" s="19"/>
      <c r="HQ85" s="19"/>
      <c r="HR85" s="19"/>
      <c r="HS85" s="19"/>
      <c r="HT85" s="19"/>
      <c r="HU85" s="19"/>
      <c r="HV85" s="19"/>
      <c r="HW85" s="19"/>
      <c r="HX85" s="19"/>
      <c r="HY85" s="19"/>
      <c r="HZ85" s="19"/>
      <c r="IA85" s="19"/>
      <c r="IB85" s="19"/>
      <c r="IC85" s="19"/>
      <c r="ID85" s="19"/>
      <c r="IE85" s="19"/>
      <c r="IF85" s="19"/>
      <c r="IG85" s="19"/>
      <c r="IH85" s="19"/>
      <c r="II85" s="19"/>
      <c r="IJ85" s="19"/>
      <c r="IK85" s="19"/>
      <c r="IL85" s="19"/>
      <c r="IM85" s="19"/>
      <c r="IN85" s="19"/>
      <c r="IO85" s="19"/>
      <c r="IP85" s="19"/>
      <c r="IQ85" s="19"/>
      <c r="IR85" s="19"/>
      <c r="IS85" s="19"/>
      <c r="IT85" s="19"/>
      <c r="IU85" s="19"/>
      <c r="IV85" s="5">
        <f t="shared" ref="IV85:JD85" si="67">SUMIF($E$3:$IR$3,IV$3,$E85:$IR85)</f>
        <v>0</v>
      </c>
      <c r="IW85" s="5">
        <f t="shared" si="67"/>
        <v>0</v>
      </c>
      <c r="IX85" s="5">
        <f t="shared" si="67"/>
        <v>0</v>
      </c>
      <c r="IY85" s="5">
        <f t="shared" si="67"/>
        <v>0</v>
      </c>
      <c r="IZ85" s="5">
        <f t="shared" si="67"/>
        <v>0</v>
      </c>
      <c r="JA85" s="5">
        <f t="shared" si="67"/>
        <v>0</v>
      </c>
      <c r="JB85" s="5">
        <f t="shared" si="67"/>
        <v>0</v>
      </c>
      <c r="JC85" s="5">
        <f t="shared" si="67"/>
        <v>0</v>
      </c>
      <c r="JD85" s="5">
        <f t="shared" si="67"/>
        <v>0</v>
      </c>
      <c r="JE85" s="19"/>
      <c r="JF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  <c r="ET86" s="19"/>
      <c r="EU86" s="19"/>
      <c r="EV86" s="19"/>
      <c r="EW86" s="19"/>
      <c r="EX86" s="19"/>
      <c r="EY86" s="19"/>
      <c r="EZ86" s="19"/>
      <c r="FA86" s="19"/>
      <c r="FB86" s="19"/>
      <c r="FC86" s="19"/>
      <c r="FD86" s="19"/>
      <c r="FE86" s="19"/>
      <c r="FF86" s="19"/>
      <c r="FG86" s="19"/>
      <c r="FH86" s="19"/>
      <c r="FI86" s="19"/>
      <c r="FJ86" s="19"/>
      <c r="FK86" s="19"/>
      <c r="FL86" s="19"/>
      <c r="FM86" s="19"/>
      <c r="FN86" s="19"/>
      <c r="FO86" s="19"/>
      <c r="FP86" s="19"/>
      <c r="FQ86" s="19"/>
      <c r="FR86" s="19"/>
      <c r="FS86" s="19"/>
      <c r="FT86" s="19"/>
      <c r="FU86" s="19"/>
      <c r="FV86" s="19"/>
      <c r="FW86" s="19"/>
      <c r="FX86" s="19"/>
      <c r="FY86" s="19"/>
      <c r="FZ86" s="19"/>
      <c r="GA86" s="19"/>
      <c r="GB86" s="19"/>
      <c r="GC86" s="19"/>
      <c r="GD86" s="19"/>
      <c r="GE86" s="19"/>
      <c r="GF86" s="19"/>
      <c r="GG86" s="19"/>
      <c r="GH86" s="19"/>
      <c r="GI86" s="19"/>
      <c r="GJ86" s="19"/>
      <c r="GK86" s="19"/>
      <c r="GL86" s="19"/>
      <c r="GM86" s="19"/>
      <c r="GN86" s="19"/>
      <c r="GO86" s="19"/>
      <c r="GP86" s="19"/>
      <c r="GQ86" s="19"/>
      <c r="GR86" s="19"/>
      <c r="GS86" s="19"/>
      <c r="GT86" s="19"/>
      <c r="GU86" s="19"/>
      <c r="GV86" s="19"/>
      <c r="GW86" s="19"/>
      <c r="GX86" s="19"/>
      <c r="GY86" s="19"/>
      <c r="GZ86" s="19"/>
      <c r="HA86" s="19"/>
      <c r="HB86" s="19"/>
      <c r="HC86" s="19"/>
      <c r="HD86" s="19"/>
      <c r="HE86" s="19"/>
      <c r="HF86" s="19"/>
      <c r="HG86" s="19"/>
      <c r="HH86" s="19"/>
      <c r="HI86" s="19"/>
      <c r="HJ86" s="19"/>
      <c r="HK86" s="19"/>
      <c r="HL86" s="19"/>
      <c r="HM86" s="19"/>
      <c r="HN86" s="19"/>
      <c r="HO86" s="19"/>
      <c r="HP86" s="19"/>
      <c r="HQ86" s="19"/>
      <c r="HR86" s="19"/>
      <c r="HS86" s="19"/>
      <c r="HT86" s="19"/>
      <c r="HU86" s="19"/>
      <c r="HV86" s="19"/>
      <c r="HW86" s="19"/>
      <c r="HX86" s="19"/>
      <c r="HY86" s="19"/>
      <c r="HZ86" s="19"/>
      <c r="IA86" s="19"/>
      <c r="IB86" s="19"/>
      <c r="IC86" s="19"/>
      <c r="ID86" s="19"/>
      <c r="IE86" s="19"/>
      <c r="IF86" s="19"/>
      <c r="IG86" s="19"/>
      <c r="IH86" s="19"/>
      <c r="II86" s="19"/>
      <c r="IJ86" s="19"/>
      <c r="IK86" s="19"/>
      <c r="IL86" s="19"/>
      <c r="IM86" s="19"/>
      <c r="IN86" s="19"/>
      <c r="IO86" s="19"/>
      <c r="IP86" s="19"/>
      <c r="IQ86" s="19"/>
      <c r="IR86" s="19"/>
      <c r="IS86" s="19"/>
      <c r="IT86" s="19"/>
      <c r="IU86" s="19"/>
      <c r="IV86" s="5">
        <f t="shared" ref="IV86:JD86" si="68">SUMIF($E$3:$IR$3,IV$3,$E86:$IR86)</f>
        <v>0</v>
      </c>
      <c r="IW86" s="5">
        <f t="shared" si="68"/>
        <v>0</v>
      </c>
      <c r="IX86" s="5">
        <f t="shared" si="68"/>
        <v>0</v>
      </c>
      <c r="IY86" s="5">
        <f t="shared" si="68"/>
        <v>0</v>
      </c>
      <c r="IZ86" s="5">
        <f t="shared" si="68"/>
        <v>0</v>
      </c>
      <c r="JA86" s="5">
        <f t="shared" si="68"/>
        <v>0</v>
      </c>
      <c r="JB86" s="5">
        <f t="shared" si="68"/>
        <v>0</v>
      </c>
      <c r="JC86" s="5">
        <f t="shared" si="68"/>
        <v>0</v>
      </c>
      <c r="JD86" s="5">
        <f t="shared" si="68"/>
        <v>0</v>
      </c>
      <c r="JE86" s="19"/>
      <c r="JF86" s="19"/>
    </row>
    <row r="87">
      <c r="A87" s="19"/>
      <c r="B87" s="19"/>
      <c r="C87" s="19"/>
      <c r="D87" s="19" t="s">
        <v>91</v>
      </c>
      <c r="E87" s="19"/>
      <c r="F87" s="19"/>
      <c r="G87" s="29">
        <f>SUM(H87:AAG87)</f>
        <v>90838.78</v>
      </c>
      <c r="H87" s="19"/>
      <c r="I87" s="19"/>
      <c r="J87" s="24">
        <f t="shared" ref="J87:IR87" si="69">SUM(J55:J86)</f>
        <v>0</v>
      </c>
      <c r="K87" s="24">
        <f t="shared" si="69"/>
        <v>0</v>
      </c>
      <c r="L87" s="24">
        <f t="shared" si="69"/>
        <v>0</v>
      </c>
      <c r="M87" s="24">
        <f t="shared" si="69"/>
        <v>0</v>
      </c>
      <c r="N87" s="24">
        <f t="shared" si="69"/>
        <v>0</v>
      </c>
      <c r="O87" s="24">
        <f t="shared" si="69"/>
        <v>0</v>
      </c>
      <c r="P87" s="24">
        <f t="shared" si="69"/>
        <v>0</v>
      </c>
      <c r="Q87" s="24">
        <f t="shared" si="69"/>
        <v>0</v>
      </c>
      <c r="R87" s="24">
        <f t="shared" si="69"/>
        <v>0</v>
      </c>
      <c r="S87" s="24">
        <f t="shared" si="69"/>
        <v>0</v>
      </c>
      <c r="T87" s="24">
        <f t="shared" si="69"/>
        <v>0</v>
      </c>
      <c r="U87" s="24">
        <f t="shared" si="69"/>
        <v>0</v>
      </c>
      <c r="V87" s="24">
        <f t="shared" si="69"/>
        <v>0</v>
      </c>
      <c r="W87" s="24">
        <f t="shared" si="69"/>
        <v>0</v>
      </c>
      <c r="X87" s="24">
        <f t="shared" si="69"/>
        <v>0</v>
      </c>
      <c r="Y87" s="24">
        <f t="shared" si="69"/>
        <v>0</v>
      </c>
      <c r="Z87" s="24">
        <f t="shared" si="69"/>
        <v>0</v>
      </c>
      <c r="AA87" s="24">
        <f t="shared" si="69"/>
        <v>0</v>
      </c>
      <c r="AB87" s="24">
        <f t="shared" si="69"/>
        <v>0</v>
      </c>
      <c r="AC87" s="24">
        <f t="shared" si="69"/>
        <v>0</v>
      </c>
      <c r="AD87" s="24">
        <f t="shared" si="69"/>
        <v>0</v>
      </c>
      <c r="AE87" s="24">
        <f t="shared" si="69"/>
        <v>0</v>
      </c>
      <c r="AF87" s="24">
        <f t="shared" si="69"/>
        <v>0</v>
      </c>
      <c r="AG87" s="30">
        <f t="shared" si="69"/>
        <v>0</v>
      </c>
      <c r="AH87" s="24">
        <f t="shared" si="69"/>
        <v>0</v>
      </c>
      <c r="AI87" s="24">
        <f t="shared" si="69"/>
        <v>0</v>
      </c>
      <c r="AJ87" s="30">
        <f t="shared" si="69"/>
        <v>0</v>
      </c>
      <c r="AK87" s="24">
        <f t="shared" si="69"/>
        <v>0</v>
      </c>
      <c r="AL87" s="24">
        <f t="shared" si="69"/>
        <v>0</v>
      </c>
      <c r="AM87" s="24">
        <f t="shared" si="69"/>
        <v>0</v>
      </c>
      <c r="AN87" s="24">
        <f t="shared" si="69"/>
        <v>0</v>
      </c>
      <c r="AO87" s="24">
        <f t="shared" si="69"/>
        <v>0</v>
      </c>
      <c r="AP87" s="24">
        <f t="shared" si="69"/>
        <v>0</v>
      </c>
      <c r="AQ87" s="24">
        <f t="shared" si="69"/>
        <v>0</v>
      </c>
      <c r="AR87" s="24">
        <f t="shared" si="69"/>
        <v>0</v>
      </c>
      <c r="AS87" s="24">
        <f t="shared" si="69"/>
        <v>0</v>
      </c>
      <c r="AT87" s="24">
        <f t="shared" si="69"/>
        <v>0</v>
      </c>
      <c r="AU87" s="24">
        <f t="shared" si="69"/>
        <v>0</v>
      </c>
      <c r="AV87" s="24">
        <f t="shared" si="69"/>
        <v>0</v>
      </c>
      <c r="AW87" s="24">
        <f t="shared" si="69"/>
        <v>0</v>
      </c>
      <c r="AX87" s="24">
        <f t="shared" si="69"/>
        <v>0</v>
      </c>
      <c r="AY87" s="24">
        <f t="shared" si="69"/>
        <v>0</v>
      </c>
      <c r="AZ87" s="24">
        <f t="shared" si="69"/>
        <v>0</v>
      </c>
      <c r="BA87" s="24">
        <f t="shared" si="69"/>
        <v>0</v>
      </c>
      <c r="BB87" s="24">
        <f t="shared" si="69"/>
        <v>0</v>
      </c>
      <c r="BC87" s="24">
        <f t="shared" si="69"/>
        <v>0</v>
      </c>
      <c r="BD87" s="24">
        <f t="shared" si="69"/>
        <v>0</v>
      </c>
      <c r="BE87" s="24">
        <f t="shared" si="69"/>
        <v>0</v>
      </c>
      <c r="BF87" s="24">
        <f t="shared" si="69"/>
        <v>0</v>
      </c>
      <c r="BG87" s="24">
        <f t="shared" si="69"/>
        <v>0</v>
      </c>
      <c r="BH87" s="24">
        <f t="shared" si="69"/>
        <v>0</v>
      </c>
      <c r="BI87" s="24">
        <f t="shared" si="69"/>
        <v>0</v>
      </c>
      <c r="BJ87" s="24">
        <f t="shared" si="69"/>
        <v>0</v>
      </c>
      <c r="BK87" s="24">
        <f t="shared" si="69"/>
        <v>0</v>
      </c>
      <c r="BL87" s="24">
        <f t="shared" si="69"/>
        <v>0</v>
      </c>
      <c r="BM87" s="24">
        <f t="shared" si="69"/>
        <v>0</v>
      </c>
      <c r="BN87" s="24">
        <f t="shared" si="69"/>
        <v>0</v>
      </c>
      <c r="BO87" s="24">
        <f t="shared" si="69"/>
        <v>0</v>
      </c>
      <c r="BP87" s="24">
        <f t="shared" si="69"/>
        <v>0</v>
      </c>
      <c r="BQ87" s="24">
        <f t="shared" si="69"/>
        <v>0</v>
      </c>
      <c r="BR87" s="24">
        <f t="shared" si="69"/>
        <v>0</v>
      </c>
      <c r="BS87" s="24">
        <f t="shared" si="69"/>
        <v>0</v>
      </c>
      <c r="BT87" s="24">
        <f t="shared" si="69"/>
        <v>0</v>
      </c>
      <c r="BU87" s="24">
        <f t="shared" si="69"/>
        <v>0</v>
      </c>
      <c r="BV87" s="24">
        <f t="shared" si="69"/>
        <v>0</v>
      </c>
      <c r="BW87" s="24">
        <f t="shared" si="69"/>
        <v>0</v>
      </c>
      <c r="BX87" s="24">
        <f t="shared" si="69"/>
        <v>0</v>
      </c>
      <c r="BY87" s="24">
        <f t="shared" si="69"/>
        <v>0</v>
      </c>
      <c r="BZ87" s="24">
        <f t="shared" si="69"/>
        <v>0</v>
      </c>
      <c r="CA87" s="24">
        <f t="shared" si="69"/>
        <v>0</v>
      </c>
      <c r="CB87" s="24">
        <f t="shared" si="69"/>
        <v>0</v>
      </c>
      <c r="CC87" s="24">
        <f t="shared" si="69"/>
        <v>0</v>
      </c>
      <c r="CD87" s="24">
        <f t="shared" si="69"/>
        <v>0</v>
      </c>
      <c r="CE87" s="24">
        <f t="shared" si="69"/>
        <v>0</v>
      </c>
      <c r="CF87" s="24">
        <f t="shared" si="69"/>
        <v>0</v>
      </c>
      <c r="CG87" s="24">
        <f t="shared" si="69"/>
        <v>0</v>
      </c>
      <c r="CH87" s="24">
        <f t="shared" si="69"/>
        <v>0</v>
      </c>
      <c r="CI87" s="24">
        <f t="shared" si="69"/>
        <v>0</v>
      </c>
      <c r="CJ87" s="24">
        <f t="shared" si="69"/>
        <v>0</v>
      </c>
      <c r="CK87" s="24">
        <f t="shared" si="69"/>
        <v>0</v>
      </c>
      <c r="CL87" s="24">
        <f t="shared" si="69"/>
        <v>0</v>
      </c>
      <c r="CM87" s="24">
        <f t="shared" si="69"/>
        <v>0</v>
      </c>
      <c r="CN87" s="24">
        <f t="shared" si="69"/>
        <v>0</v>
      </c>
      <c r="CO87" s="24">
        <f t="shared" si="69"/>
        <v>0</v>
      </c>
      <c r="CP87" s="24">
        <f t="shared" si="69"/>
        <v>0</v>
      </c>
      <c r="CQ87" s="24">
        <f t="shared" si="69"/>
        <v>0</v>
      </c>
      <c r="CR87" s="24">
        <f t="shared" si="69"/>
        <v>0</v>
      </c>
      <c r="CS87" s="24">
        <f t="shared" si="69"/>
        <v>0</v>
      </c>
      <c r="CT87" s="24">
        <f t="shared" si="69"/>
        <v>0</v>
      </c>
      <c r="CU87" s="24">
        <f t="shared" si="69"/>
        <v>0</v>
      </c>
      <c r="CV87" s="24">
        <f t="shared" si="69"/>
        <v>0</v>
      </c>
      <c r="CW87" s="24">
        <f t="shared" si="69"/>
        <v>0</v>
      </c>
      <c r="CX87" s="24">
        <f t="shared" si="69"/>
        <v>0</v>
      </c>
      <c r="CY87" s="24">
        <f t="shared" si="69"/>
        <v>0</v>
      </c>
      <c r="CZ87" s="24">
        <f t="shared" si="69"/>
        <v>0</v>
      </c>
      <c r="DA87" s="24">
        <f t="shared" si="69"/>
        <v>0</v>
      </c>
      <c r="DB87" s="24">
        <f t="shared" si="69"/>
        <v>0</v>
      </c>
      <c r="DC87" s="24">
        <f t="shared" si="69"/>
        <v>0</v>
      </c>
      <c r="DD87" s="24">
        <f t="shared" si="69"/>
        <v>0</v>
      </c>
      <c r="DE87" s="24">
        <f t="shared" si="69"/>
        <v>0</v>
      </c>
      <c r="DF87" s="24">
        <f t="shared" si="69"/>
        <v>0</v>
      </c>
      <c r="DG87" s="24">
        <f t="shared" si="69"/>
        <v>0</v>
      </c>
      <c r="DH87" s="24">
        <f t="shared" si="69"/>
        <v>0</v>
      </c>
      <c r="DI87" s="24">
        <f t="shared" si="69"/>
        <v>0</v>
      </c>
      <c r="DJ87" s="24">
        <f t="shared" si="69"/>
        <v>0</v>
      </c>
      <c r="DK87" s="24">
        <f t="shared" si="69"/>
        <v>0</v>
      </c>
      <c r="DL87" s="24">
        <f t="shared" si="69"/>
        <v>0</v>
      </c>
      <c r="DM87" s="24">
        <f t="shared" si="69"/>
        <v>0</v>
      </c>
      <c r="DN87" s="24">
        <f t="shared" si="69"/>
        <v>0</v>
      </c>
      <c r="DO87" s="24">
        <f t="shared" si="69"/>
        <v>0</v>
      </c>
      <c r="DP87" s="24">
        <f t="shared" si="69"/>
        <v>0</v>
      </c>
      <c r="DQ87" s="24">
        <f t="shared" si="69"/>
        <v>0</v>
      </c>
      <c r="DR87" s="24">
        <f t="shared" si="69"/>
        <v>0</v>
      </c>
      <c r="DS87" s="24">
        <f t="shared" si="69"/>
        <v>0</v>
      </c>
      <c r="DT87" s="24">
        <f t="shared" si="69"/>
        <v>0</v>
      </c>
      <c r="DU87" s="24">
        <f t="shared" si="69"/>
        <v>0</v>
      </c>
      <c r="DV87" s="24">
        <f t="shared" si="69"/>
        <v>0</v>
      </c>
      <c r="DW87" s="24">
        <f t="shared" si="69"/>
        <v>0</v>
      </c>
      <c r="DX87" s="24">
        <f t="shared" si="69"/>
        <v>0</v>
      </c>
      <c r="DY87" s="24">
        <f t="shared" si="69"/>
        <v>0</v>
      </c>
      <c r="DZ87" s="24">
        <f t="shared" si="69"/>
        <v>0</v>
      </c>
      <c r="EA87" s="24">
        <f t="shared" si="69"/>
        <v>0</v>
      </c>
      <c r="EB87" s="24">
        <f t="shared" si="69"/>
        <v>0</v>
      </c>
      <c r="EC87" s="24">
        <f t="shared" si="69"/>
        <v>0</v>
      </c>
      <c r="ED87" s="24">
        <f t="shared" si="69"/>
        <v>0</v>
      </c>
      <c r="EE87" s="24">
        <f t="shared" si="69"/>
        <v>0</v>
      </c>
      <c r="EF87" s="24">
        <f t="shared" si="69"/>
        <v>0</v>
      </c>
      <c r="EG87" s="24">
        <f t="shared" si="69"/>
        <v>0</v>
      </c>
      <c r="EH87" s="24">
        <f t="shared" si="69"/>
        <v>0</v>
      </c>
      <c r="EI87" s="24">
        <f t="shared" si="69"/>
        <v>0</v>
      </c>
      <c r="EJ87" s="24">
        <f t="shared" si="69"/>
        <v>0</v>
      </c>
      <c r="EK87" s="24">
        <f t="shared" si="69"/>
        <v>0</v>
      </c>
      <c r="EL87" s="24">
        <f t="shared" si="69"/>
        <v>0</v>
      </c>
      <c r="EM87" s="24">
        <f t="shared" si="69"/>
        <v>0</v>
      </c>
      <c r="EN87" s="24">
        <f t="shared" si="69"/>
        <v>0</v>
      </c>
      <c r="EO87" s="24">
        <f t="shared" si="69"/>
        <v>0</v>
      </c>
      <c r="EP87" s="24">
        <f t="shared" si="69"/>
        <v>0</v>
      </c>
      <c r="EQ87" s="24">
        <f t="shared" si="69"/>
        <v>0</v>
      </c>
      <c r="ER87" s="24">
        <f t="shared" si="69"/>
        <v>0</v>
      </c>
      <c r="ES87" s="24">
        <f t="shared" si="69"/>
        <v>0</v>
      </c>
      <c r="ET87" s="24">
        <f t="shared" si="69"/>
        <v>0</v>
      </c>
      <c r="EU87" s="24">
        <f t="shared" si="69"/>
        <v>0</v>
      </c>
      <c r="EV87" s="24">
        <f t="shared" si="69"/>
        <v>0</v>
      </c>
      <c r="EW87" s="24">
        <f t="shared" si="69"/>
        <v>0</v>
      </c>
      <c r="EX87" s="24">
        <f t="shared" si="69"/>
        <v>0</v>
      </c>
      <c r="EY87" s="24">
        <f t="shared" si="69"/>
        <v>740</v>
      </c>
      <c r="EZ87" s="24">
        <f t="shared" si="69"/>
        <v>740</v>
      </c>
      <c r="FA87" s="24">
        <f t="shared" si="69"/>
        <v>0</v>
      </c>
      <c r="FB87" s="24">
        <f t="shared" si="69"/>
        <v>1510</v>
      </c>
      <c r="FC87" s="24">
        <f t="shared" si="69"/>
        <v>700</v>
      </c>
      <c r="FD87" s="24">
        <f t="shared" si="69"/>
        <v>0</v>
      </c>
      <c r="FE87" s="24">
        <f t="shared" si="69"/>
        <v>0</v>
      </c>
      <c r="FF87" s="24">
        <f t="shared" si="69"/>
        <v>0</v>
      </c>
      <c r="FG87" s="24">
        <f t="shared" si="69"/>
        <v>0</v>
      </c>
      <c r="FH87" s="24">
        <f t="shared" si="69"/>
        <v>0</v>
      </c>
      <c r="FI87" s="24">
        <f t="shared" si="69"/>
        <v>0</v>
      </c>
      <c r="FJ87" s="24">
        <f t="shared" si="69"/>
        <v>740</v>
      </c>
      <c r="FK87" s="24">
        <f t="shared" si="69"/>
        <v>0</v>
      </c>
      <c r="FL87" s="24">
        <f t="shared" si="69"/>
        <v>0</v>
      </c>
      <c r="FM87" s="24">
        <f t="shared" si="69"/>
        <v>1535</v>
      </c>
      <c r="FN87" s="24">
        <f t="shared" si="69"/>
        <v>700</v>
      </c>
      <c r="FO87" s="24">
        <f t="shared" si="69"/>
        <v>0</v>
      </c>
      <c r="FP87" s="24">
        <f t="shared" si="69"/>
        <v>1555</v>
      </c>
      <c r="FQ87" s="24">
        <f t="shared" si="69"/>
        <v>735</v>
      </c>
      <c r="FR87" s="24">
        <f t="shared" si="69"/>
        <v>0</v>
      </c>
      <c r="FS87" s="24">
        <f t="shared" si="69"/>
        <v>0</v>
      </c>
      <c r="FT87" s="24">
        <f t="shared" si="69"/>
        <v>1535</v>
      </c>
      <c r="FU87" s="24">
        <f t="shared" si="69"/>
        <v>0</v>
      </c>
      <c r="FV87" s="24">
        <f t="shared" si="69"/>
        <v>0</v>
      </c>
      <c r="FW87" s="24">
        <f t="shared" si="69"/>
        <v>0</v>
      </c>
      <c r="FX87" s="24">
        <f t="shared" si="69"/>
        <v>0</v>
      </c>
      <c r="FY87" s="24">
        <f t="shared" si="69"/>
        <v>0</v>
      </c>
      <c r="FZ87" s="24">
        <f t="shared" si="69"/>
        <v>0</v>
      </c>
      <c r="GA87" s="24">
        <f t="shared" si="69"/>
        <v>1595</v>
      </c>
      <c r="GB87" s="24">
        <f t="shared" si="69"/>
        <v>795</v>
      </c>
      <c r="GC87" s="24">
        <f t="shared" si="69"/>
        <v>0</v>
      </c>
      <c r="GD87" s="24">
        <f t="shared" si="69"/>
        <v>1550</v>
      </c>
      <c r="GE87" s="24">
        <f t="shared" si="69"/>
        <v>0</v>
      </c>
      <c r="GF87" s="24">
        <f t="shared" si="69"/>
        <v>0</v>
      </c>
      <c r="GG87" s="24">
        <f t="shared" si="69"/>
        <v>0</v>
      </c>
      <c r="GH87" s="24">
        <f t="shared" si="69"/>
        <v>2140</v>
      </c>
      <c r="GI87" s="24">
        <f t="shared" si="69"/>
        <v>0</v>
      </c>
      <c r="GJ87" s="24">
        <f t="shared" si="69"/>
        <v>0</v>
      </c>
      <c r="GK87" s="24">
        <f t="shared" si="69"/>
        <v>0</v>
      </c>
      <c r="GL87" s="24">
        <f t="shared" si="69"/>
        <v>0</v>
      </c>
      <c r="GM87" s="24">
        <f t="shared" si="69"/>
        <v>0</v>
      </c>
      <c r="GN87" s="24">
        <f t="shared" si="69"/>
        <v>0</v>
      </c>
      <c r="GO87" s="24">
        <f t="shared" si="69"/>
        <v>1480</v>
      </c>
      <c r="GP87" s="24">
        <f t="shared" si="69"/>
        <v>0</v>
      </c>
      <c r="GQ87" s="24">
        <f t="shared" si="69"/>
        <v>0</v>
      </c>
      <c r="GR87" s="24">
        <f t="shared" si="69"/>
        <v>795</v>
      </c>
      <c r="GS87" s="24">
        <f t="shared" si="69"/>
        <v>1400</v>
      </c>
      <c r="GT87" s="24">
        <f t="shared" si="69"/>
        <v>0</v>
      </c>
      <c r="GU87" s="24">
        <f t="shared" si="69"/>
        <v>0</v>
      </c>
      <c r="GV87" s="24">
        <f t="shared" si="69"/>
        <v>3030</v>
      </c>
      <c r="GW87" s="24">
        <f t="shared" si="69"/>
        <v>0</v>
      </c>
      <c r="GX87" s="24">
        <f t="shared" si="69"/>
        <v>800</v>
      </c>
      <c r="GY87" s="24">
        <f t="shared" si="69"/>
        <v>0</v>
      </c>
      <c r="GZ87" s="24">
        <f t="shared" si="69"/>
        <v>5687.3</v>
      </c>
      <c r="HA87" s="24">
        <f t="shared" si="69"/>
        <v>0</v>
      </c>
      <c r="HB87" s="24">
        <f t="shared" si="69"/>
        <v>0</v>
      </c>
      <c r="HC87" s="24">
        <f t="shared" si="69"/>
        <v>855</v>
      </c>
      <c r="HD87" s="24">
        <f t="shared" si="69"/>
        <v>583.89</v>
      </c>
      <c r="HE87" s="24">
        <f t="shared" si="69"/>
        <v>0</v>
      </c>
      <c r="HF87" s="24">
        <f t="shared" si="69"/>
        <v>0</v>
      </c>
      <c r="HG87" s="24">
        <f t="shared" si="69"/>
        <v>1605</v>
      </c>
      <c r="HH87" s="24">
        <f t="shared" si="69"/>
        <v>0</v>
      </c>
      <c r="HI87" s="24">
        <f t="shared" si="69"/>
        <v>0</v>
      </c>
      <c r="HJ87" s="24">
        <f t="shared" si="69"/>
        <v>740</v>
      </c>
      <c r="HK87" s="24">
        <f t="shared" si="69"/>
        <v>740</v>
      </c>
      <c r="HL87" s="24">
        <f t="shared" si="69"/>
        <v>700</v>
      </c>
      <c r="HM87" s="24">
        <f t="shared" si="69"/>
        <v>0</v>
      </c>
      <c r="HN87" s="24">
        <f t="shared" si="69"/>
        <v>0</v>
      </c>
      <c r="HO87" s="24">
        <f t="shared" si="69"/>
        <v>0</v>
      </c>
      <c r="HP87" s="24">
        <f t="shared" si="69"/>
        <v>0</v>
      </c>
      <c r="HQ87" s="24">
        <f t="shared" si="69"/>
        <v>0</v>
      </c>
      <c r="HR87" s="24">
        <f t="shared" si="69"/>
        <v>0</v>
      </c>
      <c r="HS87" s="24">
        <f t="shared" si="69"/>
        <v>0</v>
      </c>
      <c r="HT87" s="24">
        <f t="shared" si="69"/>
        <v>1480</v>
      </c>
      <c r="HU87" s="24">
        <f t="shared" si="69"/>
        <v>795</v>
      </c>
      <c r="HV87" s="24">
        <f t="shared" si="69"/>
        <v>0</v>
      </c>
      <c r="HW87" s="24">
        <f t="shared" si="69"/>
        <v>0</v>
      </c>
      <c r="HX87" s="24">
        <f t="shared" si="69"/>
        <v>1400</v>
      </c>
      <c r="HY87" s="24">
        <f t="shared" si="69"/>
        <v>1923.2</v>
      </c>
      <c r="HZ87" s="24">
        <f t="shared" si="69"/>
        <v>855</v>
      </c>
      <c r="IA87" s="24">
        <f t="shared" si="69"/>
        <v>735</v>
      </c>
      <c r="IB87" s="24">
        <f t="shared" si="69"/>
        <v>0</v>
      </c>
      <c r="IC87" s="24">
        <f t="shared" si="69"/>
        <v>0</v>
      </c>
      <c r="ID87" s="24">
        <f t="shared" si="69"/>
        <v>0</v>
      </c>
      <c r="IE87" s="24">
        <f t="shared" si="69"/>
        <v>800</v>
      </c>
      <c r="IF87" s="24">
        <f t="shared" si="69"/>
        <v>795</v>
      </c>
      <c r="IG87" s="24">
        <f t="shared" si="69"/>
        <v>1650</v>
      </c>
      <c r="IH87" s="24">
        <f t="shared" si="69"/>
        <v>0</v>
      </c>
      <c r="II87" s="24">
        <f t="shared" si="69"/>
        <v>0</v>
      </c>
      <c r="IJ87" s="24">
        <f t="shared" si="69"/>
        <v>0</v>
      </c>
      <c r="IK87" s="24">
        <f t="shared" si="69"/>
        <v>0</v>
      </c>
      <c r="IL87" s="24">
        <f t="shared" si="69"/>
        <v>0</v>
      </c>
      <c r="IM87" s="24">
        <f t="shared" si="69"/>
        <v>0</v>
      </c>
      <c r="IN87" s="24">
        <f t="shared" si="69"/>
        <v>0</v>
      </c>
      <c r="IO87" s="24">
        <f t="shared" si="69"/>
        <v>0</v>
      </c>
      <c r="IP87" s="24">
        <f t="shared" si="69"/>
        <v>0</v>
      </c>
      <c r="IQ87" s="24">
        <f t="shared" si="69"/>
        <v>0</v>
      </c>
      <c r="IR87" s="24">
        <f t="shared" si="69"/>
        <v>0</v>
      </c>
      <c r="IS87" s="19"/>
      <c r="IT87" s="19"/>
      <c r="IU87" s="19"/>
      <c r="IV87" s="31">
        <f t="shared" ref="IV87:JD87" si="70">SUM(IV55:IV86)</f>
        <v>0</v>
      </c>
      <c r="IW87" s="31">
        <f t="shared" si="70"/>
        <v>0</v>
      </c>
      <c r="IX87" s="31">
        <f t="shared" si="70"/>
        <v>0</v>
      </c>
      <c r="IY87" s="31">
        <f t="shared" si="70"/>
        <v>0</v>
      </c>
      <c r="IZ87" s="31">
        <f t="shared" si="70"/>
        <v>3690</v>
      </c>
      <c r="JA87" s="31">
        <f t="shared" si="70"/>
        <v>12880</v>
      </c>
      <c r="JB87" s="31">
        <f t="shared" si="70"/>
        <v>18416.19</v>
      </c>
      <c r="JC87" s="31">
        <f t="shared" si="70"/>
        <v>10433.2</v>
      </c>
      <c r="JD87" s="31">
        <f t="shared" si="70"/>
        <v>0</v>
      </c>
      <c r="JE87" s="19"/>
      <c r="JF87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2" max="2" width="32.63"/>
    <col customWidth="1" min="7" max="8" width="10.38"/>
    <col customWidth="1" min="9" max="9" width="9.63"/>
    <col customWidth="1" min="15" max="15" width="11.25"/>
  </cols>
  <sheetData>
    <row r="1">
      <c r="A1" s="1"/>
      <c r="B1" s="1"/>
      <c r="C1" s="1"/>
      <c r="D1" s="1"/>
      <c r="E1" s="32" t="s">
        <v>94</v>
      </c>
      <c r="F1" s="1"/>
      <c r="G1" s="1"/>
      <c r="H1" s="1"/>
      <c r="I1" s="1"/>
      <c r="J1" s="1"/>
      <c r="K1" s="33"/>
      <c r="L1" s="33"/>
      <c r="M1" s="33"/>
      <c r="N1" s="1"/>
    </row>
    <row r="2">
      <c r="A2" s="1"/>
      <c r="B2" s="1"/>
      <c r="C2" s="1"/>
      <c r="D2" s="1"/>
      <c r="E2" s="32" t="s">
        <v>95</v>
      </c>
      <c r="F2" s="1"/>
      <c r="G2" s="1"/>
      <c r="H2" s="1"/>
      <c r="I2" s="1"/>
      <c r="J2" s="13"/>
      <c r="K2" s="33"/>
      <c r="L2" s="33"/>
      <c r="M2" s="33"/>
      <c r="N2" s="1"/>
    </row>
    <row r="3">
      <c r="A3" s="1"/>
      <c r="B3" s="1"/>
      <c r="C3" s="1"/>
      <c r="D3" s="1"/>
      <c r="E3" s="32" t="s">
        <v>96</v>
      </c>
      <c r="F3" s="1"/>
      <c r="G3" s="1"/>
      <c r="H3" s="1"/>
      <c r="I3" s="1"/>
      <c r="J3" s="13"/>
      <c r="K3" s="33"/>
      <c r="L3" s="33"/>
      <c r="M3" s="33"/>
      <c r="N3" s="1"/>
    </row>
    <row r="4">
      <c r="A4" s="1"/>
      <c r="B4" s="1"/>
      <c r="C4" s="1"/>
      <c r="D4" s="1"/>
      <c r="E4" s="1"/>
      <c r="F4" s="1"/>
      <c r="G4" s="1"/>
      <c r="H4" s="1"/>
      <c r="I4" s="1"/>
      <c r="J4" s="34"/>
      <c r="K4" s="13"/>
      <c r="L4" s="13"/>
      <c r="M4" s="13"/>
      <c r="N4" s="1"/>
    </row>
    <row r="5">
      <c r="A5" s="1"/>
      <c r="B5" s="1"/>
      <c r="C5" s="1"/>
      <c r="D5" s="1"/>
      <c r="E5" s="35" t="s">
        <v>97</v>
      </c>
      <c r="F5" s="1"/>
      <c r="G5" s="1"/>
      <c r="H5" s="1"/>
      <c r="I5" s="1"/>
      <c r="J5" s="1"/>
      <c r="K5" s="1"/>
      <c r="L5" s="1"/>
      <c r="M5" s="1"/>
      <c r="N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>
      <c r="A7" s="35" t="s">
        <v>98</v>
      </c>
      <c r="B7" s="35" t="s">
        <v>99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>
      <c r="A8" s="35" t="s">
        <v>100</v>
      </c>
      <c r="B8" s="35" t="s">
        <v>101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>
      <c r="A9" s="35" t="s">
        <v>102</v>
      </c>
      <c r="B9" s="36" t="s">
        <v>103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>
      <c r="A12" s="37" t="s">
        <v>104</v>
      </c>
      <c r="B12" s="3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>
      <c r="A13" s="35" t="s">
        <v>105</v>
      </c>
      <c r="B13" s="35" t="s">
        <v>7</v>
      </c>
      <c r="C13" s="35" t="s">
        <v>106</v>
      </c>
      <c r="D13" s="39" t="s">
        <v>107</v>
      </c>
      <c r="E13" s="35" t="s">
        <v>108</v>
      </c>
      <c r="F13" s="35" t="s">
        <v>109</v>
      </c>
      <c r="G13" s="39" t="s">
        <v>110</v>
      </c>
      <c r="H13" s="39" t="s">
        <v>111</v>
      </c>
      <c r="I13" s="39" t="s">
        <v>112</v>
      </c>
      <c r="J13" s="35" t="s">
        <v>113</v>
      </c>
      <c r="K13" s="39" t="s">
        <v>114</v>
      </c>
      <c r="L13" s="39" t="s">
        <v>115</v>
      </c>
      <c r="M13" s="39" t="s">
        <v>116</v>
      </c>
      <c r="N13" s="36" t="s">
        <v>117</v>
      </c>
      <c r="O13" s="36" t="s">
        <v>118</v>
      </c>
      <c r="P13" s="39" t="s">
        <v>119</v>
      </c>
      <c r="Q13" s="36" t="s">
        <v>120</v>
      </c>
      <c r="R13" s="39" t="s">
        <v>121</v>
      </c>
      <c r="S13" s="36" t="s">
        <v>122</v>
      </c>
      <c r="T13" s="39" t="s">
        <v>123</v>
      </c>
      <c r="U13" s="36" t="s">
        <v>124</v>
      </c>
      <c r="V13" s="36" t="s">
        <v>125</v>
      </c>
      <c r="W13" s="39" t="s">
        <v>126</v>
      </c>
      <c r="X13" s="36" t="s">
        <v>127</v>
      </c>
      <c r="Y13" s="36" t="s">
        <v>128</v>
      </c>
      <c r="Z13" s="39" t="s">
        <v>129</v>
      </c>
      <c r="AA13" s="36" t="s">
        <v>130</v>
      </c>
      <c r="AB13" s="36" t="s">
        <v>131</v>
      </c>
      <c r="AC13" s="39" t="s">
        <v>132</v>
      </c>
      <c r="AD13" s="36" t="s">
        <v>133</v>
      </c>
      <c r="AE13" s="39" t="s">
        <v>134</v>
      </c>
      <c r="AF13" s="36" t="s">
        <v>135</v>
      </c>
      <c r="AG13" s="39" t="s">
        <v>136</v>
      </c>
      <c r="AH13" s="39" t="s">
        <v>137</v>
      </c>
      <c r="AI13" s="39" t="s">
        <v>138</v>
      </c>
      <c r="AJ13" s="35" t="s">
        <v>139</v>
      </c>
      <c r="AK13" s="35" t="s">
        <v>140</v>
      </c>
      <c r="AL13" s="35" t="s">
        <v>141</v>
      </c>
    </row>
    <row r="14">
      <c r="A14" s="40" t="s">
        <v>8</v>
      </c>
      <c r="B14" s="40" t="s">
        <v>142</v>
      </c>
      <c r="C14" s="41">
        <v>45409.0</v>
      </c>
      <c r="D14" s="40">
        <v>27.0</v>
      </c>
      <c r="E14" s="40">
        <v>795.0</v>
      </c>
      <c r="F14" s="40" t="s">
        <v>143</v>
      </c>
      <c r="G14" s="40" t="b">
        <v>1</v>
      </c>
      <c r="H14" s="40" t="b">
        <v>0</v>
      </c>
      <c r="I14" s="40" t="b">
        <v>0</v>
      </c>
      <c r="J14" s="40">
        <v>795.0</v>
      </c>
      <c r="K14" s="42">
        <f t="shared" ref="K14:K43" si="1">J14*I14</f>
        <v>0</v>
      </c>
      <c r="L14" s="42">
        <f t="shared" ref="L14:L43" si="2">H14*J14</f>
        <v>0</v>
      </c>
      <c r="M14" s="42">
        <f t="shared" ref="M14:M43" si="3">(J14*H14)+(J14*I14)</f>
        <v>0</v>
      </c>
      <c r="N14" s="43">
        <v>0.1</v>
      </c>
      <c r="O14" s="44">
        <f t="shared" ref="O14:O43" si="4">J14*-N14</f>
        <v>-79.5</v>
      </c>
      <c r="P14" s="43">
        <v>0.05</v>
      </c>
      <c r="Q14" s="44">
        <f t="shared" ref="Q14:Q43" si="5">J14*-P14</f>
        <v>-39.75</v>
      </c>
      <c r="R14" s="45">
        <f t="shared" ref="R14:R43" si="6">O14+Q14</f>
        <v>-119.25</v>
      </c>
      <c r="S14" s="46"/>
      <c r="T14" s="47"/>
      <c r="U14" s="46"/>
      <c r="V14" s="46"/>
      <c r="W14" s="46"/>
      <c r="X14" s="46"/>
      <c r="Y14" s="46"/>
      <c r="Z14" s="46"/>
      <c r="AA14" s="46"/>
      <c r="AB14" s="46"/>
      <c r="AC14" s="46"/>
      <c r="AE14" s="44">
        <f t="shared" ref="AE14:AE43" si="7">-T14+-W14+-Z14+-AC14</f>
        <v>0</v>
      </c>
      <c r="AF14" s="44">
        <f t="shared" ref="AF14:AF43" si="8">J14+R14+AE14</f>
        <v>675.75</v>
      </c>
      <c r="AG14" s="44">
        <f t="shared" ref="AG14:AG43" si="9">AF14*H14</f>
        <v>0</v>
      </c>
      <c r="AH14" s="44">
        <f t="shared" ref="AH14:AH43" si="10">AF14*I14</f>
        <v>0</v>
      </c>
      <c r="AI14" s="44">
        <f t="shared" ref="AI14:AI43" si="11">AG14+AH14</f>
        <v>0</v>
      </c>
      <c r="AJ14" s="48"/>
      <c r="AK14" s="42">
        <f t="shared" ref="AK14:AK43" si="12">E14-J14</f>
        <v>0</v>
      </c>
      <c r="AL14" s="1"/>
    </row>
    <row r="15">
      <c r="A15" s="40" t="s">
        <v>11</v>
      </c>
      <c r="B15" s="40" t="s">
        <v>144</v>
      </c>
      <c r="C15" s="41">
        <v>44953.0</v>
      </c>
      <c r="D15" s="40">
        <v>27.0</v>
      </c>
      <c r="E15" s="40">
        <v>740.0</v>
      </c>
      <c r="F15" s="40" t="s">
        <v>143</v>
      </c>
      <c r="G15" s="40" t="b">
        <v>1</v>
      </c>
      <c r="H15" s="40" t="b">
        <v>0</v>
      </c>
      <c r="I15" s="40" t="b">
        <v>0</v>
      </c>
      <c r="J15" s="40">
        <v>740.0</v>
      </c>
      <c r="K15" s="42">
        <f t="shared" si="1"/>
        <v>0</v>
      </c>
      <c r="L15" s="42">
        <f t="shared" si="2"/>
        <v>0</v>
      </c>
      <c r="M15" s="42">
        <f t="shared" si="3"/>
        <v>0</v>
      </c>
      <c r="N15" s="43">
        <v>0.1</v>
      </c>
      <c r="O15" s="44">
        <f t="shared" si="4"/>
        <v>-74</v>
      </c>
      <c r="P15" s="43">
        <v>0.05</v>
      </c>
      <c r="Q15" s="44">
        <f t="shared" si="5"/>
        <v>-37</v>
      </c>
      <c r="R15" s="45">
        <f t="shared" si="6"/>
        <v>-111</v>
      </c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E15" s="44">
        <f t="shared" si="7"/>
        <v>0</v>
      </c>
      <c r="AF15" s="44">
        <f t="shared" si="8"/>
        <v>629</v>
      </c>
      <c r="AG15" s="44">
        <f t="shared" si="9"/>
        <v>0</v>
      </c>
      <c r="AH15" s="44">
        <f t="shared" si="10"/>
        <v>0</v>
      </c>
      <c r="AI15" s="44">
        <f t="shared" si="11"/>
        <v>0</v>
      </c>
      <c r="AJ15" s="48"/>
      <c r="AK15" s="42">
        <f t="shared" si="12"/>
        <v>0</v>
      </c>
      <c r="AL15" s="1"/>
    </row>
    <row r="16">
      <c r="A16" s="40" t="s">
        <v>14</v>
      </c>
      <c r="B16" s="40" t="s">
        <v>145</v>
      </c>
      <c r="C16" s="41">
        <v>45149.0</v>
      </c>
      <c r="D16" s="40">
        <v>11.0</v>
      </c>
      <c r="E16" s="40">
        <v>740.0</v>
      </c>
      <c r="F16" s="40" t="s">
        <v>143</v>
      </c>
      <c r="G16" s="40" t="b">
        <v>1</v>
      </c>
      <c r="H16" s="40" t="b">
        <v>0</v>
      </c>
      <c r="I16" s="40" t="b">
        <v>0</v>
      </c>
      <c r="J16" s="40">
        <v>740.0</v>
      </c>
      <c r="K16" s="42">
        <f t="shared" si="1"/>
        <v>0</v>
      </c>
      <c r="L16" s="42">
        <f t="shared" si="2"/>
        <v>0</v>
      </c>
      <c r="M16" s="42">
        <f t="shared" si="3"/>
        <v>0</v>
      </c>
      <c r="N16" s="43">
        <v>0.1</v>
      </c>
      <c r="O16" s="44">
        <f t="shared" si="4"/>
        <v>-74</v>
      </c>
      <c r="P16" s="43">
        <v>0.05</v>
      </c>
      <c r="Q16" s="44">
        <f t="shared" si="5"/>
        <v>-37</v>
      </c>
      <c r="R16" s="45">
        <f t="shared" si="6"/>
        <v>-111</v>
      </c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E16" s="44">
        <f t="shared" si="7"/>
        <v>0</v>
      </c>
      <c r="AF16" s="44">
        <f t="shared" si="8"/>
        <v>629</v>
      </c>
      <c r="AG16" s="44">
        <f t="shared" si="9"/>
        <v>0</v>
      </c>
      <c r="AH16" s="44">
        <f t="shared" si="10"/>
        <v>0</v>
      </c>
      <c r="AI16" s="44">
        <f t="shared" si="11"/>
        <v>0</v>
      </c>
      <c r="AJ16" s="48"/>
      <c r="AK16" s="42">
        <f t="shared" si="12"/>
        <v>0</v>
      </c>
      <c r="AL16" s="1"/>
    </row>
    <row r="17">
      <c r="A17" s="40" t="s">
        <v>17</v>
      </c>
      <c r="B17" s="40" t="s">
        <v>146</v>
      </c>
      <c r="C17" s="49">
        <v>44890.0</v>
      </c>
      <c r="D17" s="40">
        <v>25.0</v>
      </c>
      <c r="E17" s="40">
        <v>855.0</v>
      </c>
      <c r="F17" s="40" t="s">
        <v>143</v>
      </c>
      <c r="G17" s="40" t="b">
        <v>1</v>
      </c>
      <c r="H17" s="40" t="b">
        <v>0</v>
      </c>
      <c r="I17" s="40" t="b">
        <v>0</v>
      </c>
      <c r="J17" s="40">
        <v>855.0</v>
      </c>
      <c r="K17" s="42">
        <f t="shared" si="1"/>
        <v>0</v>
      </c>
      <c r="L17" s="42">
        <f t="shared" si="2"/>
        <v>0</v>
      </c>
      <c r="M17" s="42">
        <f t="shared" si="3"/>
        <v>0</v>
      </c>
      <c r="N17" s="43">
        <v>0.1</v>
      </c>
      <c r="O17" s="44">
        <f t="shared" si="4"/>
        <v>-85.5</v>
      </c>
      <c r="P17" s="43">
        <v>0.05</v>
      </c>
      <c r="Q17" s="44">
        <f t="shared" si="5"/>
        <v>-42.75</v>
      </c>
      <c r="R17" s="45">
        <f t="shared" si="6"/>
        <v>-128.25</v>
      </c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E17" s="44">
        <f t="shared" si="7"/>
        <v>0</v>
      </c>
      <c r="AF17" s="44">
        <f t="shared" si="8"/>
        <v>726.75</v>
      </c>
      <c r="AG17" s="44">
        <f t="shared" si="9"/>
        <v>0</v>
      </c>
      <c r="AH17" s="44">
        <f t="shared" si="10"/>
        <v>0</v>
      </c>
      <c r="AI17" s="44">
        <f t="shared" si="11"/>
        <v>0</v>
      </c>
      <c r="AJ17" s="48"/>
      <c r="AK17" s="42">
        <f t="shared" si="12"/>
        <v>0</v>
      </c>
      <c r="AL17" s="1"/>
    </row>
    <row r="18">
      <c r="A18" s="50" t="s">
        <v>20</v>
      </c>
      <c r="B18" s="50" t="s">
        <v>147</v>
      </c>
      <c r="C18" s="51">
        <v>45483.0</v>
      </c>
      <c r="D18" s="50">
        <v>10.0</v>
      </c>
      <c r="E18" s="50">
        <v>740.0</v>
      </c>
      <c r="F18" s="51">
        <v>45705.0</v>
      </c>
      <c r="G18" s="50" t="b">
        <v>0</v>
      </c>
      <c r="H18" s="50" t="b">
        <v>1</v>
      </c>
      <c r="I18" s="50" t="b">
        <v>0</v>
      </c>
      <c r="J18" s="50">
        <v>740.0</v>
      </c>
      <c r="K18" s="42">
        <f t="shared" si="1"/>
        <v>0</v>
      </c>
      <c r="L18" s="42">
        <f t="shared" si="2"/>
        <v>740</v>
      </c>
      <c r="M18" s="42">
        <f t="shared" si="3"/>
        <v>740</v>
      </c>
      <c r="N18" s="43">
        <v>0.1</v>
      </c>
      <c r="O18" s="44">
        <f t="shared" si="4"/>
        <v>-74</v>
      </c>
      <c r="P18" s="43">
        <v>0.05</v>
      </c>
      <c r="Q18" s="44">
        <f t="shared" si="5"/>
        <v>-37</v>
      </c>
      <c r="R18" s="45">
        <f t="shared" si="6"/>
        <v>-111</v>
      </c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E18" s="44">
        <f t="shared" si="7"/>
        <v>0</v>
      </c>
      <c r="AF18" s="44">
        <f t="shared" si="8"/>
        <v>629</v>
      </c>
      <c r="AG18" s="44">
        <f t="shared" si="9"/>
        <v>629</v>
      </c>
      <c r="AH18" s="44">
        <f t="shared" si="10"/>
        <v>0</v>
      </c>
      <c r="AI18" s="44">
        <f t="shared" si="11"/>
        <v>629</v>
      </c>
      <c r="AJ18" s="52"/>
      <c r="AK18" s="42">
        <f t="shared" si="12"/>
        <v>0</v>
      </c>
      <c r="AL18" s="1"/>
    </row>
    <row r="19">
      <c r="A19" s="40" t="s">
        <v>23</v>
      </c>
      <c r="B19" s="40" t="s">
        <v>148</v>
      </c>
      <c r="C19" s="49">
        <v>45613.0</v>
      </c>
      <c r="D19" s="40">
        <v>17.0</v>
      </c>
      <c r="E19" s="40">
        <v>740.0</v>
      </c>
      <c r="F19" s="40" t="s">
        <v>143</v>
      </c>
      <c r="G19" s="40" t="b">
        <v>1</v>
      </c>
      <c r="H19" s="40" t="b">
        <v>0</v>
      </c>
      <c r="I19" s="40" t="b">
        <v>0</v>
      </c>
      <c r="J19" s="40">
        <v>740.0</v>
      </c>
      <c r="K19" s="42">
        <f t="shared" si="1"/>
        <v>0</v>
      </c>
      <c r="L19" s="42">
        <f t="shared" si="2"/>
        <v>0</v>
      </c>
      <c r="M19" s="42">
        <f t="shared" si="3"/>
        <v>0</v>
      </c>
      <c r="N19" s="43">
        <v>0.1</v>
      </c>
      <c r="O19" s="44">
        <f t="shared" si="4"/>
        <v>-74</v>
      </c>
      <c r="P19" s="43">
        <v>0.05</v>
      </c>
      <c r="Q19" s="44">
        <f t="shared" si="5"/>
        <v>-37</v>
      </c>
      <c r="R19" s="45">
        <f t="shared" si="6"/>
        <v>-111</v>
      </c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E19" s="44">
        <f t="shared" si="7"/>
        <v>0</v>
      </c>
      <c r="AF19" s="44">
        <f t="shared" si="8"/>
        <v>629</v>
      </c>
      <c r="AG19" s="44">
        <f t="shared" si="9"/>
        <v>0</v>
      </c>
      <c r="AH19" s="44">
        <f t="shared" si="10"/>
        <v>0</v>
      </c>
      <c r="AI19" s="44">
        <f t="shared" si="11"/>
        <v>0</v>
      </c>
      <c r="AJ19" s="48"/>
      <c r="AK19" s="42">
        <f t="shared" si="12"/>
        <v>0</v>
      </c>
      <c r="AL19" s="1"/>
    </row>
    <row r="20">
      <c r="A20" s="50" t="s">
        <v>25</v>
      </c>
      <c r="B20" s="50" t="s">
        <v>149</v>
      </c>
      <c r="C20" s="51">
        <v>45310.0</v>
      </c>
      <c r="D20" s="50">
        <v>19.0</v>
      </c>
      <c r="E20" s="50">
        <v>700.0</v>
      </c>
      <c r="F20" s="51">
        <v>45707.0</v>
      </c>
      <c r="G20" s="50" t="b">
        <v>0</v>
      </c>
      <c r="H20" s="50" t="b">
        <v>1</v>
      </c>
      <c r="I20" s="50" t="b">
        <v>0</v>
      </c>
      <c r="J20" s="50">
        <v>700.0</v>
      </c>
      <c r="K20" s="42">
        <f t="shared" si="1"/>
        <v>0</v>
      </c>
      <c r="L20" s="42">
        <f t="shared" si="2"/>
        <v>700</v>
      </c>
      <c r="M20" s="42">
        <f t="shared" si="3"/>
        <v>700</v>
      </c>
      <c r="N20" s="43">
        <v>0.1</v>
      </c>
      <c r="O20" s="44">
        <f t="shared" si="4"/>
        <v>-70</v>
      </c>
      <c r="P20" s="43">
        <v>0.05</v>
      </c>
      <c r="Q20" s="44">
        <f t="shared" si="5"/>
        <v>-35</v>
      </c>
      <c r="R20" s="45">
        <f t="shared" si="6"/>
        <v>-105</v>
      </c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E20" s="44">
        <f t="shared" si="7"/>
        <v>0</v>
      </c>
      <c r="AF20" s="44">
        <f t="shared" si="8"/>
        <v>595</v>
      </c>
      <c r="AG20" s="44">
        <f t="shared" si="9"/>
        <v>595</v>
      </c>
      <c r="AH20" s="44">
        <f t="shared" si="10"/>
        <v>0</v>
      </c>
      <c r="AI20" s="44">
        <f t="shared" si="11"/>
        <v>595</v>
      </c>
      <c r="AJ20" s="52"/>
      <c r="AK20" s="42">
        <f t="shared" si="12"/>
        <v>0</v>
      </c>
      <c r="AL20" s="1"/>
    </row>
    <row r="21">
      <c r="A21" s="50" t="s">
        <v>28</v>
      </c>
      <c r="B21" s="50" t="s">
        <v>150</v>
      </c>
      <c r="C21" s="51">
        <v>45467.0</v>
      </c>
      <c r="D21" s="50">
        <v>24.0</v>
      </c>
      <c r="E21" s="50">
        <v>675.0</v>
      </c>
      <c r="F21" s="50" t="s">
        <v>143</v>
      </c>
      <c r="G21" s="50" t="b">
        <v>1</v>
      </c>
      <c r="H21" s="50" t="b">
        <v>0</v>
      </c>
      <c r="I21" s="50" t="b">
        <v>0</v>
      </c>
      <c r="J21" s="50">
        <v>675.0</v>
      </c>
      <c r="K21" s="42">
        <f t="shared" si="1"/>
        <v>0</v>
      </c>
      <c r="L21" s="42">
        <f t="shared" si="2"/>
        <v>0</v>
      </c>
      <c r="M21" s="42">
        <f t="shared" si="3"/>
        <v>0</v>
      </c>
      <c r="N21" s="43">
        <v>0.1</v>
      </c>
      <c r="O21" s="44">
        <f t="shared" si="4"/>
        <v>-67.5</v>
      </c>
      <c r="P21" s="43">
        <v>0.05</v>
      </c>
      <c r="Q21" s="44">
        <f t="shared" si="5"/>
        <v>-33.75</v>
      </c>
      <c r="R21" s="45">
        <f t="shared" si="6"/>
        <v>-101.25</v>
      </c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E21" s="44">
        <f t="shared" si="7"/>
        <v>0</v>
      </c>
      <c r="AF21" s="44">
        <f t="shared" si="8"/>
        <v>573.75</v>
      </c>
      <c r="AG21" s="44">
        <f t="shared" si="9"/>
        <v>0</v>
      </c>
      <c r="AH21" s="44">
        <f t="shared" si="10"/>
        <v>0</v>
      </c>
      <c r="AI21" s="44">
        <f t="shared" si="11"/>
        <v>0</v>
      </c>
      <c r="AJ21" s="48"/>
      <c r="AK21" s="42">
        <f t="shared" si="12"/>
        <v>0</v>
      </c>
      <c r="AL21" s="1"/>
    </row>
    <row r="22">
      <c r="A22" s="40" t="s">
        <v>31</v>
      </c>
      <c r="B22" s="40" t="s">
        <v>151</v>
      </c>
      <c r="C22" s="41">
        <v>45432.0</v>
      </c>
      <c r="D22" s="40">
        <v>20.0</v>
      </c>
      <c r="E22" s="40">
        <v>700.0</v>
      </c>
      <c r="F22" s="40" t="s">
        <v>143</v>
      </c>
      <c r="G22" s="40" t="b">
        <v>1</v>
      </c>
      <c r="H22" s="40" t="b">
        <v>0</v>
      </c>
      <c r="I22" s="40" t="b">
        <v>0</v>
      </c>
      <c r="J22" s="40">
        <v>700.0</v>
      </c>
      <c r="K22" s="42">
        <f t="shared" si="1"/>
        <v>0</v>
      </c>
      <c r="L22" s="42">
        <f t="shared" si="2"/>
        <v>0</v>
      </c>
      <c r="M22" s="42">
        <f t="shared" si="3"/>
        <v>0</v>
      </c>
      <c r="N22" s="43">
        <v>0.1</v>
      </c>
      <c r="O22" s="44">
        <f t="shared" si="4"/>
        <v>-70</v>
      </c>
      <c r="P22" s="43">
        <v>0.05</v>
      </c>
      <c r="Q22" s="44">
        <f t="shared" si="5"/>
        <v>-35</v>
      </c>
      <c r="R22" s="45">
        <f t="shared" si="6"/>
        <v>-105</v>
      </c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E22" s="44">
        <f t="shared" si="7"/>
        <v>0</v>
      </c>
      <c r="AF22" s="44">
        <f t="shared" si="8"/>
        <v>595</v>
      </c>
      <c r="AG22" s="44">
        <f t="shared" si="9"/>
        <v>0</v>
      </c>
      <c r="AH22" s="44">
        <f t="shared" si="10"/>
        <v>0</v>
      </c>
      <c r="AI22" s="44">
        <f t="shared" si="11"/>
        <v>0</v>
      </c>
      <c r="AJ22" s="48"/>
      <c r="AK22" s="42">
        <f t="shared" si="12"/>
        <v>0</v>
      </c>
      <c r="AL22" s="1"/>
    </row>
    <row r="23">
      <c r="A23" s="40" t="s">
        <v>34</v>
      </c>
      <c r="B23" s="40" t="s">
        <v>152</v>
      </c>
      <c r="C23" s="41">
        <v>45357.0</v>
      </c>
      <c r="D23" s="40">
        <v>6.0</v>
      </c>
      <c r="E23" s="40">
        <v>735.0</v>
      </c>
      <c r="F23" s="40" t="s">
        <v>143</v>
      </c>
      <c r="G23" s="40" t="b">
        <v>1</v>
      </c>
      <c r="H23" s="40" t="b">
        <v>0</v>
      </c>
      <c r="I23" s="40" t="b">
        <v>0</v>
      </c>
      <c r="J23" s="40">
        <v>735.0</v>
      </c>
      <c r="K23" s="42">
        <f t="shared" si="1"/>
        <v>0</v>
      </c>
      <c r="L23" s="42">
        <f t="shared" si="2"/>
        <v>0</v>
      </c>
      <c r="M23" s="42">
        <f t="shared" si="3"/>
        <v>0</v>
      </c>
      <c r="N23" s="43">
        <v>0.1</v>
      </c>
      <c r="O23" s="44">
        <f t="shared" si="4"/>
        <v>-73.5</v>
      </c>
      <c r="P23" s="43">
        <v>0.05</v>
      </c>
      <c r="Q23" s="44">
        <f t="shared" si="5"/>
        <v>-36.75</v>
      </c>
      <c r="R23" s="45">
        <f t="shared" si="6"/>
        <v>-110.25</v>
      </c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E23" s="44">
        <f t="shared" si="7"/>
        <v>0</v>
      </c>
      <c r="AF23" s="44">
        <f t="shared" si="8"/>
        <v>624.75</v>
      </c>
      <c r="AG23" s="44">
        <f t="shared" si="9"/>
        <v>0</v>
      </c>
      <c r="AH23" s="44">
        <f t="shared" si="10"/>
        <v>0</v>
      </c>
      <c r="AI23" s="44">
        <f t="shared" si="11"/>
        <v>0</v>
      </c>
      <c r="AJ23" s="48"/>
      <c r="AK23" s="42">
        <f t="shared" si="12"/>
        <v>0</v>
      </c>
      <c r="AL23" s="1"/>
    </row>
    <row r="24">
      <c r="A24" s="40" t="s">
        <v>37</v>
      </c>
      <c r="B24" s="40" t="s">
        <v>153</v>
      </c>
      <c r="C24" s="41">
        <v>45195.0</v>
      </c>
      <c r="D24" s="40">
        <v>26.0</v>
      </c>
      <c r="E24" s="40">
        <v>795.0</v>
      </c>
      <c r="F24" s="40" t="s">
        <v>143</v>
      </c>
      <c r="G24" s="40" t="b">
        <v>1</v>
      </c>
      <c r="H24" s="40" t="b">
        <v>0</v>
      </c>
      <c r="I24" s="40" t="b">
        <v>0</v>
      </c>
      <c r="J24" s="40">
        <v>795.0</v>
      </c>
      <c r="K24" s="42">
        <f t="shared" si="1"/>
        <v>0</v>
      </c>
      <c r="L24" s="42">
        <f t="shared" si="2"/>
        <v>0</v>
      </c>
      <c r="M24" s="42">
        <f t="shared" si="3"/>
        <v>0</v>
      </c>
      <c r="N24" s="43">
        <v>0.1</v>
      </c>
      <c r="O24" s="44">
        <f t="shared" si="4"/>
        <v>-79.5</v>
      </c>
      <c r="P24" s="43">
        <v>0.05</v>
      </c>
      <c r="Q24" s="44">
        <f t="shared" si="5"/>
        <v>-39.75</v>
      </c>
      <c r="R24" s="45">
        <f t="shared" si="6"/>
        <v>-119.25</v>
      </c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E24" s="44">
        <f t="shared" si="7"/>
        <v>0</v>
      </c>
      <c r="AF24" s="44">
        <f t="shared" si="8"/>
        <v>675.75</v>
      </c>
      <c r="AG24" s="44">
        <f t="shared" si="9"/>
        <v>0</v>
      </c>
      <c r="AH24" s="44">
        <f t="shared" si="10"/>
        <v>0</v>
      </c>
      <c r="AI24" s="44">
        <f t="shared" si="11"/>
        <v>0</v>
      </c>
      <c r="AJ24" s="48"/>
      <c r="AK24" s="42">
        <f t="shared" si="12"/>
        <v>0</v>
      </c>
      <c r="AL24" s="1"/>
    </row>
    <row r="25">
      <c r="A25" s="40" t="s">
        <v>154</v>
      </c>
      <c r="B25" s="40" t="s">
        <v>155</v>
      </c>
      <c r="C25" s="41">
        <v>44964.0</v>
      </c>
      <c r="D25" s="40">
        <v>7.0</v>
      </c>
      <c r="E25" s="40">
        <v>675.0</v>
      </c>
      <c r="F25" s="40" t="s">
        <v>143</v>
      </c>
      <c r="G25" s="40" t="b">
        <v>1</v>
      </c>
      <c r="H25" s="40" t="b">
        <v>0</v>
      </c>
      <c r="I25" s="40" t="b">
        <v>0</v>
      </c>
      <c r="J25" s="40">
        <v>675.0</v>
      </c>
      <c r="K25" s="42">
        <f t="shared" si="1"/>
        <v>0</v>
      </c>
      <c r="L25" s="42">
        <f t="shared" si="2"/>
        <v>0</v>
      </c>
      <c r="M25" s="42">
        <f t="shared" si="3"/>
        <v>0</v>
      </c>
      <c r="N25" s="43">
        <v>0.1</v>
      </c>
      <c r="O25" s="44">
        <f t="shared" si="4"/>
        <v>-67.5</v>
      </c>
      <c r="P25" s="43">
        <v>0.05</v>
      </c>
      <c r="Q25" s="44">
        <f t="shared" si="5"/>
        <v>-33.75</v>
      </c>
      <c r="R25" s="45">
        <f t="shared" si="6"/>
        <v>-101.25</v>
      </c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E25" s="44">
        <f t="shared" si="7"/>
        <v>0</v>
      </c>
      <c r="AF25" s="44">
        <f t="shared" si="8"/>
        <v>573.75</v>
      </c>
      <c r="AG25" s="44">
        <f t="shared" si="9"/>
        <v>0</v>
      </c>
      <c r="AH25" s="44">
        <f t="shared" si="10"/>
        <v>0</v>
      </c>
      <c r="AI25" s="44">
        <f t="shared" si="11"/>
        <v>0</v>
      </c>
      <c r="AJ25" s="48"/>
      <c r="AK25" s="42">
        <f t="shared" si="12"/>
        <v>0</v>
      </c>
      <c r="AL25" s="1"/>
    </row>
    <row r="26">
      <c r="A26" s="50" t="s">
        <v>42</v>
      </c>
      <c r="B26" s="50" t="s">
        <v>156</v>
      </c>
      <c r="C26" s="51">
        <v>45294.0</v>
      </c>
      <c r="D26" s="50">
        <v>3.0</v>
      </c>
      <c r="E26" s="50">
        <v>800.0</v>
      </c>
      <c r="F26" s="50" t="s">
        <v>143</v>
      </c>
      <c r="G26" s="50" t="b">
        <v>1</v>
      </c>
      <c r="H26" s="50" t="b">
        <v>0</v>
      </c>
      <c r="I26" s="50" t="b">
        <v>0</v>
      </c>
      <c r="J26" s="50">
        <v>800.0</v>
      </c>
      <c r="K26" s="42">
        <f t="shared" si="1"/>
        <v>0</v>
      </c>
      <c r="L26" s="42">
        <f t="shared" si="2"/>
        <v>0</v>
      </c>
      <c r="M26" s="42">
        <f t="shared" si="3"/>
        <v>0</v>
      </c>
      <c r="N26" s="43">
        <v>0.1</v>
      </c>
      <c r="O26" s="44">
        <f t="shared" si="4"/>
        <v>-80</v>
      </c>
      <c r="P26" s="43">
        <v>0.05</v>
      </c>
      <c r="Q26" s="44">
        <f t="shared" si="5"/>
        <v>-40</v>
      </c>
      <c r="R26" s="45">
        <f t="shared" si="6"/>
        <v>-120</v>
      </c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E26" s="44">
        <f t="shared" si="7"/>
        <v>0</v>
      </c>
      <c r="AF26" s="44">
        <f t="shared" si="8"/>
        <v>680</v>
      </c>
      <c r="AG26" s="44">
        <f t="shared" si="9"/>
        <v>0</v>
      </c>
      <c r="AH26" s="44">
        <f t="shared" si="10"/>
        <v>0</v>
      </c>
      <c r="AI26" s="44">
        <f t="shared" si="11"/>
        <v>0</v>
      </c>
      <c r="AJ26" s="48"/>
      <c r="AK26" s="42">
        <f t="shared" si="12"/>
        <v>0</v>
      </c>
      <c r="AL26" s="1"/>
    </row>
    <row r="27">
      <c r="A27" s="50" t="s">
        <v>45</v>
      </c>
      <c r="B27" s="50" t="s">
        <v>157</v>
      </c>
      <c r="C27" s="53">
        <v>44893.0</v>
      </c>
      <c r="D27" s="50">
        <v>28.0</v>
      </c>
      <c r="E27" s="50">
        <v>795.0</v>
      </c>
      <c r="F27" s="50" t="s">
        <v>143</v>
      </c>
      <c r="G27" s="50" t="b">
        <v>1</v>
      </c>
      <c r="H27" s="50" t="b">
        <v>0</v>
      </c>
      <c r="I27" s="50" t="b">
        <v>0</v>
      </c>
      <c r="J27" s="50">
        <v>795.0</v>
      </c>
      <c r="K27" s="42">
        <f t="shared" si="1"/>
        <v>0</v>
      </c>
      <c r="L27" s="42">
        <f t="shared" si="2"/>
        <v>0</v>
      </c>
      <c r="M27" s="42">
        <f t="shared" si="3"/>
        <v>0</v>
      </c>
      <c r="N27" s="43">
        <v>0.1</v>
      </c>
      <c r="O27" s="44">
        <f t="shared" si="4"/>
        <v>-79.5</v>
      </c>
      <c r="P27" s="43">
        <v>0.05</v>
      </c>
      <c r="Q27" s="44">
        <f t="shared" si="5"/>
        <v>-39.75</v>
      </c>
      <c r="R27" s="45">
        <f t="shared" si="6"/>
        <v>-119.25</v>
      </c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E27" s="44">
        <f t="shared" si="7"/>
        <v>0</v>
      </c>
      <c r="AF27" s="44">
        <f t="shared" si="8"/>
        <v>675.75</v>
      </c>
      <c r="AG27" s="44">
        <f t="shared" si="9"/>
        <v>0</v>
      </c>
      <c r="AH27" s="44">
        <f t="shared" si="10"/>
        <v>0</v>
      </c>
      <c r="AI27" s="44">
        <f t="shared" si="11"/>
        <v>0</v>
      </c>
      <c r="AJ27" s="48"/>
      <c r="AK27" s="42">
        <f t="shared" si="12"/>
        <v>0</v>
      </c>
      <c r="AL27" s="1"/>
    </row>
    <row r="28">
      <c r="A28" s="40" t="s">
        <v>48</v>
      </c>
      <c r="B28" s="40" t="s">
        <v>50</v>
      </c>
      <c r="C28" s="41">
        <v>45184.0</v>
      </c>
      <c r="D28" s="40">
        <v>15.0</v>
      </c>
      <c r="E28" s="40">
        <v>740.0</v>
      </c>
      <c r="F28" s="41">
        <v>45707.0</v>
      </c>
      <c r="G28" s="40" t="b">
        <v>0</v>
      </c>
      <c r="H28" s="40" t="b">
        <v>1</v>
      </c>
      <c r="I28" s="40" t="b">
        <v>0</v>
      </c>
      <c r="J28" s="40">
        <v>740.0</v>
      </c>
      <c r="K28" s="42">
        <f t="shared" si="1"/>
        <v>0</v>
      </c>
      <c r="L28" s="42">
        <f t="shared" si="2"/>
        <v>740</v>
      </c>
      <c r="M28" s="42">
        <f t="shared" si="3"/>
        <v>740</v>
      </c>
      <c r="N28" s="43">
        <v>0.1</v>
      </c>
      <c r="O28" s="44">
        <f t="shared" si="4"/>
        <v>-74</v>
      </c>
      <c r="P28" s="43">
        <v>0.05</v>
      </c>
      <c r="Q28" s="44">
        <f t="shared" si="5"/>
        <v>-37</v>
      </c>
      <c r="R28" s="45">
        <f t="shared" si="6"/>
        <v>-111</v>
      </c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E28" s="44">
        <f t="shared" si="7"/>
        <v>0</v>
      </c>
      <c r="AF28" s="44">
        <f t="shared" si="8"/>
        <v>629</v>
      </c>
      <c r="AG28" s="44">
        <f t="shared" si="9"/>
        <v>629</v>
      </c>
      <c r="AH28" s="44">
        <f t="shared" si="10"/>
        <v>0</v>
      </c>
      <c r="AI28" s="44">
        <f t="shared" si="11"/>
        <v>629</v>
      </c>
      <c r="AJ28" s="52"/>
      <c r="AK28" s="42">
        <f t="shared" si="12"/>
        <v>0</v>
      </c>
      <c r="AL28" s="1"/>
    </row>
    <row r="29">
      <c r="A29" s="50" t="s">
        <v>51</v>
      </c>
      <c r="B29" s="50" t="s">
        <v>158</v>
      </c>
      <c r="C29" s="51">
        <v>45545.0</v>
      </c>
      <c r="D29" s="50">
        <v>10.0</v>
      </c>
      <c r="E29" s="50">
        <v>740.0</v>
      </c>
      <c r="F29" s="50" t="s">
        <v>143</v>
      </c>
      <c r="G29" s="50" t="b">
        <v>1</v>
      </c>
      <c r="H29" s="50" t="b">
        <v>0</v>
      </c>
      <c r="I29" s="50" t="b">
        <v>0</v>
      </c>
      <c r="J29" s="50">
        <v>740.0</v>
      </c>
      <c r="K29" s="42">
        <f t="shared" si="1"/>
        <v>0</v>
      </c>
      <c r="L29" s="42">
        <f t="shared" si="2"/>
        <v>0</v>
      </c>
      <c r="M29" s="42">
        <f t="shared" si="3"/>
        <v>0</v>
      </c>
      <c r="N29" s="43">
        <v>0.1</v>
      </c>
      <c r="O29" s="44">
        <f t="shared" si="4"/>
        <v>-74</v>
      </c>
      <c r="P29" s="43">
        <v>0.05</v>
      </c>
      <c r="Q29" s="44">
        <f t="shared" si="5"/>
        <v>-37</v>
      </c>
      <c r="R29" s="45">
        <f t="shared" si="6"/>
        <v>-111</v>
      </c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E29" s="44">
        <f t="shared" si="7"/>
        <v>0</v>
      </c>
      <c r="AF29" s="44">
        <f t="shared" si="8"/>
        <v>629</v>
      </c>
      <c r="AG29" s="44">
        <f t="shared" si="9"/>
        <v>0</v>
      </c>
      <c r="AH29" s="44">
        <f t="shared" si="10"/>
        <v>0</v>
      </c>
      <c r="AI29" s="44">
        <f t="shared" si="11"/>
        <v>0</v>
      </c>
      <c r="AJ29" s="48"/>
      <c r="AK29" s="42">
        <f t="shared" si="12"/>
        <v>0</v>
      </c>
      <c r="AL29" s="1"/>
    </row>
    <row r="30">
      <c r="A30" s="40" t="s">
        <v>54</v>
      </c>
      <c r="B30" s="40" t="s">
        <v>159</v>
      </c>
      <c r="C30" s="49">
        <v>45643.0</v>
      </c>
      <c r="D30" s="40">
        <v>17.0</v>
      </c>
      <c r="E30" s="40">
        <v>700.0</v>
      </c>
      <c r="F30" s="41">
        <v>45708.0</v>
      </c>
      <c r="G30" s="40" t="b">
        <v>0</v>
      </c>
      <c r="H30" s="40" t="b">
        <v>1</v>
      </c>
      <c r="I30" s="40" t="b">
        <v>0</v>
      </c>
      <c r="J30" s="40">
        <v>700.0</v>
      </c>
      <c r="K30" s="42">
        <f t="shared" si="1"/>
        <v>0</v>
      </c>
      <c r="L30" s="42">
        <f t="shared" si="2"/>
        <v>700</v>
      </c>
      <c r="M30" s="42">
        <f t="shared" si="3"/>
        <v>700</v>
      </c>
      <c r="N30" s="43">
        <v>0.1</v>
      </c>
      <c r="O30" s="44">
        <f t="shared" si="4"/>
        <v>-70</v>
      </c>
      <c r="P30" s="43">
        <v>0.05</v>
      </c>
      <c r="Q30" s="44">
        <f t="shared" si="5"/>
        <v>-35</v>
      </c>
      <c r="R30" s="45">
        <f t="shared" si="6"/>
        <v>-105</v>
      </c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E30" s="44">
        <f t="shared" si="7"/>
        <v>0</v>
      </c>
      <c r="AF30" s="44">
        <f t="shared" si="8"/>
        <v>595</v>
      </c>
      <c r="AG30" s="44">
        <f t="shared" si="9"/>
        <v>595</v>
      </c>
      <c r="AH30" s="44">
        <f t="shared" si="10"/>
        <v>0</v>
      </c>
      <c r="AI30" s="44">
        <f t="shared" si="11"/>
        <v>595</v>
      </c>
      <c r="AJ30" s="54"/>
      <c r="AK30" s="42">
        <f t="shared" si="12"/>
        <v>0</v>
      </c>
      <c r="AL30" s="34" t="s">
        <v>160</v>
      </c>
    </row>
    <row r="31">
      <c r="A31" s="40" t="s">
        <v>57</v>
      </c>
      <c r="B31" s="40" t="s">
        <v>161</v>
      </c>
      <c r="C31" s="41">
        <v>45565.0</v>
      </c>
      <c r="D31" s="40">
        <v>30.0</v>
      </c>
      <c r="E31" s="40">
        <v>740.0</v>
      </c>
      <c r="F31" s="41">
        <v>45703.0</v>
      </c>
      <c r="G31" s="40" t="b">
        <v>0</v>
      </c>
      <c r="H31" s="40" t="b">
        <v>1</v>
      </c>
      <c r="I31" s="40" t="b">
        <v>0</v>
      </c>
      <c r="J31" s="40">
        <v>740.0</v>
      </c>
      <c r="K31" s="42">
        <f t="shared" si="1"/>
        <v>0</v>
      </c>
      <c r="L31" s="42">
        <f t="shared" si="2"/>
        <v>740</v>
      </c>
      <c r="M31" s="42">
        <f t="shared" si="3"/>
        <v>740</v>
      </c>
      <c r="N31" s="43">
        <v>0.1</v>
      </c>
      <c r="O31" s="44">
        <f t="shared" si="4"/>
        <v>-74</v>
      </c>
      <c r="P31" s="43">
        <v>0.05</v>
      </c>
      <c r="Q31" s="44">
        <f t="shared" si="5"/>
        <v>-37</v>
      </c>
      <c r="R31" s="45">
        <f t="shared" si="6"/>
        <v>-111</v>
      </c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E31" s="44">
        <f t="shared" si="7"/>
        <v>0</v>
      </c>
      <c r="AF31" s="44">
        <f t="shared" si="8"/>
        <v>629</v>
      </c>
      <c r="AG31" s="44">
        <f t="shared" si="9"/>
        <v>629</v>
      </c>
      <c r="AH31" s="44">
        <f t="shared" si="10"/>
        <v>0</v>
      </c>
      <c r="AI31" s="44">
        <f t="shared" si="11"/>
        <v>629</v>
      </c>
      <c r="AJ31" s="54"/>
      <c r="AK31" s="42">
        <f t="shared" si="12"/>
        <v>0</v>
      </c>
      <c r="AL31" s="1"/>
    </row>
    <row r="32">
      <c r="A32" s="40" t="s">
        <v>60</v>
      </c>
      <c r="B32" s="40" t="s">
        <v>162</v>
      </c>
      <c r="C32" s="41">
        <v>45121.0</v>
      </c>
      <c r="D32" s="40">
        <v>14.0</v>
      </c>
      <c r="E32" s="40">
        <v>740.0</v>
      </c>
      <c r="F32" s="40" t="s">
        <v>143</v>
      </c>
      <c r="G32" s="40" t="b">
        <v>1</v>
      </c>
      <c r="H32" s="40" t="b">
        <v>0</v>
      </c>
      <c r="I32" s="40" t="b">
        <v>0</v>
      </c>
      <c r="J32" s="40">
        <v>740.0</v>
      </c>
      <c r="K32" s="42">
        <f t="shared" si="1"/>
        <v>0</v>
      </c>
      <c r="L32" s="42">
        <f t="shared" si="2"/>
        <v>0</v>
      </c>
      <c r="M32" s="42">
        <f t="shared" si="3"/>
        <v>0</v>
      </c>
      <c r="N32" s="43">
        <v>0.1</v>
      </c>
      <c r="O32" s="44">
        <f t="shared" si="4"/>
        <v>-74</v>
      </c>
      <c r="P32" s="43">
        <v>0.05</v>
      </c>
      <c r="Q32" s="44">
        <f t="shared" si="5"/>
        <v>-37</v>
      </c>
      <c r="R32" s="45">
        <f t="shared" si="6"/>
        <v>-111</v>
      </c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E32" s="44">
        <f t="shared" si="7"/>
        <v>0</v>
      </c>
      <c r="AF32" s="44">
        <f t="shared" si="8"/>
        <v>629</v>
      </c>
      <c r="AG32" s="44">
        <f t="shared" si="9"/>
        <v>0</v>
      </c>
      <c r="AH32" s="44">
        <f t="shared" si="10"/>
        <v>0</v>
      </c>
      <c r="AI32" s="44">
        <f t="shared" si="11"/>
        <v>0</v>
      </c>
      <c r="AJ32" s="48"/>
      <c r="AK32" s="42">
        <f t="shared" si="12"/>
        <v>0</v>
      </c>
      <c r="AL32" s="1"/>
    </row>
    <row r="33">
      <c r="A33" s="40" t="s">
        <v>63</v>
      </c>
      <c r="B33" s="40" t="s">
        <v>163</v>
      </c>
      <c r="C33" s="41">
        <v>45398.0</v>
      </c>
      <c r="D33" s="40">
        <v>16.0</v>
      </c>
      <c r="E33" s="40">
        <v>700.0</v>
      </c>
      <c r="F33" s="40" t="s">
        <v>143</v>
      </c>
      <c r="G33" s="40" t="b">
        <v>1</v>
      </c>
      <c r="H33" s="40" t="b">
        <v>0</v>
      </c>
      <c r="I33" s="40" t="b">
        <v>0</v>
      </c>
      <c r="J33" s="40">
        <v>700.0</v>
      </c>
      <c r="K33" s="42">
        <f t="shared" si="1"/>
        <v>0</v>
      </c>
      <c r="L33" s="42">
        <f t="shared" si="2"/>
        <v>0</v>
      </c>
      <c r="M33" s="42">
        <f t="shared" si="3"/>
        <v>0</v>
      </c>
      <c r="N33" s="43">
        <v>0.1</v>
      </c>
      <c r="O33" s="44">
        <f t="shared" si="4"/>
        <v>-70</v>
      </c>
      <c r="P33" s="43">
        <v>0.05</v>
      </c>
      <c r="Q33" s="44">
        <f t="shared" si="5"/>
        <v>-35</v>
      </c>
      <c r="R33" s="45">
        <f t="shared" si="6"/>
        <v>-105</v>
      </c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E33" s="44">
        <f t="shared" si="7"/>
        <v>0</v>
      </c>
      <c r="AF33" s="44">
        <f t="shared" si="8"/>
        <v>595</v>
      </c>
      <c r="AG33" s="44">
        <f t="shared" si="9"/>
        <v>0</v>
      </c>
      <c r="AH33" s="44">
        <f t="shared" si="10"/>
        <v>0</v>
      </c>
      <c r="AI33" s="44">
        <f t="shared" si="11"/>
        <v>0</v>
      </c>
      <c r="AJ33" s="48"/>
      <c r="AK33" s="42">
        <f t="shared" si="12"/>
        <v>0</v>
      </c>
      <c r="AL33" s="1"/>
    </row>
    <row r="34">
      <c r="A34" s="40" t="s">
        <v>66</v>
      </c>
      <c r="B34" s="40" t="s">
        <v>68</v>
      </c>
      <c r="C34" s="40" t="s">
        <v>143</v>
      </c>
      <c r="D34" s="40">
        <v>30.0</v>
      </c>
      <c r="E34" s="40">
        <v>795.0</v>
      </c>
      <c r="F34" s="41">
        <v>45703.0</v>
      </c>
      <c r="G34" s="40" t="b">
        <v>0</v>
      </c>
      <c r="H34" s="40" t="b">
        <v>1</v>
      </c>
      <c r="I34" s="40" t="b">
        <v>0</v>
      </c>
      <c r="J34" s="40">
        <v>795.0</v>
      </c>
      <c r="K34" s="42">
        <f t="shared" si="1"/>
        <v>0</v>
      </c>
      <c r="L34" s="42">
        <f t="shared" si="2"/>
        <v>795</v>
      </c>
      <c r="M34" s="42">
        <f t="shared" si="3"/>
        <v>795</v>
      </c>
      <c r="N34" s="43">
        <v>0.1</v>
      </c>
      <c r="O34" s="44">
        <f t="shared" si="4"/>
        <v>-79.5</v>
      </c>
      <c r="P34" s="43">
        <v>0.05</v>
      </c>
      <c r="Q34" s="44">
        <f t="shared" si="5"/>
        <v>-39.75</v>
      </c>
      <c r="R34" s="45">
        <f t="shared" si="6"/>
        <v>-119.25</v>
      </c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E34" s="44">
        <f t="shared" si="7"/>
        <v>0</v>
      </c>
      <c r="AF34" s="44">
        <f t="shared" si="8"/>
        <v>675.75</v>
      </c>
      <c r="AG34" s="44">
        <f t="shared" si="9"/>
        <v>675.75</v>
      </c>
      <c r="AH34" s="44">
        <f t="shared" si="10"/>
        <v>0</v>
      </c>
      <c r="AI34" s="44">
        <f t="shared" si="11"/>
        <v>675.75</v>
      </c>
      <c r="AJ34" s="54"/>
      <c r="AK34" s="42">
        <f t="shared" si="12"/>
        <v>0</v>
      </c>
      <c r="AL34" s="1"/>
    </row>
    <row r="35">
      <c r="A35" s="50" t="s">
        <v>69</v>
      </c>
      <c r="B35" s="50" t="s">
        <v>164</v>
      </c>
      <c r="C35" s="51">
        <v>44986.0</v>
      </c>
      <c r="D35" s="50">
        <v>1.0</v>
      </c>
      <c r="E35" s="50">
        <v>740.0</v>
      </c>
      <c r="F35" s="50" t="s">
        <v>143</v>
      </c>
      <c r="G35" s="50" t="b">
        <v>1</v>
      </c>
      <c r="H35" s="50" t="b">
        <v>0</v>
      </c>
      <c r="I35" s="50" t="b">
        <v>0</v>
      </c>
      <c r="J35" s="50">
        <v>740.0</v>
      </c>
      <c r="K35" s="42">
        <f t="shared" si="1"/>
        <v>0</v>
      </c>
      <c r="L35" s="42">
        <f t="shared" si="2"/>
        <v>0</v>
      </c>
      <c r="M35" s="42">
        <f t="shared" si="3"/>
        <v>0</v>
      </c>
      <c r="N35" s="43">
        <v>0.1</v>
      </c>
      <c r="O35" s="44">
        <f t="shared" si="4"/>
        <v>-74</v>
      </c>
      <c r="P35" s="43">
        <v>0.05</v>
      </c>
      <c r="Q35" s="44">
        <f t="shared" si="5"/>
        <v>-37</v>
      </c>
      <c r="R35" s="45">
        <f t="shared" si="6"/>
        <v>-111</v>
      </c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E35" s="44">
        <f t="shared" si="7"/>
        <v>0</v>
      </c>
      <c r="AF35" s="44">
        <f t="shared" si="8"/>
        <v>629</v>
      </c>
      <c r="AG35" s="44">
        <f t="shared" si="9"/>
        <v>0</v>
      </c>
      <c r="AH35" s="44">
        <f t="shared" si="10"/>
        <v>0</v>
      </c>
      <c r="AI35" s="44">
        <f t="shared" si="11"/>
        <v>0</v>
      </c>
      <c r="AJ35" s="48"/>
      <c r="AK35" s="42">
        <f t="shared" si="12"/>
        <v>0</v>
      </c>
      <c r="AL35" s="1"/>
    </row>
    <row r="36">
      <c r="A36" s="50" t="s">
        <v>72</v>
      </c>
      <c r="B36" s="50" t="s">
        <v>165</v>
      </c>
      <c r="C36" s="51">
        <v>45139.0</v>
      </c>
      <c r="D36" s="50">
        <v>1.0</v>
      </c>
      <c r="E36" s="50">
        <v>740.0</v>
      </c>
      <c r="F36" s="50" t="s">
        <v>143</v>
      </c>
      <c r="G36" s="50" t="b">
        <v>1</v>
      </c>
      <c r="H36" s="50" t="b">
        <v>0</v>
      </c>
      <c r="I36" s="50" t="b">
        <v>0</v>
      </c>
      <c r="J36" s="50">
        <v>740.0</v>
      </c>
      <c r="K36" s="42">
        <f t="shared" si="1"/>
        <v>0</v>
      </c>
      <c r="L36" s="42">
        <f t="shared" si="2"/>
        <v>0</v>
      </c>
      <c r="M36" s="42">
        <f t="shared" si="3"/>
        <v>0</v>
      </c>
      <c r="N36" s="43">
        <v>0.1</v>
      </c>
      <c r="O36" s="44">
        <f t="shared" si="4"/>
        <v>-74</v>
      </c>
      <c r="P36" s="43">
        <v>0.05</v>
      </c>
      <c r="Q36" s="44">
        <f t="shared" si="5"/>
        <v>-37</v>
      </c>
      <c r="R36" s="45">
        <f t="shared" si="6"/>
        <v>-111</v>
      </c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E36" s="44">
        <f t="shared" si="7"/>
        <v>0</v>
      </c>
      <c r="AF36" s="44">
        <f t="shared" si="8"/>
        <v>629</v>
      </c>
      <c r="AG36" s="44">
        <f t="shared" si="9"/>
        <v>0</v>
      </c>
      <c r="AH36" s="44">
        <f t="shared" si="10"/>
        <v>0</v>
      </c>
      <c r="AI36" s="44">
        <f t="shared" si="11"/>
        <v>0</v>
      </c>
      <c r="AJ36" s="48"/>
      <c r="AK36" s="42">
        <f t="shared" si="12"/>
        <v>0</v>
      </c>
      <c r="AL36" s="1"/>
    </row>
    <row r="37">
      <c r="A37" s="50" t="s">
        <v>74</v>
      </c>
      <c r="B37" s="50" t="s">
        <v>166</v>
      </c>
      <c r="C37" s="51">
        <v>45363.0</v>
      </c>
      <c r="D37" s="50">
        <v>12.0</v>
      </c>
      <c r="E37" s="50">
        <v>810.0</v>
      </c>
      <c r="F37" s="51">
        <v>45708.0</v>
      </c>
      <c r="G37" s="50" t="b">
        <v>0</v>
      </c>
      <c r="H37" s="50" t="b">
        <v>1</v>
      </c>
      <c r="I37" s="50" t="b">
        <v>0</v>
      </c>
      <c r="J37" s="50">
        <v>810.0</v>
      </c>
      <c r="K37" s="42">
        <f t="shared" si="1"/>
        <v>0</v>
      </c>
      <c r="L37" s="42">
        <f t="shared" si="2"/>
        <v>810</v>
      </c>
      <c r="M37" s="42">
        <f t="shared" si="3"/>
        <v>810</v>
      </c>
      <c r="N37" s="43">
        <v>0.1</v>
      </c>
      <c r="O37" s="44">
        <f t="shared" si="4"/>
        <v>-81</v>
      </c>
      <c r="P37" s="43">
        <v>0.05</v>
      </c>
      <c r="Q37" s="44">
        <f t="shared" si="5"/>
        <v>-40.5</v>
      </c>
      <c r="R37" s="45">
        <f t="shared" si="6"/>
        <v>-121.5</v>
      </c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E37" s="44">
        <f t="shared" si="7"/>
        <v>0</v>
      </c>
      <c r="AF37" s="44">
        <f t="shared" si="8"/>
        <v>688.5</v>
      </c>
      <c r="AG37" s="44">
        <f t="shared" si="9"/>
        <v>688.5</v>
      </c>
      <c r="AH37" s="44">
        <f t="shared" si="10"/>
        <v>0</v>
      </c>
      <c r="AI37" s="44">
        <f t="shared" si="11"/>
        <v>688.5</v>
      </c>
      <c r="AJ37" s="54"/>
      <c r="AK37" s="42">
        <f t="shared" si="12"/>
        <v>0</v>
      </c>
      <c r="AL37" s="1"/>
    </row>
    <row r="38">
      <c r="A38" s="50" t="s">
        <v>167</v>
      </c>
      <c r="B38" s="50" t="s">
        <v>143</v>
      </c>
      <c r="C38" s="51">
        <v>45204.0</v>
      </c>
      <c r="D38" s="50">
        <v>5.0</v>
      </c>
      <c r="E38" s="50" t="s">
        <v>143</v>
      </c>
      <c r="F38" s="50" t="s">
        <v>143</v>
      </c>
      <c r="G38" s="50" t="b">
        <v>0</v>
      </c>
      <c r="H38" s="50" t="b">
        <v>0</v>
      </c>
      <c r="I38" s="50" t="b">
        <v>0</v>
      </c>
      <c r="J38" s="50" t="s">
        <v>143</v>
      </c>
      <c r="K38" s="42">
        <f t="shared" si="1"/>
        <v>0</v>
      </c>
      <c r="L38" s="42">
        <f t="shared" si="2"/>
        <v>0</v>
      </c>
      <c r="M38" s="42">
        <f t="shared" si="3"/>
        <v>0</v>
      </c>
      <c r="N38" s="43">
        <v>0.1</v>
      </c>
      <c r="O38" s="44">
        <f t="shared" si="4"/>
        <v>0</v>
      </c>
      <c r="P38" s="43">
        <v>0.05</v>
      </c>
      <c r="Q38" s="44">
        <f t="shared" si="5"/>
        <v>0</v>
      </c>
      <c r="R38" s="45">
        <f t="shared" si="6"/>
        <v>0</v>
      </c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E38" s="44">
        <f t="shared" si="7"/>
        <v>0</v>
      </c>
      <c r="AF38" s="44">
        <f t="shared" si="8"/>
        <v>0</v>
      </c>
      <c r="AG38" s="44">
        <f t="shared" si="9"/>
        <v>0</v>
      </c>
      <c r="AH38" s="44">
        <f t="shared" si="10"/>
        <v>0</v>
      </c>
      <c r="AI38" s="44">
        <f t="shared" si="11"/>
        <v>0</v>
      </c>
      <c r="AJ38" s="48"/>
      <c r="AK38" s="42">
        <f t="shared" si="12"/>
        <v>0</v>
      </c>
      <c r="AL38" s="6" t="s">
        <v>168</v>
      </c>
    </row>
    <row r="39">
      <c r="A39" s="50" t="s">
        <v>77</v>
      </c>
      <c r="B39" s="50" t="s">
        <v>169</v>
      </c>
      <c r="C39" s="51">
        <v>45365.0</v>
      </c>
      <c r="D39" s="50">
        <v>14.0</v>
      </c>
      <c r="E39" s="50">
        <v>675.0</v>
      </c>
      <c r="F39" s="50" t="s">
        <v>143</v>
      </c>
      <c r="G39" s="50" t="b">
        <v>1</v>
      </c>
      <c r="H39" s="50" t="b">
        <v>0</v>
      </c>
      <c r="I39" s="50" t="b">
        <v>0</v>
      </c>
      <c r="J39" s="50">
        <v>675.0</v>
      </c>
      <c r="K39" s="42">
        <f t="shared" si="1"/>
        <v>0</v>
      </c>
      <c r="L39" s="42">
        <f t="shared" si="2"/>
        <v>0</v>
      </c>
      <c r="M39" s="42">
        <f t="shared" si="3"/>
        <v>0</v>
      </c>
      <c r="N39" s="43">
        <v>0.1</v>
      </c>
      <c r="O39" s="44">
        <f t="shared" si="4"/>
        <v>-67.5</v>
      </c>
      <c r="P39" s="43">
        <v>0.05</v>
      </c>
      <c r="Q39" s="44">
        <f t="shared" si="5"/>
        <v>-33.75</v>
      </c>
      <c r="R39" s="45">
        <f t="shared" si="6"/>
        <v>-101.25</v>
      </c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E39" s="44">
        <f t="shared" si="7"/>
        <v>0</v>
      </c>
      <c r="AF39" s="44">
        <f t="shared" si="8"/>
        <v>573.75</v>
      </c>
      <c r="AG39" s="44">
        <f t="shared" si="9"/>
        <v>0</v>
      </c>
      <c r="AH39" s="44">
        <f t="shared" si="10"/>
        <v>0</v>
      </c>
      <c r="AI39" s="44">
        <f t="shared" si="11"/>
        <v>0</v>
      </c>
      <c r="AJ39" s="48"/>
      <c r="AK39" s="42">
        <f t="shared" si="12"/>
        <v>0</v>
      </c>
      <c r="AL39" s="1"/>
    </row>
    <row r="40">
      <c r="A40" s="40" t="s">
        <v>80</v>
      </c>
      <c r="B40" s="40" t="s">
        <v>170</v>
      </c>
      <c r="C40" s="41">
        <v>45565.0</v>
      </c>
      <c r="D40" s="40">
        <v>30.0</v>
      </c>
      <c r="E40" s="40">
        <v>675.0</v>
      </c>
      <c r="F40" s="40" t="s">
        <v>143</v>
      </c>
      <c r="G40" s="40" t="b">
        <v>1</v>
      </c>
      <c r="H40" s="40" t="b">
        <v>0</v>
      </c>
      <c r="I40" s="40" t="b">
        <v>0</v>
      </c>
      <c r="J40" s="40">
        <v>675.0</v>
      </c>
      <c r="K40" s="42">
        <f t="shared" si="1"/>
        <v>0</v>
      </c>
      <c r="L40" s="42">
        <f t="shared" si="2"/>
        <v>0</v>
      </c>
      <c r="M40" s="42">
        <f t="shared" si="3"/>
        <v>0</v>
      </c>
      <c r="N40" s="43">
        <v>0.1</v>
      </c>
      <c r="O40" s="44">
        <f t="shared" si="4"/>
        <v>-67.5</v>
      </c>
      <c r="P40" s="43">
        <v>0.05</v>
      </c>
      <c r="Q40" s="44">
        <f t="shared" si="5"/>
        <v>-33.75</v>
      </c>
      <c r="R40" s="45">
        <f t="shared" si="6"/>
        <v>-101.25</v>
      </c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E40" s="44">
        <f t="shared" si="7"/>
        <v>0</v>
      </c>
      <c r="AF40" s="44">
        <f t="shared" si="8"/>
        <v>573.75</v>
      </c>
      <c r="AG40" s="44">
        <f t="shared" si="9"/>
        <v>0</v>
      </c>
      <c r="AH40" s="44">
        <f t="shared" si="10"/>
        <v>0</v>
      </c>
      <c r="AI40" s="44">
        <f t="shared" si="11"/>
        <v>0</v>
      </c>
      <c r="AJ40" s="48"/>
      <c r="AK40" s="42">
        <f t="shared" si="12"/>
        <v>0</v>
      </c>
      <c r="AL40" s="1"/>
    </row>
    <row r="41">
      <c r="A41" s="40" t="s">
        <v>83</v>
      </c>
      <c r="B41" s="40" t="s">
        <v>171</v>
      </c>
      <c r="C41" s="41">
        <v>45064.0</v>
      </c>
      <c r="D41" s="40">
        <v>18.0</v>
      </c>
      <c r="E41" s="40">
        <v>740.0</v>
      </c>
      <c r="F41" s="40" t="s">
        <v>143</v>
      </c>
      <c r="G41" s="40" t="b">
        <v>1</v>
      </c>
      <c r="H41" s="40" t="b">
        <v>0</v>
      </c>
      <c r="I41" s="40" t="b">
        <v>0</v>
      </c>
      <c r="J41" s="40">
        <v>740.0</v>
      </c>
      <c r="K41" s="42">
        <f t="shared" si="1"/>
        <v>0</v>
      </c>
      <c r="L41" s="42">
        <f t="shared" si="2"/>
        <v>0</v>
      </c>
      <c r="M41" s="42">
        <f t="shared" si="3"/>
        <v>0</v>
      </c>
      <c r="N41" s="43">
        <v>0.1</v>
      </c>
      <c r="O41" s="44">
        <f t="shared" si="4"/>
        <v>-74</v>
      </c>
      <c r="P41" s="43">
        <v>0.05</v>
      </c>
      <c r="Q41" s="44">
        <f t="shared" si="5"/>
        <v>-37</v>
      </c>
      <c r="R41" s="45">
        <f t="shared" si="6"/>
        <v>-111</v>
      </c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E41" s="44">
        <f t="shared" si="7"/>
        <v>0</v>
      </c>
      <c r="AF41" s="44">
        <f t="shared" si="8"/>
        <v>629</v>
      </c>
      <c r="AG41" s="44">
        <f t="shared" si="9"/>
        <v>0</v>
      </c>
      <c r="AH41" s="44">
        <f t="shared" si="10"/>
        <v>0</v>
      </c>
      <c r="AI41" s="44">
        <f t="shared" si="11"/>
        <v>0</v>
      </c>
      <c r="AJ41" s="48"/>
      <c r="AK41" s="42">
        <f t="shared" si="12"/>
        <v>0</v>
      </c>
      <c r="AL41" s="1"/>
    </row>
    <row r="42">
      <c r="A42" s="40" t="s">
        <v>85</v>
      </c>
      <c r="B42" s="40" t="s">
        <v>172</v>
      </c>
      <c r="C42" s="41">
        <v>45196.0</v>
      </c>
      <c r="D42" s="40">
        <v>27.0</v>
      </c>
      <c r="E42" s="40">
        <v>740.0</v>
      </c>
      <c r="F42" s="40" t="s">
        <v>143</v>
      </c>
      <c r="G42" s="40" t="b">
        <v>1</v>
      </c>
      <c r="H42" s="40" t="b">
        <v>0</v>
      </c>
      <c r="I42" s="40" t="b">
        <v>0</v>
      </c>
      <c r="J42" s="40">
        <v>740.0</v>
      </c>
      <c r="K42" s="42">
        <f t="shared" si="1"/>
        <v>0</v>
      </c>
      <c r="L42" s="42">
        <f t="shared" si="2"/>
        <v>0</v>
      </c>
      <c r="M42" s="42">
        <f t="shared" si="3"/>
        <v>0</v>
      </c>
      <c r="N42" s="43">
        <v>0.1</v>
      </c>
      <c r="O42" s="44">
        <f t="shared" si="4"/>
        <v>-74</v>
      </c>
      <c r="P42" s="43">
        <v>0.05</v>
      </c>
      <c r="Q42" s="44">
        <f t="shared" si="5"/>
        <v>-37</v>
      </c>
      <c r="R42" s="45">
        <f t="shared" si="6"/>
        <v>-111</v>
      </c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E42" s="44">
        <f t="shared" si="7"/>
        <v>0</v>
      </c>
      <c r="AF42" s="44">
        <f t="shared" si="8"/>
        <v>629</v>
      </c>
      <c r="AG42" s="44">
        <f t="shared" si="9"/>
        <v>0</v>
      </c>
      <c r="AH42" s="44">
        <f t="shared" si="10"/>
        <v>0</v>
      </c>
      <c r="AI42" s="44">
        <f t="shared" si="11"/>
        <v>0</v>
      </c>
      <c r="AJ42" s="48"/>
      <c r="AK42" s="42">
        <f t="shared" si="12"/>
        <v>0</v>
      </c>
      <c r="AL42" s="1"/>
    </row>
    <row r="43">
      <c r="A43" s="40" t="s">
        <v>88</v>
      </c>
      <c r="B43" s="40" t="s">
        <v>173</v>
      </c>
      <c r="C43" s="41">
        <v>44963.0</v>
      </c>
      <c r="D43" s="40">
        <v>6.0</v>
      </c>
      <c r="E43" s="40">
        <v>740.0</v>
      </c>
      <c r="F43" s="40" t="s">
        <v>143</v>
      </c>
      <c r="G43" s="40" t="b">
        <v>1</v>
      </c>
      <c r="H43" s="40" t="b">
        <v>0</v>
      </c>
      <c r="I43" s="40" t="b">
        <v>0</v>
      </c>
      <c r="J43" s="40">
        <v>740.0</v>
      </c>
      <c r="K43" s="42">
        <f t="shared" si="1"/>
        <v>0</v>
      </c>
      <c r="L43" s="42">
        <f t="shared" si="2"/>
        <v>0</v>
      </c>
      <c r="M43" s="42">
        <f t="shared" si="3"/>
        <v>0</v>
      </c>
      <c r="N43" s="43">
        <v>0.1</v>
      </c>
      <c r="O43" s="44">
        <f t="shared" si="4"/>
        <v>-74</v>
      </c>
      <c r="P43" s="43">
        <v>0.05</v>
      </c>
      <c r="Q43" s="44">
        <f t="shared" si="5"/>
        <v>-37</v>
      </c>
      <c r="R43" s="45">
        <f t="shared" si="6"/>
        <v>-111</v>
      </c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E43" s="44">
        <f t="shared" si="7"/>
        <v>0</v>
      </c>
      <c r="AF43" s="44">
        <f t="shared" si="8"/>
        <v>629</v>
      </c>
      <c r="AG43" s="44">
        <f t="shared" si="9"/>
        <v>0</v>
      </c>
      <c r="AH43" s="44">
        <f t="shared" si="10"/>
        <v>0</v>
      </c>
      <c r="AI43" s="44">
        <f t="shared" si="11"/>
        <v>0</v>
      </c>
      <c r="AJ43" s="48"/>
      <c r="AK43" s="42">
        <f t="shared" si="12"/>
        <v>0</v>
      </c>
      <c r="AL43" s="1"/>
    </row>
    <row r="44">
      <c r="A44" s="56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E44" s="57"/>
      <c r="AF44" s="57"/>
      <c r="AG44" s="57"/>
      <c r="AH44" s="57"/>
      <c r="AI44" s="57"/>
      <c r="AJ44" s="57"/>
      <c r="AK44" s="58">
        <f t="shared" ref="AK44:AK56" si="13">SUM(AK14:AK43)</f>
        <v>0</v>
      </c>
      <c r="AL44" s="57"/>
    </row>
    <row r="45">
      <c r="A45" s="34" t="s">
        <v>174</v>
      </c>
      <c r="B45" s="1"/>
      <c r="C45" s="1"/>
      <c r="D45" s="1"/>
      <c r="E45" s="1"/>
      <c r="F45" s="1"/>
      <c r="G45" s="1"/>
      <c r="H45" s="1"/>
      <c r="I45" s="1"/>
      <c r="J45" s="1"/>
      <c r="K45" s="42">
        <f t="shared" ref="K45:K56" si="14">J45*I45</f>
        <v>0</v>
      </c>
      <c r="L45" s="42">
        <f t="shared" ref="L45:L56" si="15">H45*J45</f>
        <v>0</v>
      </c>
      <c r="M45" s="42">
        <f t="shared" ref="M45:M56" si="16">(J45*H45)+(J45*I45)</f>
        <v>0</v>
      </c>
      <c r="N45" s="43">
        <v>0.1</v>
      </c>
      <c r="O45" s="44">
        <f t="shared" ref="O45:O56" si="17">J45*-N45</f>
        <v>0</v>
      </c>
      <c r="P45" s="43">
        <v>0.05</v>
      </c>
      <c r="Q45" s="44">
        <f t="shared" ref="Q45:Q56" si="18">J45*-P45</f>
        <v>0</v>
      </c>
      <c r="R45" s="45">
        <f t="shared" ref="R45:R56" si="19">O45+Q45</f>
        <v>0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44">
        <f t="shared" ref="AE45:AE56" si="20">-T45+-W45+-Z45+-AC45</f>
        <v>0</v>
      </c>
      <c r="AF45" s="44">
        <f t="shared" ref="AF45:AF56" si="21">J45+R45+AE45</f>
        <v>0</v>
      </c>
      <c r="AG45" s="44">
        <f t="shared" ref="AG45:AG56" si="22">AF45*H45</f>
        <v>0</v>
      </c>
      <c r="AH45" s="44">
        <f t="shared" ref="AH45:AH56" si="23">AF45*I45</f>
        <v>0</v>
      </c>
      <c r="AI45" s="44">
        <f t="shared" ref="AI45:AI56" si="24">AG45+AH45</f>
        <v>0</v>
      </c>
      <c r="AJ45" s="1"/>
      <c r="AK45" s="58">
        <f t="shared" si="13"/>
        <v>0</v>
      </c>
      <c r="AL45" s="34" t="s">
        <v>168</v>
      </c>
      <c r="AM45" s="1"/>
      <c r="AN45" s="1"/>
      <c r="AO45" s="1"/>
      <c r="AP45" s="1"/>
    </row>
    <row r="46">
      <c r="A46" s="59" t="s">
        <v>175</v>
      </c>
      <c r="K46" s="42">
        <f t="shared" si="14"/>
        <v>0</v>
      </c>
      <c r="L46" s="42">
        <f t="shared" si="15"/>
        <v>0</v>
      </c>
      <c r="M46" s="42">
        <f t="shared" si="16"/>
        <v>0</v>
      </c>
      <c r="N46" s="43">
        <v>0.1</v>
      </c>
      <c r="O46" s="44">
        <f t="shared" si="17"/>
        <v>0</v>
      </c>
      <c r="P46" s="43">
        <v>0.05</v>
      </c>
      <c r="Q46" s="44">
        <f t="shared" si="18"/>
        <v>0</v>
      </c>
      <c r="R46" s="45">
        <f t="shared" si="19"/>
        <v>0</v>
      </c>
      <c r="AE46" s="44">
        <f t="shared" si="20"/>
        <v>0</v>
      </c>
      <c r="AF46" s="44">
        <f t="shared" si="21"/>
        <v>0</v>
      </c>
      <c r="AG46" s="44">
        <f t="shared" si="22"/>
        <v>0</v>
      </c>
      <c r="AH46" s="44">
        <f t="shared" si="23"/>
        <v>0</v>
      </c>
      <c r="AI46" s="44">
        <f t="shared" si="24"/>
        <v>0</v>
      </c>
      <c r="AK46" s="58">
        <f t="shared" si="13"/>
        <v>0</v>
      </c>
    </row>
    <row r="47">
      <c r="A47" s="59" t="s">
        <v>176</v>
      </c>
      <c r="K47" s="42">
        <f t="shared" si="14"/>
        <v>0</v>
      </c>
      <c r="L47" s="42">
        <f t="shared" si="15"/>
        <v>0</v>
      </c>
      <c r="M47" s="42">
        <f t="shared" si="16"/>
        <v>0</v>
      </c>
      <c r="N47" s="43">
        <v>0.1</v>
      </c>
      <c r="O47" s="44">
        <f t="shared" si="17"/>
        <v>0</v>
      </c>
      <c r="P47" s="43">
        <v>0.05</v>
      </c>
      <c r="Q47" s="44">
        <f t="shared" si="18"/>
        <v>0</v>
      </c>
      <c r="R47" s="45">
        <f t="shared" si="19"/>
        <v>0</v>
      </c>
      <c r="AE47" s="44">
        <f t="shared" si="20"/>
        <v>0</v>
      </c>
      <c r="AF47" s="44">
        <f t="shared" si="21"/>
        <v>0</v>
      </c>
      <c r="AG47" s="44">
        <f t="shared" si="22"/>
        <v>0</v>
      </c>
      <c r="AH47" s="44">
        <f t="shared" si="23"/>
        <v>0</v>
      </c>
      <c r="AI47" s="44">
        <f t="shared" si="24"/>
        <v>0</v>
      </c>
      <c r="AK47" s="58">
        <f t="shared" si="13"/>
        <v>0</v>
      </c>
    </row>
    <row r="48">
      <c r="A48" s="59" t="s">
        <v>177</v>
      </c>
      <c r="K48" s="42">
        <f t="shared" si="14"/>
        <v>0</v>
      </c>
      <c r="L48" s="42">
        <f t="shared" si="15"/>
        <v>0</v>
      </c>
      <c r="M48" s="42">
        <f t="shared" si="16"/>
        <v>0</v>
      </c>
      <c r="N48" s="43">
        <v>0.1</v>
      </c>
      <c r="O48" s="44">
        <f t="shared" si="17"/>
        <v>0</v>
      </c>
      <c r="P48" s="43">
        <v>0.05</v>
      </c>
      <c r="Q48" s="44">
        <f t="shared" si="18"/>
        <v>0</v>
      </c>
      <c r="R48" s="45">
        <f t="shared" si="19"/>
        <v>0</v>
      </c>
      <c r="AE48" s="44">
        <f t="shared" si="20"/>
        <v>0</v>
      </c>
      <c r="AF48" s="44">
        <f t="shared" si="21"/>
        <v>0</v>
      </c>
      <c r="AG48" s="44">
        <f t="shared" si="22"/>
        <v>0</v>
      </c>
      <c r="AH48" s="44">
        <f t="shared" si="23"/>
        <v>0</v>
      </c>
      <c r="AI48" s="44">
        <f t="shared" si="24"/>
        <v>0</v>
      </c>
      <c r="AK48" s="58">
        <f t="shared" si="13"/>
        <v>0</v>
      </c>
    </row>
    <row r="49">
      <c r="A49" s="59" t="s">
        <v>178</v>
      </c>
      <c r="K49" s="42">
        <f t="shared" si="14"/>
        <v>0</v>
      </c>
      <c r="L49" s="42">
        <f t="shared" si="15"/>
        <v>0</v>
      </c>
      <c r="M49" s="42">
        <f t="shared" si="16"/>
        <v>0</v>
      </c>
      <c r="N49" s="43">
        <v>0.1</v>
      </c>
      <c r="O49" s="44">
        <f t="shared" si="17"/>
        <v>0</v>
      </c>
      <c r="P49" s="43">
        <v>0.05</v>
      </c>
      <c r="Q49" s="44">
        <f t="shared" si="18"/>
        <v>0</v>
      </c>
      <c r="R49" s="45">
        <f t="shared" si="19"/>
        <v>0</v>
      </c>
      <c r="AE49" s="44">
        <f t="shared" si="20"/>
        <v>0</v>
      </c>
      <c r="AF49" s="44">
        <f t="shared" si="21"/>
        <v>0</v>
      </c>
      <c r="AG49" s="44">
        <f t="shared" si="22"/>
        <v>0</v>
      </c>
      <c r="AH49" s="44">
        <f t="shared" si="23"/>
        <v>0</v>
      </c>
      <c r="AI49" s="44">
        <f t="shared" si="24"/>
        <v>0</v>
      </c>
      <c r="AK49" s="58">
        <f t="shared" si="13"/>
        <v>0</v>
      </c>
    </row>
    <row r="50">
      <c r="A50" s="59" t="s">
        <v>179</v>
      </c>
      <c r="K50" s="42">
        <f t="shared" si="14"/>
        <v>0</v>
      </c>
      <c r="L50" s="42">
        <f t="shared" si="15"/>
        <v>0</v>
      </c>
      <c r="M50" s="42">
        <f t="shared" si="16"/>
        <v>0</v>
      </c>
      <c r="N50" s="43">
        <v>0.1</v>
      </c>
      <c r="O50" s="44">
        <f t="shared" si="17"/>
        <v>0</v>
      </c>
      <c r="P50" s="43">
        <v>0.05</v>
      </c>
      <c r="Q50" s="44">
        <f t="shared" si="18"/>
        <v>0</v>
      </c>
      <c r="R50" s="45">
        <f t="shared" si="19"/>
        <v>0</v>
      </c>
      <c r="AE50" s="44">
        <f t="shared" si="20"/>
        <v>0</v>
      </c>
      <c r="AF50" s="44">
        <f t="shared" si="21"/>
        <v>0</v>
      </c>
      <c r="AG50" s="44">
        <f t="shared" si="22"/>
        <v>0</v>
      </c>
      <c r="AH50" s="44">
        <f t="shared" si="23"/>
        <v>0</v>
      </c>
      <c r="AI50" s="44">
        <f t="shared" si="24"/>
        <v>0</v>
      </c>
      <c r="AK50" s="58">
        <f t="shared" si="13"/>
        <v>0</v>
      </c>
    </row>
    <row r="51">
      <c r="A51" s="59" t="s">
        <v>180</v>
      </c>
      <c r="K51" s="42">
        <f t="shared" si="14"/>
        <v>0</v>
      </c>
      <c r="L51" s="42">
        <f t="shared" si="15"/>
        <v>0</v>
      </c>
      <c r="M51" s="42">
        <f t="shared" si="16"/>
        <v>0</v>
      </c>
      <c r="N51" s="43">
        <v>0.1</v>
      </c>
      <c r="O51" s="44">
        <f t="shared" si="17"/>
        <v>0</v>
      </c>
      <c r="P51" s="43">
        <v>0.05</v>
      </c>
      <c r="Q51" s="44">
        <f t="shared" si="18"/>
        <v>0</v>
      </c>
      <c r="R51" s="45">
        <f t="shared" si="19"/>
        <v>0</v>
      </c>
      <c r="AE51" s="44">
        <f t="shared" si="20"/>
        <v>0</v>
      </c>
      <c r="AF51" s="44">
        <f t="shared" si="21"/>
        <v>0</v>
      </c>
      <c r="AG51" s="44">
        <f t="shared" si="22"/>
        <v>0</v>
      </c>
      <c r="AH51" s="44">
        <f t="shared" si="23"/>
        <v>0</v>
      </c>
      <c r="AI51" s="44">
        <f t="shared" si="24"/>
        <v>0</v>
      </c>
      <c r="AK51" s="58">
        <f t="shared" si="13"/>
        <v>0</v>
      </c>
    </row>
    <row r="52">
      <c r="A52" s="59" t="s">
        <v>181</v>
      </c>
      <c r="K52" s="42">
        <f t="shared" si="14"/>
        <v>0</v>
      </c>
      <c r="L52" s="42">
        <f t="shared" si="15"/>
        <v>0</v>
      </c>
      <c r="M52" s="42">
        <f t="shared" si="16"/>
        <v>0</v>
      </c>
      <c r="N52" s="43">
        <v>0.1</v>
      </c>
      <c r="O52" s="44">
        <f t="shared" si="17"/>
        <v>0</v>
      </c>
      <c r="P52" s="43">
        <v>0.05</v>
      </c>
      <c r="Q52" s="44">
        <f t="shared" si="18"/>
        <v>0</v>
      </c>
      <c r="R52" s="45">
        <f t="shared" si="19"/>
        <v>0</v>
      </c>
      <c r="AE52" s="44">
        <f t="shared" si="20"/>
        <v>0</v>
      </c>
      <c r="AF52" s="44">
        <f t="shared" si="21"/>
        <v>0</v>
      </c>
      <c r="AG52" s="44">
        <f t="shared" si="22"/>
        <v>0</v>
      </c>
      <c r="AH52" s="44">
        <f t="shared" si="23"/>
        <v>0</v>
      </c>
      <c r="AI52" s="44">
        <f t="shared" si="24"/>
        <v>0</v>
      </c>
      <c r="AK52" s="58">
        <f t="shared" si="13"/>
        <v>0</v>
      </c>
    </row>
    <row r="53">
      <c r="A53" s="59" t="s">
        <v>182</v>
      </c>
      <c r="K53" s="42">
        <f t="shared" si="14"/>
        <v>0</v>
      </c>
      <c r="L53" s="42">
        <f t="shared" si="15"/>
        <v>0</v>
      </c>
      <c r="M53" s="42">
        <f t="shared" si="16"/>
        <v>0</v>
      </c>
      <c r="N53" s="43">
        <v>0.1</v>
      </c>
      <c r="O53" s="44">
        <f t="shared" si="17"/>
        <v>0</v>
      </c>
      <c r="P53" s="43">
        <v>0.05</v>
      </c>
      <c r="Q53" s="44">
        <f t="shared" si="18"/>
        <v>0</v>
      </c>
      <c r="R53" s="45">
        <f t="shared" si="19"/>
        <v>0</v>
      </c>
      <c r="AE53" s="44">
        <f t="shared" si="20"/>
        <v>0</v>
      </c>
      <c r="AF53" s="44">
        <f t="shared" si="21"/>
        <v>0</v>
      </c>
      <c r="AG53" s="44">
        <f t="shared" si="22"/>
        <v>0</v>
      </c>
      <c r="AH53" s="44">
        <f t="shared" si="23"/>
        <v>0</v>
      </c>
      <c r="AI53" s="44">
        <f t="shared" si="24"/>
        <v>0</v>
      </c>
      <c r="AK53" s="58">
        <f t="shared" si="13"/>
        <v>0</v>
      </c>
    </row>
    <row r="54">
      <c r="A54" s="59" t="s">
        <v>183</v>
      </c>
      <c r="K54" s="42">
        <f t="shared" si="14"/>
        <v>0</v>
      </c>
      <c r="L54" s="42">
        <f t="shared" si="15"/>
        <v>0</v>
      </c>
      <c r="M54" s="42">
        <f t="shared" si="16"/>
        <v>0</v>
      </c>
      <c r="N54" s="43">
        <v>0.1</v>
      </c>
      <c r="O54" s="44">
        <f t="shared" si="17"/>
        <v>0</v>
      </c>
      <c r="P54" s="43">
        <v>0.05</v>
      </c>
      <c r="Q54" s="44">
        <f t="shared" si="18"/>
        <v>0</v>
      </c>
      <c r="R54" s="45">
        <f t="shared" si="19"/>
        <v>0</v>
      </c>
      <c r="AE54" s="44">
        <f t="shared" si="20"/>
        <v>0</v>
      </c>
      <c r="AF54" s="44">
        <f t="shared" si="21"/>
        <v>0</v>
      </c>
      <c r="AG54" s="44">
        <f t="shared" si="22"/>
        <v>0</v>
      </c>
      <c r="AH54" s="44">
        <f t="shared" si="23"/>
        <v>0</v>
      </c>
      <c r="AI54" s="44">
        <f t="shared" si="24"/>
        <v>0</v>
      </c>
      <c r="AK54" s="58">
        <f t="shared" si="13"/>
        <v>0</v>
      </c>
    </row>
    <row r="55">
      <c r="A55" s="59" t="s">
        <v>184</v>
      </c>
      <c r="K55" s="42">
        <f t="shared" si="14"/>
        <v>0</v>
      </c>
      <c r="L55" s="42">
        <f t="shared" si="15"/>
        <v>0</v>
      </c>
      <c r="M55" s="42">
        <f t="shared" si="16"/>
        <v>0</v>
      </c>
      <c r="N55" s="43">
        <v>0.1</v>
      </c>
      <c r="O55" s="44">
        <f t="shared" si="17"/>
        <v>0</v>
      </c>
      <c r="P55" s="43">
        <v>0.05</v>
      </c>
      <c r="Q55" s="44">
        <f t="shared" si="18"/>
        <v>0</v>
      </c>
      <c r="R55" s="45">
        <f t="shared" si="19"/>
        <v>0</v>
      </c>
      <c r="AE55" s="44">
        <f t="shared" si="20"/>
        <v>0</v>
      </c>
      <c r="AF55" s="44">
        <f t="shared" si="21"/>
        <v>0</v>
      </c>
      <c r="AG55" s="44">
        <f t="shared" si="22"/>
        <v>0</v>
      </c>
      <c r="AH55" s="44">
        <f t="shared" si="23"/>
        <v>0</v>
      </c>
      <c r="AI55" s="44">
        <f t="shared" si="24"/>
        <v>0</v>
      </c>
      <c r="AK55" s="58">
        <f t="shared" si="13"/>
        <v>0</v>
      </c>
    </row>
    <row r="56">
      <c r="A56" s="59" t="s">
        <v>185</v>
      </c>
      <c r="K56" s="42">
        <f t="shared" si="14"/>
        <v>0</v>
      </c>
      <c r="L56" s="42">
        <f t="shared" si="15"/>
        <v>0</v>
      </c>
      <c r="M56" s="42">
        <f t="shared" si="16"/>
        <v>0</v>
      </c>
      <c r="N56" s="43">
        <v>0.1</v>
      </c>
      <c r="O56" s="44">
        <f t="shared" si="17"/>
        <v>0</v>
      </c>
      <c r="P56" s="43">
        <v>0.05</v>
      </c>
      <c r="Q56" s="44">
        <f t="shared" si="18"/>
        <v>0</v>
      </c>
      <c r="R56" s="45">
        <f t="shared" si="19"/>
        <v>0</v>
      </c>
      <c r="AE56" s="44">
        <f t="shared" si="20"/>
        <v>0</v>
      </c>
      <c r="AF56" s="44">
        <f t="shared" si="21"/>
        <v>0</v>
      </c>
      <c r="AG56" s="44">
        <f t="shared" si="22"/>
        <v>0</v>
      </c>
      <c r="AH56" s="44">
        <f t="shared" si="23"/>
        <v>0</v>
      </c>
      <c r="AI56" s="44">
        <f t="shared" si="24"/>
        <v>0</v>
      </c>
      <c r="AK56" s="58">
        <f t="shared" si="13"/>
        <v>0</v>
      </c>
    </row>
    <row r="57">
      <c r="A57" s="60" t="s">
        <v>186</v>
      </c>
      <c r="B57" s="61"/>
      <c r="C57" s="62"/>
      <c r="D57" s="62"/>
      <c r="E57" s="62">
        <f>SUM(E14:E56)</f>
        <v>21500</v>
      </c>
      <c r="F57" s="62"/>
      <c r="G57" s="62"/>
      <c r="H57" s="62"/>
      <c r="I57" s="62"/>
      <c r="J57" s="62">
        <f>SUM(J13:J46)</f>
        <v>21500</v>
      </c>
      <c r="K57" s="62">
        <f t="shared" ref="K57:L57" si="25">SUM(K14:K56)</f>
        <v>0</v>
      </c>
      <c r="L57" s="62">
        <f t="shared" si="25"/>
        <v>5225</v>
      </c>
      <c r="M57" s="62">
        <f>SUM(M13:M46)</f>
        <v>5225</v>
      </c>
      <c r="N57" s="62"/>
      <c r="O57" s="62">
        <f>SUM(O13:O46)</f>
        <v>-2150</v>
      </c>
      <c r="P57" s="62"/>
      <c r="Q57" s="62">
        <f t="shared" ref="Q57:R57" si="26">SUM(Q14:Q56)</f>
        <v>-1075</v>
      </c>
      <c r="R57" s="62">
        <f t="shared" si="26"/>
        <v>-3225</v>
      </c>
      <c r="S57" s="62">
        <f t="shared" ref="S57:Y57" si="27">SUM(S13:S46)</f>
        <v>0</v>
      </c>
      <c r="T57" s="62">
        <f t="shared" si="27"/>
        <v>0</v>
      </c>
      <c r="U57" s="62">
        <f t="shared" si="27"/>
        <v>0</v>
      </c>
      <c r="V57" s="62">
        <f t="shared" si="27"/>
        <v>0</v>
      </c>
      <c r="W57" s="62">
        <f t="shared" si="27"/>
        <v>0</v>
      </c>
      <c r="X57" s="62">
        <f t="shared" si="27"/>
        <v>0</v>
      </c>
      <c r="Y57" s="62">
        <f t="shared" si="27"/>
        <v>0</v>
      </c>
      <c r="Z57" s="62">
        <f t="shared" ref="Z57:AK57" si="28">SUM(Z14:Z56)</f>
        <v>0</v>
      </c>
      <c r="AA57" s="62">
        <f t="shared" si="28"/>
        <v>0</v>
      </c>
      <c r="AB57" s="62">
        <f t="shared" si="28"/>
        <v>0</v>
      </c>
      <c r="AC57" s="62">
        <f t="shared" si="28"/>
        <v>0</v>
      </c>
      <c r="AD57" s="62">
        <f t="shared" si="28"/>
        <v>0</v>
      </c>
      <c r="AE57" s="62">
        <f t="shared" si="28"/>
        <v>0</v>
      </c>
      <c r="AF57" s="62">
        <f t="shared" si="28"/>
        <v>18275</v>
      </c>
      <c r="AG57" s="62">
        <f t="shared" si="28"/>
        <v>4441.25</v>
      </c>
      <c r="AH57" s="62">
        <f t="shared" si="28"/>
        <v>0</v>
      </c>
      <c r="AI57" s="62">
        <f t="shared" si="28"/>
        <v>4441.25</v>
      </c>
      <c r="AJ57" s="62">
        <f t="shared" si="28"/>
        <v>0</v>
      </c>
      <c r="AK57" s="62">
        <f t="shared" si="28"/>
        <v>0</v>
      </c>
      <c r="AX57" s="1"/>
      <c r="AY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>
      <c r="A59" s="3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>
      <c r="A60" s="63" t="s">
        <v>187</v>
      </c>
      <c r="B60" s="1"/>
      <c r="C60" s="4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>
      <c r="A61" s="4"/>
      <c r="B61" s="1"/>
      <c r="C61" s="4"/>
      <c r="D61" s="1"/>
      <c r="E61" s="64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>
      <c r="A62" s="1"/>
      <c r="B62" s="1"/>
      <c r="C62" s="4"/>
      <c r="D62" s="65"/>
      <c r="E62" s="65"/>
      <c r="F62" s="36"/>
      <c r="G62" s="39"/>
      <c r="H62" s="36"/>
      <c r="I62" s="36"/>
      <c r="J62" s="39"/>
      <c r="K62" s="36"/>
      <c r="L62" s="36"/>
      <c r="M62" s="36"/>
      <c r="N62" s="36"/>
      <c r="O62" s="39"/>
      <c r="P62" s="36"/>
      <c r="Q62" s="39"/>
      <c r="R62" s="39"/>
      <c r="S62" s="35"/>
      <c r="T62" s="35"/>
      <c r="U62" s="35"/>
      <c r="V62" s="1"/>
      <c r="W62" s="1"/>
    </row>
    <row r="63">
      <c r="A63" s="1"/>
      <c r="B63" s="65"/>
      <c r="C63" s="4"/>
      <c r="D63" s="65"/>
      <c r="E63" s="65"/>
      <c r="F63" s="48"/>
      <c r="G63" s="65"/>
      <c r="H63" s="65"/>
      <c r="I63" s="65"/>
      <c r="J63" s="65"/>
      <c r="K63" s="44"/>
      <c r="L63" s="44"/>
      <c r="M63" s="44"/>
      <c r="N63" s="44"/>
      <c r="O63" s="44"/>
      <c r="P63" s="44"/>
      <c r="Q63" s="44"/>
      <c r="R63" s="44"/>
      <c r="S63" s="48"/>
      <c r="T63" s="44"/>
      <c r="U63" s="1"/>
      <c r="V63" s="1"/>
      <c r="W63" s="1"/>
    </row>
    <row r="64">
      <c r="A64" s="1"/>
      <c r="B64" s="65"/>
      <c r="C64" s="48"/>
      <c r="D64" s="65"/>
      <c r="E64" s="65"/>
      <c r="F64" s="48"/>
      <c r="G64" s="65"/>
      <c r="H64" s="65"/>
      <c r="I64" s="65"/>
      <c r="J64" s="65"/>
      <c r="K64" s="44"/>
      <c r="L64" s="44"/>
      <c r="M64" s="44"/>
      <c r="N64" s="44"/>
      <c r="O64" s="44"/>
      <c r="P64" s="44"/>
      <c r="Q64" s="44"/>
      <c r="R64" s="44"/>
      <c r="S64" s="48"/>
      <c r="T64" s="44"/>
      <c r="U64" s="1"/>
      <c r="V64" s="1"/>
      <c r="W64" s="1"/>
    </row>
    <row r="65">
      <c r="A65" s="1"/>
      <c r="B65" s="65"/>
      <c r="C65" s="4"/>
      <c r="D65" s="65"/>
      <c r="E65" s="65"/>
      <c r="F65" s="48"/>
      <c r="G65" s="65"/>
      <c r="H65" s="65"/>
      <c r="I65" s="65"/>
      <c r="J65" s="65"/>
      <c r="K65" s="44"/>
      <c r="L65" s="44"/>
      <c r="M65" s="44"/>
      <c r="N65" s="44"/>
      <c r="O65" s="44"/>
      <c r="P65" s="44"/>
      <c r="Q65" s="44"/>
      <c r="R65" s="44"/>
      <c r="S65" s="48"/>
      <c r="T65" s="44"/>
      <c r="U65" s="1"/>
      <c r="V65" s="1"/>
      <c r="W65" s="1"/>
    </row>
    <row r="66">
      <c r="A66" s="1"/>
      <c r="B66" s="65"/>
      <c r="C66" s="4"/>
      <c r="D66" s="65"/>
      <c r="E66" s="65"/>
      <c r="F66" s="48"/>
      <c r="G66" s="65"/>
      <c r="H66" s="65"/>
      <c r="I66" s="65"/>
      <c r="J66" s="65"/>
      <c r="K66" s="44"/>
      <c r="L66" s="44"/>
      <c r="M66" s="44"/>
      <c r="N66" s="44"/>
      <c r="O66" s="44"/>
      <c r="P66" s="44"/>
      <c r="Q66" s="44"/>
      <c r="R66" s="44"/>
      <c r="S66" s="48"/>
      <c r="T66" s="44"/>
      <c r="U66" s="1"/>
      <c r="V66" s="1"/>
      <c r="W66" s="1"/>
    </row>
    <row r="67">
      <c r="A67" s="66" t="s">
        <v>188</v>
      </c>
      <c r="B67" s="65"/>
      <c r="C67" s="4"/>
      <c r="D67" s="65"/>
      <c r="E67" s="66">
        <f>SUM(E61:E66)</f>
        <v>0</v>
      </c>
      <c r="F67" s="48"/>
      <c r="G67" s="44"/>
      <c r="H67" s="44"/>
      <c r="I67" s="44"/>
      <c r="J67" s="44"/>
      <c r="K67" s="67"/>
      <c r="L67" s="67"/>
      <c r="M67" s="67"/>
      <c r="N67" s="67"/>
      <c r="O67" s="44"/>
      <c r="P67" s="44"/>
      <c r="Q67" s="44"/>
      <c r="R67" s="44"/>
      <c r="S67" s="48"/>
      <c r="T67" s="44"/>
      <c r="U67" s="1"/>
      <c r="V67" s="1"/>
      <c r="W67" s="1"/>
    </row>
    <row r="68">
      <c r="A68" s="1"/>
      <c r="B68" s="65"/>
      <c r="C68" s="4"/>
      <c r="D68" s="65"/>
      <c r="E68" s="65"/>
      <c r="F68" s="48"/>
      <c r="G68" s="68"/>
      <c r="H68" s="68"/>
      <c r="I68" s="68"/>
      <c r="J68" s="68"/>
      <c r="K68" s="44"/>
      <c r="L68" s="44"/>
      <c r="M68" s="44"/>
      <c r="N68" s="44"/>
      <c r="O68" s="44"/>
      <c r="P68" s="44"/>
      <c r="Q68" s="44"/>
      <c r="R68" s="44"/>
      <c r="S68" s="48"/>
      <c r="T68" s="44"/>
      <c r="U68" s="1"/>
      <c r="V68" s="1"/>
      <c r="W68" s="1"/>
    </row>
    <row r="69">
      <c r="A69" s="1"/>
      <c r="B69" s="65"/>
      <c r="C69" s="4"/>
      <c r="D69" s="65"/>
      <c r="E69" s="65"/>
      <c r="F69" s="48"/>
      <c r="G69" s="44"/>
      <c r="H69" s="44"/>
      <c r="I69" s="44"/>
      <c r="J69" s="44"/>
      <c r="K69" s="67"/>
      <c r="L69" s="67"/>
      <c r="M69" s="67"/>
      <c r="N69" s="67"/>
      <c r="O69" s="44"/>
      <c r="P69" s="44"/>
      <c r="Q69" s="44"/>
      <c r="R69" s="44"/>
      <c r="S69" s="48"/>
      <c r="T69" s="44"/>
      <c r="U69" s="1"/>
      <c r="V69" s="1"/>
      <c r="W69" s="1"/>
    </row>
    <row r="70">
      <c r="A70" s="66" t="s">
        <v>189</v>
      </c>
      <c r="B70" s="65"/>
      <c r="C70" s="4"/>
      <c r="D70" s="65"/>
      <c r="E70" s="66">
        <f>M15</f>
        <v>0</v>
      </c>
      <c r="F70" s="48"/>
      <c r="G70" s="65"/>
      <c r="H70" s="65"/>
      <c r="I70" s="65"/>
      <c r="J70" s="65"/>
      <c r="K70" s="44"/>
      <c r="L70" s="44"/>
      <c r="M70" s="44"/>
      <c r="N70" s="44"/>
      <c r="O70" s="44"/>
      <c r="P70" s="44"/>
      <c r="Q70" s="44"/>
      <c r="R70" s="44"/>
      <c r="S70" s="48"/>
      <c r="T70" s="44"/>
      <c r="U70" s="1"/>
      <c r="V70" s="1"/>
      <c r="W70" s="1"/>
    </row>
    <row r="71">
      <c r="A71" s="13"/>
      <c r="B71" s="69"/>
      <c r="C71" s="70"/>
      <c r="D71" s="71"/>
      <c r="E71" s="65"/>
      <c r="F71" s="48"/>
      <c r="G71" s="65"/>
      <c r="H71" s="65"/>
      <c r="I71" s="65"/>
      <c r="J71" s="65"/>
      <c r="K71" s="44"/>
      <c r="L71" s="44"/>
      <c r="M71" s="44"/>
      <c r="N71" s="44"/>
      <c r="O71" s="44"/>
      <c r="P71" s="44"/>
      <c r="Q71" s="44"/>
      <c r="R71" s="44"/>
      <c r="S71" s="48"/>
      <c r="T71" s="44"/>
      <c r="U71" s="1"/>
      <c r="V71" s="1"/>
      <c r="W71" s="1"/>
    </row>
    <row r="72">
      <c r="A72" s="13"/>
      <c r="B72" s="69"/>
      <c r="C72" s="70"/>
      <c r="D72" s="71"/>
      <c r="E72" s="65"/>
      <c r="F72" s="48"/>
      <c r="G72" s="65"/>
      <c r="H72" s="65"/>
      <c r="I72" s="65"/>
      <c r="J72" s="65"/>
      <c r="K72" s="44"/>
      <c r="L72" s="44"/>
      <c r="M72" s="44"/>
      <c r="N72" s="44"/>
      <c r="O72" s="44"/>
      <c r="P72" s="44"/>
      <c r="Q72" s="44"/>
      <c r="R72" s="44"/>
      <c r="S72" s="48"/>
      <c r="T72" s="44"/>
      <c r="U72" s="1"/>
      <c r="V72" s="1"/>
      <c r="W72" s="1"/>
    </row>
    <row r="73">
      <c r="A73" s="13"/>
      <c r="B73" s="69"/>
      <c r="C73" s="70"/>
      <c r="D73" s="71"/>
      <c r="E73" s="65"/>
      <c r="F73" s="48"/>
      <c r="G73" s="65"/>
      <c r="H73" s="65"/>
      <c r="I73" s="65"/>
      <c r="J73" s="65"/>
      <c r="K73" s="44"/>
      <c r="L73" s="44"/>
      <c r="M73" s="44"/>
      <c r="N73" s="44"/>
      <c r="O73" s="44"/>
      <c r="P73" s="44"/>
      <c r="Q73" s="44"/>
      <c r="R73" s="44"/>
      <c r="S73" s="48"/>
      <c r="T73" s="44"/>
      <c r="U73" s="1"/>
      <c r="V73" s="1"/>
      <c r="W73" s="1"/>
    </row>
    <row r="74">
      <c r="A74" s="13"/>
      <c r="B74" s="69"/>
      <c r="C74" s="70"/>
      <c r="D74" s="71"/>
      <c r="E74" s="65"/>
      <c r="F74" s="48"/>
      <c r="G74" s="65"/>
      <c r="H74" s="65"/>
      <c r="I74" s="65"/>
      <c r="J74" s="65"/>
      <c r="K74" s="44"/>
      <c r="L74" s="44"/>
      <c r="M74" s="44"/>
      <c r="N74" s="44"/>
      <c r="O74" s="44"/>
      <c r="P74" s="44"/>
      <c r="Q74" s="44"/>
      <c r="R74" s="44"/>
      <c r="S74" s="48"/>
      <c r="T74" s="44"/>
      <c r="U74" s="1"/>
      <c r="V74" s="1"/>
      <c r="W74" s="1"/>
    </row>
    <row r="75">
      <c r="A75" s="13"/>
      <c r="B75" s="69"/>
      <c r="C75" s="70"/>
      <c r="D75" s="71"/>
      <c r="E75" s="65"/>
      <c r="F75" s="48"/>
      <c r="G75" s="65"/>
      <c r="H75" s="65"/>
      <c r="I75" s="65"/>
      <c r="J75" s="65"/>
      <c r="K75" s="44"/>
      <c r="L75" s="44"/>
      <c r="M75" s="44"/>
      <c r="N75" s="44"/>
      <c r="O75" s="44"/>
      <c r="P75" s="44"/>
      <c r="Q75" s="44"/>
      <c r="R75" s="44"/>
      <c r="S75" s="48"/>
      <c r="T75" s="44"/>
      <c r="U75" s="1"/>
      <c r="V75" s="1"/>
      <c r="W75" s="1"/>
    </row>
    <row r="76">
      <c r="A76" s="13"/>
      <c r="B76" s="69"/>
      <c r="C76" s="70"/>
      <c r="D76" s="71"/>
      <c r="E76" s="65"/>
      <c r="F76" s="48"/>
      <c r="G76" s="65"/>
      <c r="H76" s="65"/>
      <c r="I76" s="65"/>
      <c r="J76" s="65"/>
      <c r="K76" s="44"/>
      <c r="L76" s="44"/>
      <c r="M76" s="44"/>
      <c r="N76" s="44"/>
      <c r="O76" s="44"/>
      <c r="P76" s="44"/>
      <c r="Q76" s="44"/>
      <c r="R76" s="44"/>
      <c r="S76" s="48"/>
      <c r="T76" s="44"/>
      <c r="U76" s="1"/>
      <c r="V76" s="1"/>
      <c r="W76" s="1"/>
    </row>
    <row r="77">
      <c r="A77" s="13"/>
      <c r="B77" s="72"/>
      <c r="C77" s="70"/>
      <c r="D77" s="71"/>
      <c r="E77" s="73"/>
      <c r="F77" s="48"/>
      <c r="G77" s="44"/>
      <c r="H77" s="44"/>
      <c r="I77" s="44"/>
      <c r="J77" s="44"/>
      <c r="K77" s="67"/>
      <c r="L77" s="67"/>
      <c r="M77" s="67"/>
      <c r="N77" s="67"/>
      <c r="O77" s="44"/>
      <c r="P77" s="44"/>
      <c r="Q77" s="44"/>
      <c r="R77" s="44"/>
      <c r="S77" s="48"/>
      <c r="T77" s="44"/>
      <c r="U77" s="1"/>
      <c r="V77" s="1"/>
      <c r="W77" s="1"/>
    </row>
    <row r="78">
      <c r="A78" s="13"/>
      <c r="B78" s="69"/>
      <c r="C78" s="70"/>
      <c r="D78" s="71"/>
      <c r="E78" s="65"/>
      <c r="F78" s="48"/>
      <c r="G78" s="68"/>
      <c r="H78" s="68"/>
      <c r="I78" s="68"/>
      <c r="J78" s="68"/>
      <c r="K78" s="44"/>
      <c r="L78" s="44"/>
      <c r="M78" s="44"/>
      <c r="N78" s="44"/>
      <c r="O78" s="44"/>
      <c r="P78" s="44"/>
      <c r="Q78" s="44"/>
      <c r="R78" s="44"/>
      <c r="S78" s="48"/>
      <c r="T78" s="44"/>
      <c r="U78" s="1"/>
      <c r="V78" s="1"/>
      <c r="W78" s="1"/>
    </row>
    <row r="79">
      <c r="A79" s="13"/>
      <c r="B79" s="72"/>
      <c r="C79" s="70"/>
      <c r="D79" s="71"/>
      <c r="E79" s="73"/>
      <c r="F79" s="48"/>
      <c r="G79" s="44"/>
      <c r="H79" s="44"/>
      <c r="I79" s="44"/>
      <c r="J79" s="44"/>
      <c r="K79" s="67"/>
      <c r="L79" s="67"/>
      <c r="M79" s="67"/>
      <c r="N79" s="67"/>
      <c r="O79" s="44"/>
      <c r="P79" s="44"/>
      <c r="Q79" s="44"/>
      <c r="R79" s="44"/>
      <c r="S79" s="48"/>
      <c r="T79" s="44"/>
      <c r="U79" s="34"/>
      <c r="V79" s="1"/>
      <c r="W79" s="1"/>
    </row>
    <row r="80">
      <c r="A80" s="13"/>
      <c r="B80" s="72"/>
      <c r="C80" s="70"/>
      <c r="D80" s="71"/>
      <c r="E80" s="73"/>
      <c r="F80" s="48"/>
      <c r="G80" s="44"/>
      <c r="H80" s="44"/>
      <c r="I80" s="44"/>
      <c r="J80" s="44"/>
      <c r="K80" s="67"/>
      <c r="L80" s="67"/>
      <c r="M80" s="67"/>
      <c r="N80" s="67"/>
      <c r="O80" s="44"/>
      <c r="P80" s="44"/>
      <c r="Q80" s="44"/>
      <c r="R80" s="44"/>
      <c r="S80" s="48"/>
      <c r="T80" s="44"/>
      <c r="U80" s="1"/>
      <c r="V80" s="1"/>
      <c r="W80" s="1"/>
    </row>
    <row r="81">
      <c r="A81" s="13"/>
      <c r="B81" s="69"/>
      <c r="C81" s="70"/>
      <c r="D81" s="71"/>
      <c r="E81" s="65"/>
      <c r="F81" s="48"/>
      <c r="G81" s="68"/>
      <c r="H81" s="68"/>
      <c r="I81" s="68"/>
      <c r="J81" s="68"/>
      <c r="K81" s="44"/>
      <c r="L81" s="44"/>
      <c r="M81" s="44"/>
      <c r="N81" s="44"/>
      <c r="O81" s="44"/>
      <c r="P81" s="44"/>
      <c r="Q81" s="44"/>
      <c r="R81" s="44"/>
      <c r="S81" s="48"/>
      <c r="T81" s="44"/>
      <c r="U81" s="1"/>
      <c r="V81" s="1"/>
      <c r="W81" s="1"/>
    </row>
    <row r="82">
      <c r="A82" s="13"/>
      <c r="B82" s="69"/>
      <c r="C82" s="70"/>
      <c r="D82" s="71"/>
      <c r="E82" s="65"/>
      <c r="F82" s="48"/>
      <c r="G82" s="68"/>
      <c r="H82" s="68"/>
      <c r="I82" s="68"/>
      <c r="J82" s="68"/>
      <c r="K82" s="44"/>
      <c r="L82" s="44"/>
      <c r="M82" s="44"/>
      <c r="N82" s="44"/>
      <c r="O82" s="44"/>
      <c r="P82" s="44"/>
      <c r="Q82" s="44"/>
      <c r="R82" s="44"/>
      <c r="S82" s="48"/>
      <c r="T82" s="44"/>
      <c r="U82" s="1"/>
      <c r="V82" s="1"/>
      <c r="W82" s="1"/>
    </row>
    <row r="83">
      <c r="A83" s="13"/>
      <c r="B83" s="69"/>
      <c r="C83" s="48"/>
      <c r="D83" s="71"/>
      <c r="E83" s="73"/>
      <c r="F83" s="48"/>
      <c r="G83" s="44"/>
      <c r="H83" s="44"/>
      <c r="I83" s="44"/>
      <c r="J83" s="74"/>
      <c r="K83" s="67"/>
      <c r="L83" s="67"/>
      <c r="M83" s="67"/>
      <c r="N83" s="67"/>
      <c r="O83" s="44"/>
      <c r="P83" s="44"/>
      <c r="Q83" s="44"/>
      <c r="R83" s="44"/>
      <c r="S83" s="48"/>
      <c r="T83" s="44"/>
      <c r="U83" s="1"/>
      <c r="V83" s="1"/>
      <c r="W83" s="1"/>
    </row>
    <row r="84">
      <c r="A84" s="13"/>
      <c r="B84" s="69"/>
      <c r="C84" s="70"/>
      <c r="D84" s="71"/>
      <c r="E84" s="65"/>
      <c r="F84" s="48"/>
      <c r="G84" s="68"/>
      <c r="H84" s="68"/>
      <c r="I84" s="68"/>
      <c r="J84" s="68"/>
      <c r="K84" s="44"/>
      <c r="L84" s="44"/>
      <c r="M84" s="44"/>
      <c r="N84" s="44"/>
      <c r="O84" s="44"/>
      <c r="P84" s="44"/>
      <c r="Q84" s="44"/>
      <c r="R84" s="44"/>
      <c r="S84" s="48"/>
      <c r="T84" s="44"/>
      <c r="U84" s="1"/>
      <c r="V84" s="1"/>
      <c r="W84" s="1"/>
    </row>
    <row r="85">
      <c r="A85" s="13"/>
      <c r="B85" s="69"/>
      <c r="C85" s="70"/>
      <c r="D85" s="71"/>
      <c r="E85" s="65"/>
      <c r="F85" s="48"/>
      <c r="G85" s="68"/>
      <c r="H85" s="68"/>
      <c r="I85" s="68"/>
      <c r="J85" s="68"/>
      <c r="K85" s="44"/>
      <c r="L85" s="44"/>
      <c r="M85" s="44"/>
      <c r="N85" s="44"/>
      <c r="O85" s="44"/>
      <c r="P85" s="44"/>
      <c r="Q85" s="44"/>
      <c r="R85" s="44"/>
      <c r="S85" s="48"/>
      <c r="T85" s="44"/>
      <c r="U85" s="1"/>
      <c r="V85" s="1"/>
      <c r="W85" s="1"/>
    </row>
    <row r="86">
      <c r="A86" s="13"/>
      <c r="B86" s="72"/>
      <c r="C86" s="70"/>
      <c r="D86" s="71"/>
      <c r="E86" s="73"/>
      <c r="F86" s="48"/>
      <c r="G86" s="44"/>
      <c r="H86" s="44"/>
      <c r="I86" s="44"/>
      <c r="J86" s="44"/>
      <c r="K86" s="67"/>
      <c r="L86" s="67"/>
      <c r="M86" s="67"/>
      <c r="N86" s="67"/>
      <c r="O86" s="44"/>
      <c r="P86" s="44"/>
      <c r="Q86" s="44"/>
      <c r="R86" s="44"/>
      <c r="S86" s="48"/>
      <c r="T86" s="44"/>
      <c r="U86" s="1"/>
      <c r="V86" s="1"/>
      <c r="W86" s="1"/>
    </row>
    <row r="87">
      <c r="A87" s="13"/>
      <c r="B87" s="1"/>
      <c r="C87" s="70"/>
      <c r="D87" s="71"/>
      <c r="E87" s="1"/>
      <c r="F87" s="48"/>
      <c r="G87" s="68"/>
      <c r="H87" s="68"/>
      <c r="I87" s="68"/>
      <c r="J87" s="68"/>
      <c r="K87" s="44"/>
      <c r="L87" s="44"/>
      <c r="M87" s="44"/>
      <c r="N87" s="44"/>
      <c r="O87" s="44"/>
      <c r="P87" s="44"/>
      <c r="Q87" s="44"/>
      <c r="R87" s="44"/>
      <c r="S87" s="48"/>
      <c r="T87" s="44"/>
      <c r="U87" s="65"/>
      <c r="V87" s="1"/>
      <c r="W87" s="1"/>
    </row>
    <row r="88">
      <c r="A88" s="13"/>
      <c r="B88" s="69"/>
      <c r="C88" s="70"/>
      <c r="D88" s="71"/>
      <c r="E88" s="65"/>
      <c r="F88" s="48"/>
      <c r="G88" s="65"/>
      <c r="H88" s="65"/>
      <c r="I88" s="65"/>
      <c r="J88" s="65"/>
      <c r="K88" s="44"/>
      <c r="L88" s="44"/>
      <c r="M88" s="44"/>
      <c r="N88" s="44"/>
      <c r="O88" s="44"/>
      <c r="P88" s="44"/>
      <c r="Q88" s="44"/>
      <c r="R88" s="44"/>
      <c r="S88" s="48"/>
      <c r="T88" s="44"/>
      <c r="U88" s="1"/>
      <c r="V88" s="1"/>
      <c r="W88" s="1"/>
    </row>
    <row r="89">
      <c r="A89" s="13"/>
      <c r="B89" s="69"/>
      <c r="C89" s="70"/>
      <c r="D89" s="71"/>
      <c r="E89" s="65"/>
      <c r="F89" s="48"/>
      <c r="G89" s="65"/>
      <c r="H89" s="65"/>
      <c r="I89" s="65"/>
      <c r="J89" s="65"/>
      <c r="K89" s="44"/>
      <c r="L89" s="44"/>
      <c r="M89" s="44"/>
      <c r="N89" s="44"/>
      <c r="O89" s="44"/>
      <c r="P89" s="44"/>
      <c r="Q89" s="44"/>
      <c r="R89" s="44"/>
      <c r="S89" s="48"/>
      <c r="T89" s="44"/>
      <c r="U89" s="1"/>
      <c r="V89" s="1"/>
      <c r="W89" s="1"/>
    </row>
    <row r="90">
      <c r="A90" s="13"/>
      <c r="B90" s="69"/>
      <c r="C90" s="70"/>
      <c r="D90" s="71"/>
      <c r="E90" s="65"/>
      <c r="F90" s="48"/>
      <c r="G90" s="65"/>
      <c r="H90" s="65"/>
      <c r="I90" s="65"/>
      <c r="J90" s="65"/>
      <c r="K90" s="44"/>
      <c r="L90" s="44"/>
      <c r="M90" s="44"/>
      <c r="N90" s="44"/>
      <c r="O90" s="44"/>
      <c r="P90" s="44"/>
      <c r="Q90" s="44"/>
      <c r="R90" s="44"/>
      <c r="S90" s="48"/>
      <c r="T90" s="44"/>
      <c r="U90" s="1"/>
      <c r="V90" s="1"/>
      <c r="W90" s="1"/>
    </row>
    <row r="91">
      <c r="A91" s="13"/>
      <c r="B91" s="69"/>
      <c r="C91" s="70"/>
      <c r="D91" s="71"/>
      <c r="E91" s="65"/>
      <c r="F91" s="48"/>
      <c r="G91" s="65"/>
      <c r="H91" s="65"/>
      <c r="I91" s="65"/>
      <c r="J91" s="65"/>
      <c r="K91" s="44"/>
      <c r="L91" s="44"/>
      <c r="M91" s="44"/>
      <c r="N91" s="44"/>
      <c r="O91" s="44"/>
      <c r="P91" s="44"/>
      <c r="Q91" s="44"/>
      <c r="R91" s="44"/>
      <c r="S91" s="48"/>
      <c r="T91" s="44"/>
      <c r="U91" s="1"/>
      <c r="V91" s="1"/>
      <c r="W91" s="1"/>
    </row>
    <row r="92">
      <c r="A92" s="13"/>
      <c r="B92" s="69"/>
      <c r="C92" s="70"/>
      <c r="D92" s="71"/>
      <c r="E92" s="65"/>
      <c r="F92" s="48"/>
      <c r="G92" s="65"/>
      <c r="H92" s="65"/>
      <c r="I92" s="65"/>
      <c r="J92" s="65"/>
      <c r="K92" s="44"/>
      <c r="L92" s="44"/>
      <c r="M92" s="44"/>
      <c r="N92" s="44"/>
      <c r="O92" s="44"/>
      <c r="P92" s="44"/>
      <c r="Q92" s="44"/>
      <c r="R92" s="44"/>
      <c r="S92" s="48"/>
      <c r="T92" s="44"/>
      <c r="U92" s="1"/>
      <c r="V92" s="1"/>
      <c r="W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68"/>
      <c r="U93" s="1"/>
      <c r="V93" s="1"/>
      <c r="W93" s="1"/>
    </row>
    <row r="94">
      <c r="A94" s="3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44"/>
      <c r="U94" s="34"/>
      <c r="V94" s="1"/>
      <c r="W94" s="1"/>
    </row>
    <row r="95">
      <c r="A95" s="1"/>
      <c r="B95" s="1"/>
      <c r="C95" s="1"/>
      <c r="D95" s="75"/>
      <c r="E95" s="75"/>
      <c r="F95" s="75"/>
      <c r="G95" s="75"/>
      <c r="H95" s="75"/>
      <c r="I95" s="75"/>
      <c r="J95" s="75"/>
      <c r="K95" s="68"/>
      <c r="L95" s="68"/>
      <c r="M95" s="68"/>
      <c r="N95" s="68"/>
      <c r="O95" s="75"/>
      <c r="P95" s="75"/>
      <c r="Q95" s="75"/>
      <c r="R95" s="75"/>
      <c r="S95" s="75"/>
      <c r="T95" s="75"/>
      <c r="U95" s="1"/>
      <c r="V95" s="1"/>
      <c r="W95" s="1"/>
      <c r="X95" s="1"/>
      <c r="Y95" s="1"/>
    </row>
    <row r="96">
      <c r="A96" s="35"/>
      <c r="B96" s="1"/>
      <c r="C96" s="1"/>
      <c r="D96" s="75"/>
      <c r="E96" s="76"/>
      <c r="F96" s="75"/>
      <c r="G96" s="75"/>
      <c r="H96" s="75"/>
      <c r="I96" s="75"/>
      <c r="J96" s="76"/>
      <c r="K96" s="77"/>
      <c r="L96" s="77"/>
      <c r="M96" s="77"/>
      <c r="N96" s="77"/>
      <c r="O96" s="76"/>
      <c r="P96" s="75"/>
      <c r="Q96" s="75"/>
      <c r="R96" s="75"/>
      <c r="S96" s="75"/>
      <c r="T96" s="76"/>
      <c r="U96" s="1"/>
      <c r="V96" s="1"/>
      <c r="W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>
      <c r="A98" s="3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>
      <c r="A99" s="78"/>
      <c r="E99" s="78"/>
    </row>
    <row r="102">
      <c r="A102" s="79"/>
      <c r="E102" s="7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2" max="2" width="32.63"/>
    <col customWidth="1" min="7" max="8" width="10.38"/>
    <col customWidth="1" min="9" max="9" width="9.63"/>
    <col customWidth="1" min="13" max="13" width="11.25"/>
    <col customWidth="1" min="34" max="34" width="18.25"/>
  </cols>
  <sheetData>
    <row r="1">
      <c r="A1" s="1"/>
      <c r="B1" s="1"/>
      <c r="C1" s="1"/>
      <c r="D1" s="1"/>
      <c r="E1" s="32" t="s">
        <v>94</v>
      </c>
      <c r="F1" s="1"/>
      <c r="G1" s="1"/>
      <c r="H1" s="1"/>
      <c r="I1" s="1"/>
      <c r="J1" s="1"/>
      <c r="K1" s="33"/>
      <c r="L1" s="1"/>
    </row>
    <row r="2">
      <c r="A2" s="1"/>
      <c r="B2" s="1"/>
      <c r="C2" s="1"/>
      <c r="D2" s="1"/>
      <c r="E2" s="32" t="s">
        <v>95</v>
      </c>
      <c r="F2" s="1"/>
      <c r="G2" s="1"/>
      <c r="H2" s="1"/>
      <c r="I2" s="1"/>
      <c r="J2" s="13"/>
      <c r="K2" s="33"/>
      <c r="L2" s="1"/>
    </row>
    <row r="3">
      <c r="A3" s="1"/>
      <c r="B3" s="1"/>
      <c r="C3" s="1"/>
      <c r="D3" s="1"/>
      <c r="E3" s="32" t="s">
        <v>96</v>
      </c>
      <c r="F3" s="1"/>
      <c r="G3" s="1"/>
      <c r="H3" s="1"/>
      <c r="I3" s="1"/>
      <c r="J3" s="13"/>
      <c r="K3" s="33"/>
      <c r="L3" s="1"/>
    </row>
    <row r="4">
      <c r="A4" s="1"/>
      <c r="B4" s="1"/>
      <c r="C4" s="1"/>
      <c r="D4" s="1"/>
      <c r="E4" s="1"/>
      <c r="F4" s="1"/>
      <c r="G4" s="1"/>
      <c r="H4" s="1"/>
      <c r="I4" s="1"/>
      <c r="J4" s="34"/>
      <c r="K4" s="13"/>
      <c r="L4" s="1"/>
    </row>
    <row r="5">
      <c r="A5" s="1"/>
      <c r="B5" s="1"/>
      <c r="C5" s="1"/>
      <c r="D5" s="1"/>
      <c r="E5" s="35" t="s">
        <v>97</v>
      </c>
      <c r="F5" s="1"/>
      <c r="G5" s="1"/>
      <c r="H5" s="1"/>
      <c r="I5" s="1"/>
      <c r="J5" s="1"/>
      <c r="K5" s="1"/>
      <c r="L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>
      <c r="A7" s="35" t="s">
        <v>98</v>
      </c>
      <c r="B7" s="35" t="s">
        <v>99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>
      <c r="A8" s="35" t="s">
        <v>100</v>
      </c>
      <c r="B8" s="35" t="s">
        <v>101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>
      <c r="A9" s="35" t="s">
        <v>102</v>
      </c>
      <c r="B9" s="36" t="s">
        <v>190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>
      <c r="A12" s="37" t="s">
        <v>104</v>
      </c>
      <c r="B12" s="38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>
      <c r="A13" s="35" t="s">
        <v>105</v>
      </c>
      <c r="B13" s="35" t="s">
        <v>7</v>
      </c>
      <c r="C13" s="35" t="s">
        <v>106</v>
      </c>
      <c r="D13" s="39" t="s">
        <v>107</v>
      </c>
      <c r="E13" s="35" t="s">
        <v>108</v>
      </c>
      <c r="F13" s="35" t="s">
        <v>109</v>
      </c>
      <c r="G13" s="39" t="s">
        <v>110</v>
      </c>
      <c r="H13" s="39" t="s">
        <v>111</v>
      </c>
      <c r="I13" s="39" t="s">
        <v>112</v>
      </c>
      <c r="J13" s="35" t="s">
        <v>113</v>
      </c>
      <c r="K13" s="39" t="s">
        <v>114</v>
      </c>
      <c r="L13" s="39" t="s">
        <v>115</v>
      </c>
      <c r="M13" s="39" t="s">
        <v>116</v>
      </c>
      <c r="N13" s="36" t="s">
        <v>117</v>
      </c>
      <c r="O13" s="36" t="s">
        <v>118</v>
      </c>
      <c r="P13" s="39" t="s">
        <v>119</v>
      </c>
      <c r="Q13" s="36" t="s">
        <v>120</v>
      </c>
      <c r="R13" s="39" t="s">
        <v>121</v>
      </c>
      <c r="S13" s="36" t="s">
        <v>122</v>
      </c>
      <c r="T13" s="39" t="s">
        <v>123</v>
      </c>
      <c r="U13" s="36" t="s">
        <v>124</v>
      </c>
      <c r="V13" s="36" t="s">
        <v>125</v>
      </c>
      <c r="W13" s="39" t="s">
        <v>126</v>
      </c>
      <c r="X13" s="36" t="s">
        <v>127</v>
      </c>
      <c r="Y13" s="36" t="s">
        <v>128</v>
      </c>
      <c r="Z13" s="39" t="s">
        <v>129</v>
      </c>
      <c r="AA13" s="36" t="s">
        <v>130</v>
      </c>
      <c r="AB13" s="36" t="s">
        <v>131</v>
      </c>
      <c r="AC13" s="39" t="s">
        <v>132</v>
      </c>
      <c r="AD13" s="36" t="s">
        <v>133</v>
      </c>
      <c r="AE13" s="39" t="s">
        <v>134</v>
      </c>
      <c r="AF13" s="36" t="s">
        <v>135</v>
      </c>
      <c r="AG13" s="39" t="s">
        <v>136</v>
      </c>
      <c r="AH13" s="39" t="s">
        <v>137</v>
      </c>
      <c r="AI13" s="39" t="s">
        <v>138</v>
      </c>
      <c r="AJ13" s="36" t="s">
        <v>191</v>
      </c>
      <c r="AK13" s="35" t="s">
        <v>139</v>
      </c>
      <c r="AL13" s="35" t="s">
        <v>192</v>
      </c>
      <c r="AM13" s="35" t="s">
        <v>140</v>
      </c>
      <c r="AN13" s="35" t="s">
        <v>141</v>
      </c>
      <c r="AO13" s="80" t="s">
        <v>193</v>
      </c>
    </row>
    <row r="14">
      <c r="A14" s="81" t="s">
        <v>8</v>
      </c>
      <c r="B14" s="81" t="s">
        <v>10</v>
      </c>
      <c r="C14" s="82">
        <v>45416.0</v>
      </c>
      <c r="D14" s="81">
        <v>4.0</v>
      </c>
      <c r="E14" s="81">
        <v>795.0</v>
      </c>
      <c r="F14" s="82">
        <v>45720.0</v>
      </c>
      <c r="G14" s="81" t="b">
        <v>0</v>
      </c>
      <c r="H14" s="81" t="b">
        <v>1</v>
      </c>
      <c r="I14" s="81" t="b">
        <v>0</v>
      </c>
      <c r="J14" s="81">
        <v>795.0</v>
      </c>
      <c r="K14" s="42">
        <f t="shared" ref="K14:K43" si="1">J14*I14</f>
        <v>0</v>
      </c>
      <c r="L14" s="42">
        <f t="shared" ref="L14:L43" si="2">H14*J14</f>
        <v>795</v>
      </c>
      <c r="M14" s="42">
        <f t="shared" ref="M14:M43" si="3">(J14*H14)+(J14*I14)</f>
        <v>795</v>
      </c>
      <c r="N14" s="43">
        <v>0.1</v>
      </c>
      <c r="O14" s="44">
        <f t="shared" ref="O14:O43" si="4">J14*-N14</f>
        <v>-79.5</v>
      </c>
      <c r="P14" s="43">
        <v>0.05</v>
      </c>
      <c r="Q14" s="44">
        <f t="shared" ref="Q14:Q43" si="5">J14*-P14</f>
        <v>-39.75</v>
      </c>
      <c r="R14" s="45">
        <f t="shared" ref="R14:R43" si="6">O14+Q14</f>
        <v>-119.25</v>
      </c>
      <c r="S14" s="46"/>
      <c r="T14" s="47"/>
      <c r="U14" s="46"/>
      <c r="V14" s="46"/>
      <c r="W14" s="46"/>
      <c r="X14" s="46"/>
      <c r="Y14" s="46"/>
      <c r="Z14" s="46"/>
      <c r="AA14" s="46"/>
      <c r="AB14" s="46"/>
      <c r="AC14" s="46"/>
      <c r="AE14" s="44">
        <f t="shared" ref="AE14:AE43" si="7">-T14+-W14+-Z14+-AC14</f>
        <v>0</v>
      </c>
      <c r="AF14" s="44">
        <f t="shared" ref="AF14:AF43" si="8">J14+R14+AE14</f>
        <v>675.75</v>
      </c>
      <c r="AG14" s="44">
        <f t="shared" ref="AG14:AG43" si="9">AF14*H14</f>
        <v>675.75</v>
      </c>
      <c r="AH14" s="44">
        <f t="shared" ref="AH14:AH43" si="10">AF14*I14</f>
        <v>0</v>
      </c>
      <c r="AI14" s="44">
        <f t="shared" ref="AI14:AI43" si="11">AG14+AH14</f>
        <v>675.75</v>
      </c>
      <c r="AJ14" s="48"/>
      <c r="AK14" s="48"/>
      <c r="AL14" s="48"/>
      <c r="AM14" s="42">
        <f t="shared" ref="AM14:AM43" si="12">E14-J14</f>
        <v>0</v>
      </c>
      <c r="AN14" s="1"/>
    </row>
    <row r="15">
      <c r="A15" s="40" t="s">
        <v>11</v>
      </c>
      <c r="B15" s="40" t="s">
        <v>13</v>
      </c>
      <c r="C15" s="41">
        <v>44959.0</v>
      </c>
      <c r="D15" s="40">
        <v>2.0</v>
      </c>
      <c r="E15" s="40">
        <v>740.0</v>
      </c>
      <c r="F15" s="41">
        <v>45719.0</v>
      </c>
      <c r="G15" s="40" t="b">
        <v>0</v>
      </c>
      <c r="H15" s="40" t="b">
        <v>1</v>
      </c>
      <c r="I15" s="40" t="b">
        <v>0</v>
      </c>
      <c r="J15" s="40">
        <v>740.0</v>
      </c>
      <c r="K15" s="42">
        <f t="shared" si="1"/>
        <v>0</v>
      </c>
      <c r="L15" s="42">
        <f t="shared" si="2"/>
        <v>740</v>
      </c>
      <c r="M15" s="42">
        <f t="shared" si="3"/>
        <v>740</v>
      </c>
      <c r="N15" s="43">
        <v>0.1</v>
      </c>
      <c r="O15" s="44">
        <f t="shared" si="4"/>
        <v>-74</v>
      </c>
      <c r="P15" s="43">
        <v>0.05</v>
      </c>
      <c r="Q15" s="44">
        <f t="shared" si="5"/>
        <v>-37</v>
      </c>
      <c r="R15" s="45">
        <f t="shared" si="6"/>
        <v>-111</v>
      </c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E15" s="44">
        <f t="shared" si="7"/>
        <v>0</v>
      </c>
      <c r="AF15" s="44">
        <f t="shared" si="8"/>
        <v>629</v>
      </c>
      <c r="AG15" s="44">
        <f t="shared" si="9"/>
        <v>629</v>
      </c>
      <c r="AH15" s="44">
        <f t="shared" si="10"/>
        <v>0</v>
      </c>
      <c r="AI15" s="44">
        <f t="shared" si="11"/>
        <v>629</v>
      </c>
      <c r="AJ15" s="48"/>
      <c r="AK15" s="48"/>
      <c r="AL15" s="48"/>
      <c r="AM15" s="42">
        <f t="shared" si="12"/>
        <v>0</v>
      </c>
      <c r="AN15" s="1"/>
    </row>
    <row r="16">
      <c r="A16" s="40" t="s">
        <v>14</v>
      </c>
      <c r="B16" s="40" t="s">
        <v>16</v>
      </c>
      <c r="C16" s="41">
        <v>45152.0</v>
      </c>
      <c r="D16" s="40">
        <v>14.0</v>
      </c>
      <c r="E16" s="40">
        <v>740.0</v>
      </c>
      <c r="F16" s="41">
        <v>45730.0</v>
      </c>
      <c r="G16" s="40" t="b">
        <v>0</v>
      </c>
      <c r="H16" s="40" t="b">
        <v>1</v>
      </c>
      <c r="I16" s="40" t="b">
        <v>0</v>
      </c>
      <c r="J16" s="40">
        <v>740.0</v>
      </c>
      <c r="K16" s="42">
        <f t="shared" si="1"/>
        <v>0</v>
      </c>
      <c r="L16" s="42">
        <f t="shared" si="2"/>
        <v>740</v>
      </c>
      <c r="M16" s="42">
        <f t="shared" si="3"/>
        <v>740</v>
      </c>
      <c r="N16" s="43">
        <v>0.1</v>
      </c>
      <c r="O16" s="44">
        <f t="shared" si="4"/>
        <v>-74</v>
      </c>
      <c r="P16" s="43">
        <v>0.05</v>
      </c>
      <c r="Q16" s="44">
        <f t="shared" si="5"/>
        <v>-37</v>
      </c>
      <c r="R16" s="45">
        <f t="shared" si="6"/>
        <v>-111</v>
      </c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E16" s="44">
        <f t="shared" si="7"/>
        <v>0</v>
      </c>
      <c r="AF16" s="44">
        <f t="shared" si="8"/>
        <v>629</v>
      </c>
      <c r="AG16" s="44">
        <f t="shared" si="9"/>
        <v>629</v>
      </c>
      <c r="AH16" s="44">
        <f t="shared" si="10"/>
        <v>0</v>
      </c>
      <c r="AI16" s="44">
        <f t="shared" si="11"/>
        <v>629</v>
      </c>
      <c r="AJ16" s="48"/>
      <c r="AK16" s="48"/>
      <c r="AL16" s="48"/>
      <c r="AM16" s="42">
        <f t="shared" si="12"/>
        <v>0</v>
      </c>
      <c r="AN16" s="1"/>
    </row>
    <row r="17">
      <c r="A17" s="40" t="s">
        <v>17</v>
      </c>
      <c r="B17" s="40" t="s">
        <v>19</v>
      </c>
      <c r="C17" s="49">
        <v>44926.0</v>
      </c>
      <c r="D17" s="40">
        <v>31.0</v>
      </c>
      <c r="E17" s="40">
        <v>855.0</v>
      </c>
      <c r="F17" s="41">
        <v>45719.0</v>
      </c>
      <c r="G17" s="40" t="b">
        <v>0</v>
      </c>
      <c r="H17" s="40" t="b">
        <v>1</v>
      </c>
      <c r="I17" s="40" t="b">
        <v>0</v>
      </c>
      <c r="J17" s="40">
        <v>855.0</v>
      </c>
      <c r="K17" s="42">
        <f t="shared" si="1"/>
        <v>0</v>
      </c>
      <c r="L17" s="42">
        <f t="shared" si="2"/>
        <v>855</v>
      </c>
      <c r="M17" s="42">
        <f t="shared" si="3"/>
        <v>855</v>
      </c>
      <c r="N17" s="43">
        <v>0.1</v>
      </c>
      <c r="O17" s="44">
        <f t="shared" si="4"/>
        <v>-85.5</v>
      </c>
      <c r="P17" s="43">
        <v>0.05</v>
      </c>
      <c r="Q17" s="44">
        <f t="shared" si="5"/>
        <v>-42.75</v>
      </c>
      <c r="R17" s="45">
        <f t="shared" si="6"/>
        <v>-128.25</v>
      </c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E17" s="44">
        <f t="shared" si="7"/>
        <v>0</v>
      </c>
      <c r="AF17" s="44">
        <f t="shared" si="8"/>
        <v>726.75</v>
      </c>
      <c r="AG17" s="44">
        <f t="shared" si="9"/>
        <v>726.75</v>
      </c>
      <c r="AH17" s="44">
        <f t="shared" si="10"/>
        <v>0</v>
      </c>
      <c r="AI17" s="44">
        <f t="shared" si="11"/>
        <v>726.75</v>
      </c>
      <c r="AJ17" s="48"/>
      <c r="AK17" s="48"/>
      <c r="AL17" s="48"/>
      <c r="AM17" s="42">
        <f t="shared" si="12"/>
        <v>0</v>
      </c>
      <c r="AN17" s="1"/>
    </row>
    <row r="18">
      <c r="A18" s="50" t="s">
        <v>20</v>
      </c>
      <c r="B18" s="50" t="s">
        <v>194</v>
      </c>
      <c r="C18" s="51">
        <v>45521.0</v>
      </c>
      <c r="D18" s="50">
        <v>17.0</v>
      </c>
      <c r="E18" s="50">
        <v>740.0</v>
      </c>
      <c r="F18" s="51">
        <v>45733.0</v>
      </c>
      <c r="G18" s="50" t="b">
        <v>0</v>
      </c>
      <c r="H18" s="50" t="b">
        <v>1</v>
      </c>
      <c r="I18" s="50" t="b">
        <v>0</v>
      </c>
      <c r="J18" s="50">
        <v>740.0</v>
      </c>
      <c r="K18" s="42">
        <f t="shared" si="1"/>
        <v>0</v>
      </c>
      <c r="L18" s="42">
        <f t="shared" si="2"/>
        <v>740</v>
      </c>
      <c r="M18" s="42">
        <f t="shared" si="3"/>
        <v>740</v>
      </c>
      <c r="N18" s="43">
        <v>0.1</v>
      </c>
      <c r="O18" s="44">
        <f t="shared" si="4"/>
        <v>-74</v>
      </c>
      <c r="P18" s="43">
        <v>0.05</v>
      </c>
      <c r="Q18" s="44">
        <f t="shared" si="5"/>
        <v>-37</v>
      </c>
      <c r="R18" s="45">
        <f t="shared" si="6"/>
        <v>-111</v>
      </c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E18" s="44">
        <f t="shared" si="7"/>
        <v>0</v>
      </c>
      <c r="AF18" s="44">
        <f t="shared" si="8"/>
        <v>629</v>
      </c>
      <c r="AG18" s="44">
        <f t="shared" si="9"/>
        <v>629</v>
      </c>
      <c r="AH18" s="44">
        <f t="shared" si="10"/>
        <v>0</v>
      </c>
      <c r="AI18" s="44">
        <f t="shared" si="11"/>
        <v>629</v>
      </c>
      <c r="AJ18" s="52"/>
      <c r="AK18" s="52"/>
      <c r="AL18" s="52"/>
      <c r="AM18" s="42">
        <f t="shared" si="12"/>
        <v>0</v>
      </c>
      <c r="AN18" s="1"/>
    </row>
    <row r="19">
      <c r="A19" s="40" t="s">
        <v>23</v>
      </c>
      <c r="B19" s="40" t="s">
        <v>195</v>
      </c>
      <c r="C19" s="49">
        <v>45625.0</v>
      </c>
      <c r="D19" s="40">
        <v>29.0</v>
      </c>
      <c r="E19" s="40">
        <v>740.0</v>
      </c>
      <c r="F19" s="40" t="s">
        <v>143</v>
      </c>
      <c r="G19" s="40" t="b">
        <v>1</v>
      </c>
      <c r="H19" s="40" t="b">
        <v>0</v>
      </c>
      <c r="I19" s="40" t="b">
        <v>0</v>
      </c>
      <c r="J19" s="40">
        <v>740.0</v>
      </c>
      <c r="K19" s="42">
        <f t="shared" si="1"/>
        <v>0</v>
      </c>
      <c r="L19" s="42">
        <f t="shared" si="2"/>
        <v>0</v>
      </c>
      <c r="M19" s="42">
        <f t="shared" si="3"/>
        <v>0</v>
      </c>
      <c r="N19" s="43">
        <v>0.1</v>
      </c>
      <c r="O19" s="44">
        <f t="shared" si="4"/>
        <v>-74</v>
      </c>
      <c r="P19" s="43">
        <v>0.05</v>
      </c>
      <c r="Q19" s="44">
        <f t="shared" si="5"/>
        <v>-37</v>
      </c>
      <c r="R19" s="45">
        <f t="shared" si="6"/>
        <v>-111</v>
      </c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E19" s="44">
        <f t="shared" si="7"/>
        <v>0</v>
      </c>
      <c r="AF19" s="44">
        <f t="shared" si="8"/>
        <v>629</v>
      </c>
      <c r="AG19" s="44">
        <f t="shared" si="9"/>
        <v>0</v>
      </c>
      <c r="AH19" s="44">
        <f t="shared" si="10"/>
        <v>0</v>
      </c>
      <c r="AI19" s="44">
        <f t="shared" si="11"/>
        <v>0</v>
      </c>
      <c r="AJ19" s="48"/>
      <c r="AK19" s="48"/>
      <c r="AL19" s="48"/>
      <c r="AM19" s="42">
        <f t="shared" si="12"/>
        <v>0</v>
      </c>
      <c r="AN19" s="1"/>
    </row>
    <row r="20">
      <c r="A20" s="50" t="s">
        <v>25</v>
      </c>
      <c r="B20" s="50" t="s">
        <v>27</v>
      </c>
      <c r="C20" s="51">
        <v>45310.0</v>
      </c>
      <c r="D20" s="50">
        <v>19.0</v>
      </c>
      <c r="E20" s="50">
        <v>700.0</v>
      </c>
      <c r="F20" s="51">
        <v>45735.0</v>
      </c>
      <c r="G20" s="50" t="b">
        <v>0</v>
      </c>
      <c r="H20" s="50" t="b">
        <v>1</v>
      </c>
      <c r="I20" s="50" t="b">
        <v>0</v>
      </c>
      <c r="J20" s="50">
        <v>700.0</v>
      </c>
      <c r="K20" s="42">
        <f t="shared" si="1"/>
        <v>0</v>
      </c>
      <c r="L20" s="42">
        <f t="shared" si="2"/>
        <v>700</v>
      </c>
      <c r="M20" s="42">
        <f t="shared" si="3"/>
        <v>700</v>
      </c>
      <c r="N20" s="43">
        <v>0.1</v>
      </c>
      <c r="O20" s="44">
        <f t="shared" si="4"/>
        <v>-70</v>
      </c>
      <c r="P20" s="43">
        <v>0.05</v>
      </c>
      <c r="Q20" s="44">
        <f t="shared" si="5"/>
        <v>-35</v>
      </c>
      <c r="R20" s="45">
        <f t="shared" si="6"/>
        <v>-105</v>
      </c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E20" s="44">
        <f t="shared" si="7"/>
        <v>0</v>
      </c>
      <c r="AF20" s="44">
        <f t="shared" si="8"/>
        <v>595</v>
      </c>
      <c r="AG20" s="44">
        <f t="shared" si="9"/>
        <v>595</v>
      </c>
      <c r="AH20" s="44">
        <f t="shared" si="10"/>
        <v>0</v>
      </c>
      <c r="AI20" s="44">
        <f t="shared" si="11"/>
        <v>595</v>
      </c>
      <c r="AJ20" s="52"/>
      <c r="AK20" s="52"/>
      <c r="AL20" s="52"/>
      <c r="AM20" s="42">
        <f t="shared" si="12"/>
        <v>0</v>
      </c>
      <c r="AN20" s="1"/>
    </row>
    <row r="21">
      <c r="A21" s="50" t="s">
        <v>28</v>
      </c>
      <c r="B21" s="50" t="s">
        <v>30</v>
      </c>
      <c r="C21" s="51">
        <v>45477.0</v>
      </c>
      <c r="D21" s="50">
        <v>4.0</v>
      </c>
      <c r="E21" s="50">
        <v>675.0</v>
      </c>
      <c r="F21" s="51">
        <v>45720.0</v>
      </c>
      <c r="G21" s="50" t="b">
        <v>0</v>
      </c>
      <c r="H21" s="50" t="b">
        <v>1</v>
      </c>
      <c r="I21" s="50" t="b">
        <v>0</v>
      </c>
      <c r="J21" s="50">
        <v>675.0</v>
      </c>
      <c r="K21" s="42">
        <f t="shared" si="1"/>
        <v>0</v>
      </c>
      <c r="L21" s="42">
        <f t="shared" si="2"/>
        <v>675</v>
      </c>
      <c r="M21" s="42">
        <f t="shared" si="3"/>
        <v>675</v>
      </c>
      <c r="N21" s="43">
        <v>0.1</v>
      </c>
      <c r="O21" s="44">
        <f t="shared" si="4"/>
        <v>-67.5</v>
      </c>
      <c r="P21" s="43">
        <v>0.05</v>
      </c>
      <c r="Q21" s="44">
        <f t="shared" si="5"/>
        <v>-33.75</v>
      </c>
      <c r="R21" s="45">
        <f t="shared" si="6"/>
        <v>-101.25</v>
      </c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E21" s="44">
        <f t="shared" si="7"/>
        <v>0</v>
      </c>
      <c r="AF21" s="44">
        <f t="shared" si="8"/>
        <v>573.75</v>
      </c>
      <c r="AG21" s="44">
        <f t="shared" si="9"/>
        <v>573.75</v>
      </c>
      <c r="AH21" s="44">
        <f t="shared" si="10"/>
        <v>0</v>
      </c>
      <c r="AI21" s="44">
        <f t="shared" si="11"/>
        <v>573.75</v>
      </c>
      <c r="AJ21" s="48"/>
      <c r="AK21" s="48"/>
      <c r="AL21" s="48"/>
      <c r="AM21" s="42">
        <f t="shared" si="12"/>
        <v>0</v>
      </c>
      <c r="AN21" s="1"/>
    </row>
    <row r="22">
      <c r="A22" s="40" t="s">
        <v>31</v>
      </c>
      <c r="B22" s="40" t="s">
        <v>33</v>
      </c>
      <c r="C22" s="41">
        <v>45474.0</v>
      </c>
      <c r="D22" s="40">
        <v>1.0</v>
      </c>
      <c r="E22" s="40">
        <v>700.0</v>
      </c>
      <c r="F22" s="41">
        <v>45719.0</v>
      </c>
      <c r="G22" s="40" t="b">
        <v>0</v>
      </c>
      <c r="H22" s="40" t="b">
        <v>1</v>
      </c>
      <c r="I22" s="40" t="b">
        <v>0</v>
      </c>
      <c r="J22" s="40">
        <v>700.0</v>
      </c>
      <c r="K22" s="42">
        <f t="shared" si="1"/>
        <v>0</v>
      </c>
      <c r="L22" s="42">
        <f t="shared" si="2"/>
        <v>700</v>
      </c>
      <c r="M22" s="42">
        <f t="shared" si="3"/>
        <v>700</v>
      </c>
      <c r="N22" s="43">
        <v>0.1</v>
      </c>
      <c r="O22" s="44">
        <f t="shared" si="4"/>
        <v>-70</v>
      </c>
      <c r="P22" s="43">
        <v>0.05</v>
      </c>
      <c r="Q22" s="44">
        <f t="shared" si="5"/>
        <v>-35</v>
      </c>
      <c r="R22" s="45">
        <f t="shared" si="6"/>
        <v>-105</v>
      </c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E22" s="44">
        <f t="shared" si="7"/>
        <v>0</v>
      </c>
      <c r="AF22" s="44">
        <f t="shared" si="8"/>
        <v>595</v>
      </c>
      <c r="AG22" s="44">
        <f t="shared" si="9"/>
        <v>595</v>
      </c>
      <c r="AH22" s="44">
        <f t="shared" si="10"/>
        <v>0</v>
      </c>
      <c r="AI22" s="44">
        <f t="shared" si="11"/>
        <v>595</v>
      </c>
      <c r="AJ22" s="48"/>
      <c r="AK22" s="48"/>
      <c r="AL22" s="48"/>
      <c r="AM22" s="42">
        <f t="shared" si="12"/>
        <v>0</v>
      </c>
      <c r="AN22" s="1"/>
    </row>
    <row r="23">
      <c r="A23" s="40" t="s">
        <v>34</v>
      </c>
      <c r="B23" s="40" t="s">
        <v>36</v>
      </c>
      <c r="C23" s="41">
        <v>45354.0</v>
      </c>
      <c r="D23" s="40">
        <v>3.0</v>
      </c>
      <c r="E23" s="40">
        <v>735.0</v>
      </c>
      <c r="F23" s="41">
        <v>45721.0</v>
      </c>
      <c r="G23" s="40" t="b">
        <v>0</v>
      </c>
      <c r="H23" s="40" t="b">
        <v>1</v>
      </c>
      <c r="I23" s="40" t="b">
        <v>0</v>
      </c>
      <c r="J23" s="40">
        <v>735.0</v>
      </c>
      <c r="K23" s="42">
        <f t="shared" si="1"/>
        <v>0</v>
      </c>
      <c r="L23" s="42">
        <f t="shared" si="2"/>
        <v>735</v>
      </c>
      <c r="M23" s="42">
        <f t="shared" si="3"/>
        <v>735</v>
      </c>
      <c r="N23" s="43">
        <v>0.1</v>
      </c>
      <c r="O23" s="44">
        <f t="shared" si="4"/>
        <v>-73.5</v>
      </c>
      <c r="P23" s="43">
        <v>0.05</v>
      </c>
      <c r="Q23" s="44">
        <f t="shared" si="5"/>
        <v>-36.75</v>
      </c>
      <c r="R23" s="45">
        <f t="shared" si="6"/>
        <v>-110.25</v>
      </c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E23" s="44">
        <f t="shared" si="7"/>
        <v>0</v>
      </c>
      <c r="AF23" s="44">
        <f t="shared" si="8"/>
        <v>624.75</v>
      </c>
      <c r="AG23" s="44">
        <f t="shared" si="9"/>
        <v>624.75</v>
      </c>
      <c r="AH23" s="44">
        <f t="shared" si="10"/>
        <v>0</v>
      </c>
      <c r="AI23" s="44">
        <f t="shared" si="11"/>
        <v>624.75</v>
      </c>
      <c r="AJ23" s="48"/>
      <c r="AK23" s="48"/>
      <c r="AL23" s="48"/>
      <c r="AM23" s="42">
        <f t="shared" si="12"/>
        <v>0</v>
      </c>
      <c r="AN23" s="1"/>
    </row>
    <row r="24">
      <c r="A24" s="40" t="s">
        <v>37</v>
      </c>
      <c r="B24" s="40" t="s">
        <v>39</v>
      </c>
      <c r="C24" s="41">
        <v>45199.0</v>
      </c>
      <c r="D24" s="40">
        <v>30.0</v>
      </c>
      <c r="E24" s="40">
        <v>795.0</v>
      </c>
      <c r="F24" s="41">
        <v>45718.0</v>
      </c>
      <c r="G24" s="40" t="b">
        <v>0</v>
      </c>
      <c r="H24" s="40" t="b">
        <v>1</v>
      </c>
      <c r="I24" s="40" t="b">
        <v>0</v>
      </c>
      <c r="J24" s="40">
        <v>795.0</v>
      </c>
      <c r="K24" s="42">
        <f t="shared" si="1"/>
        <v>0</v>
      </c>
      <c r="L24" s="42">
        <f t="shared" si="2"/>
        <v>795</v>
      </c>
      <c r="M24" s="42">
        <f t="shared" si="3"/>
        <v>795</v>
      </c>
      <c r="N24" s="43">
        <v>0.1</v>
      </c>
      <c r="O24" s="44">
        <f t="shared" si="4"/>
        <v>-79.5</v>
      </c>
      <c r="P24" s="43">
        <v>0.05</v>
      </c>
      <c r="Q24" s="44">
        <f t="shared" si="5"/>
        <v>-39.75</v>
      </c>
      <c r="R24" s="45">
        <f t="shared" si="6"/>
        <v>-119.25</v>
      </c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E24" s="44">
        <f t="shared" si="7"/>
        <v>0</v>
      </c>
      <c r="AF24" s="44">
        <f t="shared" si="8"/>
        <v>675.75</v>
      </c>
      <c r="AG24" s="44">
        <f t="shared" si="9"/>
        <v>675.75</v>
      </c>
      <c r="AH24" s="44">
        <f t="shared" si="10"/>
        <v>0</v>
      </c>
      <c r="AI24" s="44">
        <f t="shared" si="11"/>
        <v>675.75</v>
      </c>
      <c r="AJ24" s="48"/>
      <c r="AK24" s="48"/>
      <c r="AL24" s="48"/>
      <c r="AM24" s="42">
        <f t="shared" si="12"/>
        <v>0</v>
      </c>
      <c r="AN24" s="1"/>
    </row>
    <row r="25">
      <c r="A25" s="40" t="s">
        <v>154</v>
      </c>
      <c r="B25" s="40" t="s">
        <v>196</v>
      </c>
      <c r="C25" s="41">
        <v>44965.0</v>
      </c>
      <c r="D25" s="40">
        <v>8.0</v>
      </c>
      <c r="E25" s="40">
        <v>675.0</v>
      </c>
      <c r="F25" s="40" t="s">
        <v>143</v>
      </c>
      <c r="G25" s="40" t="b">
        <v>1</v>
      </c>
      <c r="H25" s="40" t="b">
        <v>0</v>
      </c>
      <c r="I25" s="40" t="b">
        <v>0</v>
      </c>
      <c r="J25" s="40">
        <v>675.0</v>
      </c>
      <c r="K25" s="42">
        <f t="shared" si="1"/>
        <v>0</v>
      </c>
      <c r="L25" s="42">
        <f t="shared" si="2"/>
        <v>0</v>
      </c>
      <c r="M25" s="42">
        <f t="shared" si="3"/>
        <v>0</v>
      </c>
      <c r="N25" s="43">
        <v>0.1</v>
      </c>
      <c r="O25" s="44">
        <f t="shared" si="4"/>
        <v>-67.5</v>
      </c>
      <c r="P25" s="43">
        <v>0.05</v>
      </c>
      <c r="Q25" s="44">
        <f t="shared" si="5"/>
        <v>-33.75</v>
      </c>
      <c r="R25" s="45">
        <f t="shared" si="6"/>
        <v>-101.25</v>
      </c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E25" s="44">
        <f t="shared" si="7"/>
        <v>0</v>
      </c>
      <c r="AF25" s="44">
        <f t="shared" si="8"/>
        <v>573.75</v>
      </c>
      <c r="AG25" s="44">
        <f t="shared" si="9"/>
        <v>0</v>
      </c>
      <c r="AH25" s="44">
        <f t="shared" si="10"/>
        <v>0</v>
      </c>
      <c r="AI25" s="44">
        <f t="shared" si="11"/>
        <v>0</v>
      </c>
      <c r="AJ25" s="48"/>
      <c r="AK25" s="48"/>
      <c r="AL25" s="48"/>
      <c r="AM25" s="42">
        <f t="shared" si="12"/>
        <v>0</v>
      </c>
      <c r="AN25" s="1"/>
    </row>
    <row r="26">
      <c r="A26" s="50" t="s">
        <v>42</v>
      </c>
      <c r="B26" s="50" t="s">
        <v>44</v>
      </c>
      <c r="C26" s="51">
        <v>45297.0</v>
      </c>
      <c r="D26" s="50">
        <v>6.0</v>
      </c>
      <c r="E26" s="50">
        <v>800.0</v>
      </c>
      <c r="F26" s="51">
        <v>45722.0</v>
      </c>
      <c r="G26" s="50" t="b">
        <v>0</v>
      </c>
      <c r="H26" s="50" t="b">
        <v>1</v>
      </c>
      <c r="I26" s="50" t="b">
        <v>0</v>
      </c>
      <c r="J26" s="50">
        <v>800.0</v>
      </c>
      <c r="K26" s="42">
        <f t="shared" si="1"/>
        <v>0</v>
      </c>
      <c r="L26" s="42">
        <f t="shared" si="2"/>
        <v>800</v>
      </c>
      <c r="M26" s="42">
        <f t="shared" si="3"/>
        <v>800</v>
      </c>
      <c r="N26" s="43">
        <v>0.1</v>
      </c>
      <c r="O26" s="44">
        <f t="shared" si="4"/>
        <v>-80</v>
      </c>
      <c r="P26" s="43">
        <v>0.05</v>
      </c>
      <c r="Q26" s="44">
        <f t="shared" si="5"/>
        <v>-40</v>
      </c>
      <c r="R26" s="45">
        <f t="shared" si="6"/>
        <v>-120</v>
      </c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E26" s="44">
        <f t="shared" si="7"/>
        <v>0</v>
      </c>
      <c r="AF26" s="44">
        <f t="shared" si="8"/>
        <v>680</v>
      </c>
      <c r="AG26" s="44">
        <f t="shared" si="9"/>
        <v>680</v>
      </c>
      <c r="AH26" s="44">
        <f t="shared" si="10"/>
        <v>0</v>
      </c>
      <c r="AI26" s="44">
        <f t="shared" si="11"/>
        <v>680</v>
      </c>
      <c r="AJ26" s="48"/>
      <c r="AK26" s="48"/>
      <c r="AL26" s="48"/>
      <c r="AM26" s="42">
        <f t="shared" si="12"/>
        <v>0</v>
      </c>
      <c r="AN26" s="1"/>
    </row>
    <row r="27">
      <c r="A27" s="50" t="s">
        <v>45</v>
      </c>
      <c r="B27" s="50" t="s">
        <v>47</v>
      </c>
      <c r="C27" s="53">
        <v>44893.0</v>
      </c>
      <c r="D27" s="50">
        <v>28.0</v>
      </c>
      <c r="E27" s="50">
        <v>795.0</v>
      </c>
      <c r="F27" s="50" t="s">
        <v>143</v>
      </c>
      <c r="G27" s="50" t="b">
        <v>1</v>
      </c>
      <c r="H27" s="50" t="b">
        <v>0</v>
      </c>
      <c r="I27" s="50" t="b">
        <v>0</v>
      </c>
      <c r="J27" s="50">
        <v>795.0</v>
      </c>
      <c r="K27" s="42">
        <f t="shared" si="1"/>
        <v>0</v>
      </c>
      <c r="L27" s="42">
        <f t="shared" si="2"/>
        <v>0</v>
      </c>
      <c r="M27" s="42">
        <f t="shared" si="3"/>
        <v>0</v>
      </c>
      <c r="N27" s="43">
        <v>0.1</v>
      </c>
      <c r="O27" s="44">
        <f t="shared" si="4"/>
        <v>-79.5</v>
      </c>
      <c r="P27" s="43">
        <v>0.05</v>
      </c>
      <c r="Q27" s="44">
        <f t="shared" si="5"/>
        <v>-39.75</v>
      </c>
      <c r="R27" s="45">
        <f t="shared" si="6"/>
        <v>-119.25</v>
      </c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E27" s="44">
        <f t="shared" si="7"/>
        <v>0</v>
      </c>
      <c r="AF27" s="44">
        <f t="shared" si="8"/>
        <v>675.75</v>
      </c>
      <c r="AG27" s="44">
        <f t="shared" si="9"/>
        <v>0</v>
      </c>
      <c r="AH27" s="44">
        <f t="shared" si="10"/>
        <v>0</v>
      </c>
      <c r="AI27" s="44">
        <f t="shared" si="11"/>
        <v>0</v>
      </c>
      <c r="AJ27" s="48"/>
      <c r="AK27" s="48"/>
      <c r="AL27" s="48"/>
      <c r="AM27" s="42">
        <f t="shared" si="12"/>
        <v>0</v>
      </c>
      <c r="AN27" s="1"/>
    </row>
    <row r="28">
      <c r="A28" s="40" t="s">
        <v>48</v>
      </c>
      <c r="B28" s="40" t="s">
        <v>50</v>
      </c>
      <c r="C28" s="41">
        <v>45188.0</v>
      </c>
      <c r="D28" s="40">
        <v>19.0</v>
      </c>
      <c r="E28" s="40">
        <v>740.0</v>
      </c>
      <c r="F28" s="41">
        <v>45735.0</v>
      </c>
      <c r="G28" s="40" t="b">
        <v>0</v>
      </c>
      <c r="H28" s="40" t="b">
        <v>1</v>
      </c>
      <c r="I28" s="40" t="b">
        <v>0</v>
      </c>
      <c r="J28" s="40">
        <v>740.0</v>
      </c>
      <c r="K28" s="42">
        <f t="shared" si="1"/>
        <v>0</v>
      </c>
      <c r="L28" s="42">
        <f t="shared" si="2"/>
        <v>740</v>
      </c>
      <c r="M28" s="42">
        <f t="shared" si="3"/>
        <v>740</v>
      </c>
      <c r="N28" s="43">
        <v>0.1</v>
      </c>
      <c r="O28" s="44">
        <f t="shared" si="4"/>
        <v>-74</v>
      </c>
      <c r="P28" s="43">
        <v>0.05</v>
      </c>
      <c r="Q28" s="44">
        <f t="shared" si="5"/>
        <v>-37</v>
      </c>
      <c r="R28" s="45">
        <f t="shared" si="6"/>
        <v>-111</v>
      </c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E28" s="44">
        <f t="shared" si="7"/>
        <v>0</v>
      </c>
      <c r="AF28" s="44">
        <f t="shared" si="8"/>
        <v>629</v>
      </c>
      <c r="AG28" s="44">
        <f t="shared" si="9"/>
        <v>629</v>
      </c>
      <c r="AH28" s="44">
        <f t="shared" si="10"/>
        <v>0</v>
      </c>
      <c r="AI28" s="44">
        <f t="shared" si="11"/>
        <v>629</v>
      </c>
      <c r="AJ28" s="52"/>
      <c r="AK28" s="52"/>
      <c r="AL28" s="52"/>
      <c r="AM28" s="42">
        <f t="shared" si="12"/>
        <v>0</v>
      </c>
      <c r="AN28" s="1"/>
    </row>
    <row r="29">
      <c r="A29" s="50" t="s">
        <v>51</v>
      </c>
      <c r="B29" s="50" t="s">
        <v>53</v>
      </c>
      <c r="C29" s="51">
        <v>45547.0</v>
      </c>
      <c r="D29" s="50">
        <v>12.0</v>
      </c>
      <c r="E29" s="50">
        <v>740.0</v>
      </c>
      <c r="F29" s="51">
        <v>45728.0</v>
      </c>
      <c r="G29" s="50" t="b">
        <v>0</v>
      </c>
      <c r="H29" s="50" t="b">
        <v>1</v>
      </c>
      <c r="I29" s="50" t="b">
        <v>0</v>
      </c>
      <c r="J29" s="50">
        <v>740.0</v>
      </c>
      <c r="K29" s="42">
        <f t="shared" si="1"/>
        <v>0</v>
      </c>
      <c r="L29" s="42">
        <f t="shared" si="2"/>
        <v>740</v>
      </c>
      <c r="M29" s="42">
        <f t="shared" si="3"/>
        <v>740</v>
      </c>
      <c r="N29" s="43">
        <v>0.1</v>
      </c>
      <c r="O29" s="44">
        <f t="shared" si="4"/>
        <v>-74</v>
      </c>
      <c r="P29" s="43">
        <v>0.05</v>
      </c>
      <c r="Q29" s="44">
        <f t="shared" si="5"/>
        <v>-37</v>
      </c>
      <c r="R29" s="45">
        <f t="shared" si="6"/>
        <v>-111</v>
      </c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E29" s="44">
        <f t="shared" si="7"/>
        <v>0</v>
      </c>
      <c r="AF29" s="44">
        <f t="shared" si="8"/>
        <v>629</v>
      </c>
      <c r="AG29" s="44">
        <f t="shared" si="9"/>
        <v>629</v>
      </c>
      <c r="AH29" s="44">
        <f t="shared" si="10"/>
        <v>0</v>
      </c>
      <c r="AI29" s="44">
        <f t="shared" si="11"/>
        <v>629</v>
      </c>
      <c r="AJ29" s="48"/>
      <c r="AK29" s="48"/>
      <c r="AL29" s="48"/>
      <c r="AM29" s="42">
        <f t="shared" si="12"/>
        <v>0</v>
      </c>
      <c r="AN29" s="1"/>
    </row>
    <row r="30">
      <c r="A30" s="40" t="s">
        <v>54</v>
      </c>
      <c r="B30" s="40" t="s">
        <v>56</v>
      </c>
      <c r="C30" s="49">
        <v>45647.0</v>
      </c>
      <c r="D30" s="40">
        <v>21.0</v>
      </c>
      <c r="E30" s="40">
        <v>700.0</v>
      </c>
      <c r="F30" s="41">
        <v>45736.0</v>
      </c>
      <c r="G30" s="40" t="b">
        <v>0</v>
      </c>
      <c r="H30" s="40" t="b">
        <v>1</v>
      </c>
      <c r="I30" s="40" t="b">
        <v>0</v>
      </c>
      <c r="J30" s="40">
        <v>700.0</v>
      </c>
      <c r="K30" s="42">
        <f t="shared" si="1"/>
        <v>0</v>
      </c>
      <c r="L30" s="42">
        <f t="shared" si="2"/>
        <v>700</v>
      </c>
      <c r="M30" s="42">
        <f t="shared" si="3"/>
        <v>700</v>
      </c>
      <c r="N30" s="43">
        <v>0.1</v>
      </c>
      <c r="O30" s="44">
        <f t="shared" si="4"/>
        <v>-70</v>
      </c>
      <c r="P30" s="43">
        <v>0.05</v>
      </c>
      <c r="Q30" s="44">
        <f t="shared" si="5"/>
        <v>-35</v>
      </c>
      <c r="R30" s="45">
        <f t="shared" si="6"/>
        <v>-105</v>
      </c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E30" s="44">
        <f t="shared" si="7"/>
        <v>0</v>
      </c>
      <c r="AF30" s="44">
        <f t="shared" si="8"/>
        <v>595</v>
      </c>
      <c r="AG30" s="44">
        <f t="shared" si="9"/>
        <v>595</v>
      </c>
      <c r="AH30" s="44">
        <f t="shared" si="10"/>
        <v>0</v>
      </c>
      <c r="AI30" s="44">
        <f t="shared" si="11"/>
        <v>595</v>
      </c>
      <c r="AJ30" s="54"/>
      <c r="AK30" s="54"/>
      <c r="AL30" s="54"/>
      <c r="AM30" s="42">
        <f t="shared" si="12"/>
        <v>0</v>
      </c>
      <c r="AN30" s="34" t="s">
        <v>160</v>
      </c>
    </row>
    <row r="31">
      <c r="A31" s="40" t="s">
        <v>57</v>
      </c>
      <c r="B31" s="40" t="s">
        <v>161</v>
      </c>
      <c r="C31" s="41">
        <v>45703.0</v>
      </c>
      <c r="D31" s="40">
        <v>15.0</v>
      </c>
      <c r="E31" s="40">
        <v>740.0</v>
      </c>
      <c r="F31" s="41">
        <v>45731.0</v>
      </c>
      <c r="G31" s="40" t="b">
        <v>0</v>
      </c>
      <c r="H31" s="40" t="b">
        <v>1</v>
      </c>
      <c r="I31" s="40" t="b">
        <v>0</v>
      </c>
      <c r="J31" s="40">
        <v>740.0</v>
      </c>
      <c r="K31" s="42">
        <f t="shared" si="1"/>
        <v>0</v>
      </c>
      <c r="L31" s="42">
        <f t="shared" si="2"/>
        <v>740</v>
      </c>
      <c r="M31" s="42">
        <f t="shared" si="3"/>
        <v>740</v>
      </c>
      <c r="N31" s="43">
        <v>0.1</v>
      </c>
      <c r="O31" s="44">
        <f t="shared" si="4"/>
        <v>-74</v>
      </c>
      <c r="P31" s="43">
        <v>0.05</v>
      </c>
      <c r="Q31" s="44">
        <f t="shared" si="5"/>
        <v>-37</v>
      </c>
      <c r="R31" s="45">
        <f t="shared" si="6"/>
        <v>-111</v>
      </c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E31" s="44">
        <f t="shared" si="7"/>
        <v>0</v>
      </c>
      <c r="AF31" s="44">
        <f t="shared" si="8"/>
        <v>629</v>
      </c>
      <c r="AG31" s="44">
        <f t="shared" si="9"/>
        <v>629</v>
      </c>
      <c r="AH31" s="44">
        <f t="shared" si="10"/>
        <v>0</v>
      </c>
      <c r="AI31" s="44">
        <f t="shared" si="11"/>
        <v>629</v>
      </c>
      <c r="AJ31" s="54"/>
      <c r="AK31" s="54"/>
      <c r="AL31" s="54"/>
      <c r="AM31" s="42">
        <f t="shared" si="12"/>
        <v>0</v>
      </c>
      <c r="AN31" s="1"/>
    </row>
    <row r="32">
      <c r="A32" s="40" t="s">
        <v>60</v>
      </c>
      <c r="B32" s="40" t="s">
        <v>62</v>
      </c>
      <c r="C32" s="41">
        <v>45141.0</v>
      </c>
      <c r="D32" s="40">
        <v>3.0</v>
      </c>
      <c r="E32" s="40">
        <v>740.0</v>
      </c>
      <c r="F32" s="41">
        <v>45719.0</v>
      </c>
      <c r="G32" s="40" t="b">
        <v>0</v>
      </c>
      <c r="H32" s="40" t="b">
        <v>1</v>
      </c>
      <c r="I32" s="40" t="b">
        <v>0</v>
      </c>
      <c r="J32" s="40">
        <v>740.0</v>
      </c>
      <c r="K32" s="42">
        <f t="shared" si="1"/>
        <v>0</v>
      </c>
      <c r="L32" s="42">
        <f t="shared" si="2"/>
        <v>740</v>
      </c>
      <c r="M32" s="42">
        <f t="shared" si="3"/>
        <v>740</v>
      </c>
      <c r="N32" s="43">
        <v>0.1</v>
      </c>
      <c r="O32" s="44">
        <f t="shared" si="4"/>
        <v>-74</v>
      </c>
      <c r="P32" s="43">
        <v>0.05</v>
      </c>
      <c r="Q32" s="44">
        <f t="shared" si="5"/>
        <v>-37</v>
      </c>
      <c r="R32" s="45">
        <f t="shared" si="6"/>
        <v>-111</v>
      </c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E32" s="44">
        <f t="shared" si="7"/>
        <v>0</v>
      </c>
      <c r="AF32" s="44">
        <f t="shared" si="8"/>
        <v>629</v>
      </c>
      <c r="AG32" s="44">
        <f t="shared" si="9"/>
        <v>629</v>
      </c>
      <c r="AH32" s="44">
        <f t="shared" si="10"/>
        <v>0</v>
      </c>
      <c r="AI32" s="44">
        <f t="shared" si="11"/>
        <v>629</v>
      </c>
      <c r="AJ32" s="48"/>
      <c r="AK32" s="48"/>
      <c r="AL32" s="48"/>
      <c r="AM32" s="42">
        <f t="shared" si="12"/>
        <v>0</v>
      </c>
      <c r="AN32" s="1"/>
    </row>
    <row r="33">
      <c r="A33" s="40" t="s">
        <v>63</v>
      </c>
      <c r="B33" s="40" t="s">
        <v>65</v>
      </c>
      <c r="C33" s="41">
        <v>45721.0</v>
      </c>
      <c r="D33" s="40">
        <v>5.0</v>
      </c>
      <c r="E33" s="40">
        <v>700.0</v>
      </c>
      <c r="F33" s="41">
        <v>45721.0</v>
      </c>
      <c r="G33" s="40" t="b">
        <v>0</v>
      </c>
      <c r="H33" s="40" t="b">
        <v>1</v>
      </c>
      <c r="I33" s="40" t="b">
        <v>0</v>
      </c>
      <c r="J33" s="40">
        <v>700.0</v>
      </c>
      <c r="K33" s="42">
        <f t="shared" si="1"/>
        <v>0</v>
      </c>
      <c r="L33" s="42">
        <f t="shared" si="2"/>
        <v>700</v>
      </c>
      <c r="M33" s="42">
        <f t="shared" si="3"/>
        <v>700</v>
      </c>
      <c r="N33" s="43">
        <v>0.1</v>
      </c>
      <c r="O33" s="44">
        <f t="shared" si="4"/>
        <v>-70</v>
      </c>
      <c r="P33" s="43">
        <v>0.05</v>
      </c>
      <c r="Q33" s="44">
        <f t="shared" si="5"/>
        <v>-35</v>
      </c>
      <c r="R33" s="45">
        <f t="shared" si="6"/>
        <v>-105</v>
      </c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E33" s="44">
        <f t="shared" si="7"/>
        <v>0</v>
      </c>
      <c r="AF33" s="44">
        <f t="shared" si="8"/>
        <v>595</v>
      </c>
      <c r="AG33" s="44">
        <f t="shared" si="9"/>
        <v>595</v>
      </c>
      <c r="AH33" s="44">
        <f t="shared" si="10"/>
        <v>0</v>
      </c>
      <c r="AI33" s="44">
        <f t="shared" si="11"/>
        <v>595</v>
      </c>
      <c r="AJ33" s="48"/>
      <c r="AK33" s="48"/>
      <c r="AL33" s="48"/>
      <c r="AM33" s="42">
        <f t="shared" si="12"/>
        <v>0</v>
      </c>
      <c r="AN33" s="1"/>
    </row>
    <row r="34">
      <c r="A34" s="40" t="s">
        <v>66</v>
      </c>
      <c r="B34" s="40" t="s">
        <v>68</v>
      </c>
      <c r="C34" s="41">
        <v>45488.0</v>
      </c>
      <c r="D34" s="40">
        <v>15.0</v>
      </c>
      <c r="E34" s="40">
        <v>795.0</v>
      </c>
      <c r="F34" s="41">
        <v>45731.0</v>
      </c>
      <c r="G34" s="40" t="b">
        <v>0</v>
      </c>
      <c r="H34" s="40" t="b">
        <v>1</v>
      </c>
      <c r="I34" s="40" t="b">
        <v>0</v>
      </c>
      <c r="J34" s="40">
        <v>795.0</v>
      </c>
      <c r="K34" s="42">
        <f t="shared" si="1"/>
        <v>0</v>
      </c>
      <c r="L34" s="42">
        <f t="shared" si="2"/>
        <v>795</v>
      </c>
      <c r="M34" s="42">
        <f t="shared" si="3"/>
        <v>795</v>
      </c>
      <c r="N34" s="43">
        <v>0.1</v>
      </c>
      <c r="O34" s="44">
        <f t="shared" si="4"/>
        <v>-79.5</v>
      </c>
      <c r="P34" s="43">
        <v>0.05</v>
      </c>
      <c r="Q34" s="44">
        <f t="shared" si="5"/>
        <v>-39.75</v>
      </c>
      <c r="R34" s="45">
        <f t="shared" si="6"/>
        <v>-119.25</v>
      </c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E34" s="44">
        <f t="shared" si="7"/>
        <v>0</v>
      </c>
      <c r="AF34" s="44">
        <f t="shared" si="8"/>
        <v>675.75</v>
      </c>
      <c r="AG34" s="44">
        <f t="shared" si="9"/>
        <v>675.75</v>
      </c>
      <c r="AH34" s="44">
        <f t="shared" si="10"/>
        <v>0</v>
      </c>
      <c r="AI34" s="44">
        <f t="shared" si="11"/>
        <v>675.75</v>
      </c>
      <c r="AJ34" s="54"/>
      <c r="AK34" s="54"/>
      <c r="AL34" s="54"/>
      <c r="AM34" s="42">
        <f t="shared" si="12"/>
        <v>0</v>
      </c>
      <c r="AN34" s="1"/>
    </row>
    <row r="35">
      <c r="A35" s="50" t="s">
        <v>69</v>
      </c>
      <c r="B35" s="50" t="s">
        <v>71</v>
      </c>
      <c r="C35" s="51">
        <v>44986.0</v>
      </c>
      <c r="D35" s="50">
        <v>1.0</v>
      </c>
      <c r="E35" s="50">
        <v>740.0</v>
      </c>
      <c r="F35" s="51">
        <v>45716.0</v>
      </c>
      <c r="G35" s="50" t="b">
        <v>1</v>
      </c>
      <c r="H35" s="50" t="b">
        <v>1</v>
      </c>
      <c r="I35" s="50" t="b">
        <v>0</v>
      </c>
      <c r="J35" s="50">
        <v>740.0</v>
      </c>
      <c r="K35" s="42">
        <f t="shared" si="1"/>
        <v>0</v>
      </c>
      <c r="L35" s="42">
        <f t="shared" si="2"/>
        <v>740</v>
      </c>
      <c r="M35" s="42">
        <f t="shared" si="3"/>
        <v>740</v>
      </c>
      <c r="N35" s="43">
        <v>0.1</v>
      </c>
      <c r="O35" s="44">
        <f t="shared" si="4"/>
        <v>-74</v>
      </c>
      <c r="P35" s="43">
        <v>0.05</v>
      </c>
      <c r="Q35" s="44">
        <f t="shared" si="5"/>
        <v>-37</v>
      </c>
      <c r="R35" s="45">
        <f t="shared" si="6"/>
        <v>-111</v>
      </c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E35" s="44">
        <f t="shared" si="7"/>
        <v>0</v>
      </c>
      <c r="AF35" s="44">
        <f t="shared" si="8"/>
        <v>629</v>
      </c>
      <c r="AG35" s="44">
        <f t="shared" si="9"/>
        <v>629</v>
      </c>
      <c r="AH35" s="44">
        <f t="shared" si="10"/>
        <v>0</v>
      </c>
      <c r="AI35" s="44">
        <f t="shared" si="11"/>
        <v>629</v>
      </c>
      <c r="AJ35" s="48"/>
      <c r="AK35" s="48"/>
      <c r="AL35" s="48"/>
      <c r="AM35" s="42">
        <f t="shared" si="12"/>
        <v>0</v>
      </c>
      <c r="AN35" s="1"/>
    </row>
    <row r="36">
      <c r="A36" s="50" t="s">
        <v>72</v>
      </c>
      <c r="B36" s="50" t="s">
        <v>197</v>
      </c>
      <c r="C36" s="51">
        <v>45141.0</v>
      </c>
      <c r="D36" s="50">
        <v>3.0</v>
      </c>
      <c r="E36" s="50">
        <v>740.0</v>
      </c>
      <c r="F36" s="50" t="s">
        <v>143</v>
      </c>
      <c r="G36" s="50" t="b">
        <v>1</v>
      </c>
      <c r="H36" s="50" t="b">
        <v>0</v>
      </c>
      <c r="I36" s="50" t="b">
        <v>0</v>
      </c>
      <c r="J36" s="50">
        <v>740.0</v>
      </c>
      <c r="K36" s="42">
        <f t="shared" si="1"/>
        <v>0</v>
      </c>
      <c r="L36" s="42">
        <f t="shared" si="2"/>
        <v>0</v>
      </c>
      <c r="M36" s="42">
        <f t="shared" si="3"/>
        <v>0</v>
      </c>
      <c r="N36" s="43">
        <v>0.1</v>
      </c>
      <c r="O36" s="44">
        <f t="shared" si="4"/>
        <v>-74</v>
      </c>
      <c r="P36" s="43">
        <v>0.05</v>
      </c>
      <c r="Q36" s="44">
        <f t="shared" si="5"/>
        <v>-37</v>
      </c>
      <c r="R36" s="45">
        <f t="shared" si="6"/>
        <v>-111</v>
      </c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E36" s="44">
        <f t="shared" si="7"/>
        <v>0</v>
      </c>
      <c r="AF36" s="44">
        <f t="shared" si="8"/>
        <v>629</v>
      </c>
      <c r="AG36" s="44">
        <f t="shared" si="9"/>
        <v>0</v>
      </c>
      <c r="AH36" s="44">
        <f t="shared" si="10"/>
        <v>0</v>
      </c>
      <c r="AI36" s="44">
        <f t="shared" si="11"/>
        <v>0</v>
      </c>
      <c r="AJ36" s="48"/>
      <c r="AK36" s="48"/>
      <c r="AL36" s="48"/>
      <c r="AM36" s="42">
        <f t="shared" si="12"/>
        <v>0</v>
      </c>
      <c r="AN36" s="1"/>
    </row>
    <row r="37">
      <c r="A37" s="50" t="s">
        <v>74</v>
      </c>
      <c r="B37" s="50" t="s">
        <v>76</v>
      </c>
      <c r="C37" s="51">
        <v>45367.0</v>
      </c>
      <c r="D37" s="50">
        <v>16.0</v>
      </c>
      <c r="E37" s="50">
        <v>810.0</v>
      </c>
      <c r="F37" s="51">
        <v>45731.0</v>
      </c>
      <c r="G37" s="50" t="b">
        <v>0</v>
      </c>
      <c r="H37" s="50" t="b">
        <v>1</v>
      </c>
      <c r="I37" s="50" t="b">
        <v>0</v>
      </c>
      <c r="J37" s="50">
        <v>810.0</v>
      </c>
      <c r="K37" s="42">
        <f t="shared" si="1"/>
        <v>0</v>
      </c>
      <c r="L37" s="42">
        <f t="shared" si="2"/>
        <v>810</v>
      </c>
      <c r="M37" s="42">
        <f t="shared" si="3"/>
        <v>810</v>
      </c>
      <c r="N37" s="43">
        <v>0.1</v>
      </c>
      <c r="O37" s="44">
        <f t="shared" si="4"/>
        <v>-81</v>
      </c>
      <c r="P37" s="43">
        <v>0.05</v>
      </c>
      <c r="Q37" s="44">
        <f t="shared" si="5"/>
        <v>-40.5</v>
      </c>
      <c r="R37" s="45">
        <f t="shared" si="6"/>
        <v>-121.5</v>
      </c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E37" s="44">
        <f t="shared" si="7"/>
        <v>0</v>
      </c>
      <c r="AF37" s="44">
        <f t="shared" si="8"/>
        <v>688.5</v>
      </c>
      <c r="AG37" s="44">
        <f t="shared" si="9"/>
        <v>688.5</v>
      </c>
      <c r="AH37" s="44">
        <f t="shared" si="10"/>
        <v>0</v>
      </c>
      <c r="AI37" s="44">
        <f t="shared" si="11"/>
        <v>688.5</v>
      </c>
      <c r="AJ37" s="54"/>
      <c r="AK37" s="54"/>
      <c r="AL37" s="54"/>
      <c r="AM37" s="42">
        <f t="shared" si="12"/>
        <v>0</v>
      </c>
      <c r="AN37" s="1"/>
    </row>
    <row r="38">
      <c r="A38" s="50" t="s">
        <v>167</v>
      </c>
      <c r="B38" s="50" t="s">
        <v>143</v>
      </c>
      <c r="C38" s="51">
        <v>45206.0</v>
      </c>
      <c r="D38" s="50">
        <v>7.0</v>
      </c>
      <c r="E38" s="50" t="s">
        <v>143</v>
      </c>
      <c r="F38" s="50" t="s">
        <v>143</v>
      </c>
      <c r="G38" s="50" t="b">
        <v>0</v>
      </c>
      <c r="H38" s="50" t="b">
        <v>0</v>
      </c>
      <c r="I38" s="50" t="b">
        <v>0</v>
      </c>
      <c r="J38" s="50" t="s">
        <v>143</v>
      </c>
      <c r="K38" s="42">
        <f t="shared" si="1"/>
        <v>0</v>
      </c>
      <c r="L38" s="42">
        <f t="shared" si="2"/>
        <v>0</v>
      </c>
      <c r="M38" s="42">
        <f t="shared" si="3"/>
        <v>0</v>
      </c>
      <c r="N38" s="43">
        <v>0.1</v>
      </c>
      <c r="O38" s="44">
        <f t="shared" si="4"/>
        <v>0</v>
      </c>
      <c r="P38" s="43">
        <v>0.05</v>
      </c>
      <c r="Q38" s="44">
        <f t="shared" si="5"/>
        <v>0</v>
      </c>
      <c r="R38" s="45">
        <f t="shared" si="6"/>
        <v>0</v>
      </c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E38" s="44">
        <f t="shared" si="7"/>
        <v>0</v>
      </c>
      <c r="AF38" s="44">
        <f t="shared" si="8"/>
        <v>0</v>
      </c>
      <c r="AG38" s="44">
        <f t="shared" si="9"/>
        <v>0</v>
      </c>
      <c r="AH38" s="44">
        <f t="shared" si="10"/>
        <v>0</v>
      </c>
      <c r="AI38" s="44">
        <f t="shared" si="11"/>
        <v>0</v>
      </c>
      <c r="AJ38" s="48"/>
      <c r="AK38" s="48"/>
      <c r="AL38" s="48"/>
      <c r="AM38" s="42">
        <f t="shared" si="12"/>
        <v>0</v>
      </c>
      <c r="AN38" s="6" t="s">
        <v>168</v>
      </c>
    </row>
    <row r="39">
      <c r="A39" s="50" t="s">
        <v>77</v>
      </c>
      <c r="B39" s="50" t="s">
        <v>79</v>
      </c>
      <c r="C39" s="51">
        <v>45381.0</v>
      </c>
      <c r="D39" s="50">
        <v>30.0</v>
      </c>
      <c r="E39" s="50">
        <v>675.0</v>
      </c>
      <c r="F39" s="51">
        <v>45716.0</v>
      </c>
      <c r="G39" s="50" t="b">
        <v>0</v>
      </c>
      <c r="H39" s="50" t="b">
        <v>1</v>
      </c>
      <c r="I39" s="50" t="b">
        <v>0</v>
      </c>
      <c r="J39" s="50">
        <v>675.0</v>
      </c>
      <c r="K39" s="42">
        <f t="shared" si="1"/>
        <v>0</v>
      </c>
      <c r="L39" s="42">
        <f t="shared" si="2"/>
        <v>675</v>
      </c>
      <c r="M39" s="42">
        <f t="shared" si="3"/>
        <v>675</v>
      </c>
      <c r="N39" s="43">
        <v>0.1</v>
      </c>
      <c r="O39" s="44">
        <f t="shared" si="4"/>
        <v>-67.5</v>
      </c>
      <c r="P39" s="43">
        <v>0.05</v>
      </c>
      <c r="Q39" s="44">
        <f t="shared" si="5"/>
        <v>-33.75</v>
      </c>
      <c r="R39" s="45">
        <f t="shared" si="6"/>
        <v>-101.25</v>
      </c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E39" s="44">
        <f t="shared" si="7"/>
        <v>0</v>
      </c>
      <c r="AF39" s="44">
        <f t="shared" si="8"/>
        <v>573.75</v>
      </c>
      <c r="AG39" s="44">
        <f t="shared" si="9"/>
        <v>573.75</v>
      </c>
      <c r="AH39" s="44">
        <f t="shared" si="10"/>
        <v>0</v>
      </c>
      <c r="AI39" s="44">
        <f t="shared" si="11"/>
        <v>573.75</v>
      </c>
      <c r="AJ39" s="48"/>
      <c r="AK39" s="48"/>
      <c r="AL39" s="48"/>
      <c r="AM39" s="42">
        <f t="shared" si="12"/>
        <v>0</v>
      </c>
      <c r="AN39" s="1"/>
    </row>
    <row r="40">
      <c r="A40" s="40" t="s">
        <v>80</v>
      </c>
      <c r="B40" s="40" t="s">
        <v>82</v>
      </c>
      <c r="C40" s="41">
        <v>45567.0</v>
      </c>
      <c r="D40" s="40">
        <v>2.0</v>
      </c>
      <c r="E40" s="40">
        <v>700.0</v>
      </c>
      <c r="F40" s="41">
        <v>45719.0</v>
      </c>
      <c r="G40" s="40" t="b">
        <v>0</v>
      </c>
      <c r="H40" s="40" t="b">
        <v>1</v>
      </c>
      <c r="I40" s="40" t="b">
        <v>0</v>
      </c>
      <c r="J40" s="40">
        <v>700.0</v>
      </c>
      <c r="K40" s="42">
        <f t="shared" si="1"/>
        <v>0</v>
      </c>
      <c r="L40" s="42">
        <f t="shared" si="2"/>
        <v>700</v>
      </c>
      <c r="M40" s="42">
        <f t="shared" si="3"/>
        <v>700</v>
      </c>
      <c r="N40" s="43">
        <v>0.1</v>
      </c>
      <c r="O40" s="44">
        <f t="shared" si="4"/>
        <v>-70</v>
      </c>
      <c r="P40" s="43">
        <v>0.05</v>
      </c>
      <c r="Q40" s="44">
        <f t="shared" si="5"/>
        <v>-35</v>
      </c>
      <c r="R40" s="45">
        <f t="shared" si="6"/>
        <v>-105</v>
      </c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E40" s="44">
        <f t="shared" si="7"/>
        <v>0</v>
      </c>
      <c r="AF40" s="44">
        <f t="shared" si="8"/>
        <v>595</v>
      </c>
      <c r="AG40" s="44">
        <f t="shared" si="9"/>
        <v>595</v>
      </c>
      <c r="AH40" s="44">
        <f t="shared" si="10"/>
        <v>0</v>
      </c>
      <c r="AI40" s="44">
        <f t="shared" si="11"/>
        <v>595</v>
      </c>
      <c r="AJ40" s="48"/>
      <c r="AK40" s="48"/>
      <c r="AL40" s="48"/>
      <c r="AM40" s="42">
        <f t="shared" si="12"/>
        <v>0</v>
      </c>
      <c r="AN40" s="1"/>
    </row>
    <row r="41">
      <c r="A41" s="40" t="s">
        <v>83</v>
      </c>
      <c r="B41" s="40" t="s">
        <v>198</v>
      </c>
      <c r="C41" s="41">
        <v>45069.0</v>
      </c>
      <c r="D41" s="40">
        <v>23.0</v>
      </c>
      <c r="E41" s="40">
        <v>740.0</v>
      </c>
      <c r="F41" s="40" t="s">
        <v>143</v>
      </c>
      <c r="G41" s="40" t="b">
        <v>1</v>
      </c>
      <c r="H41" s="40" t="b">
        <v>0</v>
      </c>
      <c r="I41" s="40" t="b">
        <v>0</v>
      </c>
      <c r="J41" s="40">
        <v>740.0</v>
      </c>
      <c r="K41" s="42">
        <f t="shared" si="1"/>
        <v>0</v>
      </c>
      <c r="L41" s="42">
        <f t="shared" si="2"/>
        <v>0</v>
      </c>
      <c r="M41" s="42">
        <f t="shared" si="3"/>
        <v>0</v>
      </c>
      <c r="N41" s="43">
        <v>0.1</v>
      </c>
      <c r="O41" s="44">
        <f t="shared" si="4"/>
        <v>-74</v>
      </c>
      <c r="P41" s="43">
        <v>0.05</v>
      </c>
      <c r="Q41" s="44">
        <f t="shared" si="5"/>
        <v>-37</v>
      </c>
      <c r="R41" s="45">
        <f t="shared" si="6"/>
        <v>-111</v>
      </c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E41" s="44">
        <f t="shared" si="7"/>
        <v>0</v>
      </c>
      <c r="AF41" s="44">
        <f t="shared" si="8"/>
        <v>629</v>
      </c>
      <c r="AG41" s="44">
        <f t="shared" si="9"/>
        <v>0</v>
      </c>
      <c r="AH41" s="44">
        <f t="shared" si="10"/>
        <v>0</v>
      </c>
      <c r="AI41" s="44">
        <f t="shared" si="11"/>
        <v>0</v>
      </c>
      <c r="AJ41" s="48"/>
      <c r="AK41" s="48"/>
      <c r="AL41" s="48"/>
      <c r="AM41" s="42">
        <f t="shared" si="12"/>
        <v>0</v>
      </c>
      <c r="AN41" s="1"/>
    </row>
    <row r="42">
      <c r="A42" s="40" t="s">
        <v>85</v>
      </c>
      <c r="B42" s="40" t="s">
        <v>87</v>
      </c>
      <c r="C42" s="41">
        <v>45201.0</v>
      </c>
      <c r="D42" s="40">
        <v>2.0</v>
      </c>
      <c r="E42" s="40">
        <v>740.0</v>
      </c>
      <c r="F42" s="41">
        <v>45719.0</v>
      </c>
      <c r="G42" s="40" t="b">
        <v>0</v>
      </c>
      <c r="H42" s="40" t="b">
        <v>1</v>
      </c>
      <c r="I42" s="40" t="b">
        <v>0</v>
      </c>
      <c r="J42" s="40">
        <v>740.0</v>
      </c>
      <c r="K42" s="42">
        <f t="shared" si="1"/>
        <v>0</v>
      </c>
      <c r="L42" s="42">
        <f t="shared" si="2"/>
        <v>740</v>
      </c>
      <c r="M42" s="42">
        <f t="shared" si="3"/>
        <v>740</v>
      </c>
      <c r="N42" s="43">
        <v>0.1</v>
      </c>
      <c r="O42" s="44">
        <f t="shared" si="4"/>
        <v>-74</v>
      </c>
      <c r="P42" s="43">
        <v>0.05</v>
      </c>
      <c r="Q42" s="44">
        <f t="shared" si="5"/>
        <v>-37</v>
      </c>
      <c r="R42" s="45">
        <f t="shared" si="6"/>
        <v>-111</v>
      </c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E42" s="44">
        <f t="shared" si="7"/>
        <v>0</v>
      </c>
      <c r="AF42" s="44">
        <f t="shared" si="8"/>
        <v>629</v>
      </c>
      <c r="AG42" s="44">
        <f t="shared" si="9"/>
        <v>629</v>
      </c>
      <c r="AH42" s="44">
        <f t="shared" si="10"/>
        <v>0</v>
      </c>
      <c r="AI42" s="44">
        <f t="shared" si="11"/>
        <v>629</v>
      </c>
      <c r="AJ42" s="48"/>
      <c r="AK42" s="48"/>
      <c r="AL42" s="48"/>
      <c r="AM42" s="42">
        <f t="shared" si="12"/>
        <v>0</v>
      </c>
      <c r="AN42" s="1"/>
    </row>
    <row r="43">
      <c r="A43" s="40" t="s">
        <v>88</v>
      </c>
      <c r="B43" s="40" t="s">
        <v>90</v>
      </c>
      <c r="C43" s="41">
        <v>44965.0</v>
      </c>
      <c r="D43" s="40">
        <v>8.0</v>
      </c>
      <c r="E43" s="40">
        <v>740.0</v>
      </c>
      <c r="F43" s="41">
        <v>45726.0</v>
      </c>
      <c r="G43" s="40" t="b">
        <v>0</v>
      </c>
      <c r="H43" s="40" t="b">
        <v>1</v>
      </c>
      <c r="I43" s="40" t="b">
        <v>0</v>
      </c>
      <c r="J43" s="40">
        <v>740.0</v>
      </c>
      <c r="K43" s="42">
        <f t="shared" si="1"/>
        <v>0</v>
      </c>
      <c r="L43" s="42">
        <f t="shared" si="2"/>
        <v>740</v>
      </c>
      <c r="M43" s="42">
        <f t="shared" si="3"/>
        <v>740</v>
      </c>
      <c r="N43" s="43">
        <v>0.1</v>
      </c>
      <c r="O43" s="44">
        <f t="shared" si="4"/>
        <v>-74</v>
      </c>
      <c r="P43" s="43">
        <v>0.05</v>
      </c>
      <c r="Q43" s="44">
        <f t="shared" si="5"/>
        <v>-37</v>
      </c>
      <c r="R43" s="45">
        <f t="shared" si="6"/>
        <v>-111</v>
      </c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E43" s="44">
        <f t="shared" si="7"/>
        <v>0</v>
      </c>
      <c r="AF43" s="44">
        <f t="shared" si="8"/>
        <v>629</v>
      </c>
      <c r="AG43" s="44">
        <f t="shared" si="9"/>
        <v>629</v>
      </c>
      <c r="AH43" s="44">
        <f t="shared" si="10"/>
        <v>0</v>
      </c>
      <c r="AI43" s="44">
        <f t="shared" si="11"/>
        <v>629</v>
      </c>
      <c r="AJ43" s="48"/>
      <c r="AK43" s="48"/>
      <c r="AL43" s="48"/>
      <c r="AM43" s="42">
        <f t="shared" si="12"/>
        <v>0</v>
      </c>
      <c r="AN43" s="1"/>
    </row>
    <row r="44">
      <c r="A44" s="56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E44" s="57"/>
      <c r="AF44" s="57"/>
      <c r="AG44" s="57"/>
      <c r="AH44" s="57"/>
      <c r="AI44" s="57"/>
      <c r="AJ44" s="57"/>
      <c r="AK44" s="57"/>
      <c r="AL44" s="57"/>
      <c r="AM44" s="58">
        <f t="shared" ref="AM44:AM56" si="13">SUM(AM14:AM43)</f>
        <v>0</v>
      </c>
      <c r="AN44" s="57"/>
    </row>
    <row r="45">
      <c r="A45" s="34" t="s">
        <v>174</v>
      </c>
      <c r="B45" s="1"/>
      <c r="C45" s="1"/>
      <c r="D45" s="1"/>
      <c r="E45" s="1"/>
      <c r="F45" s="1"/>
      <c r="G45" s="1"/>
      <c r="H45" s="1"/>
      <c r="I45" s="1"/>
      <c r="J45" s="1"/>
      <c r="K45" s="42">
        <f t="shared" ref="K45:K56" si="14">J45*I45</f>
        <v>0</v>
      </c>
      <c r="L45" s="42">
        <f t="shared" ref="L45:L56" si="15">H45*J45</f>
        <v>0</v>
      </c>
      <c r="M45" s="42">
        <f t="shared" ref="M45:M56" si="16">(J45*H45)+(J45*I45)</f>
        <v>0</v>
      </c>
      <c r="N45" s="43">
        <v>0.1</v>
      </c>
      <c r="O45" s="44">
        <f t="shared" ref="O45:O56" si="17">J45*-N45</f>
        <v>0</v>
      </c>
      <c r="P45" s="43">
        <v>0.05</v>
      </c>
      <c r="Q45" s="44">
        <f t="shared" ref="Q45:Q56" si="18">J45*-P45</f>
        <v>0</v>
      </c>
      <c r="R45" s="45">
        <f t="shared" ref="R45:R56" si="19">O45+Q45</f>
        <v>0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44">
        <f t="shared" ref="AE45:AE56" si="20">-T45+-W45+-Z45+-AC45</f>
        <v>0</v>
      </c>
      <c r="AF45" s="44">
        <f t="shared" ref="AF45:AF56" si="21">J45+R45+AE45</f>
        <v>0</v>
      </c>
      <c r="AG45" s="44">
        <f t="shared" ref="AG45:AG56" si="22">AF45*H45</f>
        <v>0</v>
      </c>
      <c r="AH45" s="44">
        <f t="shared" ref="AH45:AH56" si="23">AF45*I45</f>
        <v>0</v>
      </c>
      <c r="AI45" s="44">
        <f t="shared" ref="AI45:AI56" si="24">AG45+AH45</f>
        <v>0</v>
      </c>
      <c r="AJ45" s="1"/>
      <c r="AK45" s="1"/>
      <c r="AL45" s="1"/>
      <c r="AM45" s="58">
        <f t="shared" si="13"/>
        <v>0</v>
      </c>
      <c r="AN45" s="34" t="s">
        <v>168</v>
      </c>
      <c r="AO45" s="1"/>
      <c r="AP45" s="1"/>
      <c r="AQ45" s="1"/>
      <c r="AR45" s="1"/>
    </row>
    <row r="46">
      <c r="A46" s="59" t="s">
        <v>175</v>
      </c>
      <c r="K46" s="42">
        <f t="shared" si="14"/>
        <v>0</v>
      </c>
      <c r="L46" s="42">
        <f t="shared" si="15"/>
        <v>0</v>
      </c>
      <c r="M46" s="42">
        <f t="shared" si="16"/>
        <v>0</v>
      </c>
      <c r="N46" s="43">
        <v>0.1</v>
      </c>
      <c r="O46" s="44">
        <f t="shared" si="17"/>
        <v>0</v>
      </c>
      <c r="P46" s="43">
        <v>0.05</v>
      </c>
      <c r="Q46" s="44">
        <f t="shared" si="18"/>
        <v>0</v>
      </c>
      <c r="R46" s="45">
        <f t="shared" si="19"/>
        <v>0</v>
      </c>
      <c r="AE46" s="44">
        <f t="shared" si="20"/>
        <v>0</v>
      </c>
      <c r="AF46" s="44">
        <f t="shared" si="21"/>
        <v>0</v>
      </c>
      <c r="AG46" s="44">
        <f t="shared" si="22"/>
        <v>0</v>
      </c>
      <c r="AH46" s="44">
        <f t="shared" si="23"/>
        <v>0</v>
      </c>
      <c r="AI46" s="44">
        <f t="shared" si="24"/>
        <v>0</v>
      </c>
      <c r="AM46" s="58">
        <f t="shared" si="13"/>
        <v>0</v>
      </c>
    </row>
    <row r="47">
      <c r="A47" s="59" t="s">
        <v>176</v>
      </c>
      <c r="K47" s="42">
        <f t="shared" si="14"/>
        <v>0</v>
      </c>
      <c r="L47" s="42">
        <f t="shared" si="15"/>
        <v>0</v>
      </c>
      <c r="M47" s="42">
        <f t="shared" si="16"/>
        <v>0</v>
      </c>
      <c r="N47" s="43">
        <v>0.1</v>
      </c>
      <c r="O47" s="44">
        <f t="shared" si="17"/>
        <v>0</v>
      </c>
      <c r="P47" s="43">
        <v>0.05</v>
      </c>
      <c r="Q47" s="44">
        <f t="shared" si="18"/>
        <v>0</v>
      </c>
      <c r="R47" s="45">
        <f t="shared" si="19"/>
        <v>0</v>
      </c>
      <c r="AE47" s="44">
        <f t="shared" si="20"/>
        <v>0</v>
      </c>
      <c r="AF47" s="44">
        <f t="shared" si="21"/>
        <v>0</v>
      </c>
      <c r="AG47" s="44">
        <f t="shared" si="22"/>
        <v>0</v>
      </c>
      <c r="AH47" s="44">
        <f t="shared" si="23"/>
        <v>0</v>
      </c>
      <c r="AI47" s="44">
        <f t="shared" si="24"/>
        <v>0</v>
      </c>
      <c r="AM47" s="58">
        <f t="shared" si="13"/>
        <v>0</v>
      </c>
    </row>
    <row r="48">
      <c r="A48" s="59" t="s">
        <v>177</v>
      </c>
      <c r="K48" s="42">
        <f t="shared" si="14"/>
        <v>0</v>
      </c>
      <c r="L48" s="42">
        <f t="shared" si="15"/>
        <v>0</v>
      </c>
      <c r="M48" s="42">
        <f t="shared" si="16"/>
        <v>0</v>
      </c>
      <c r="N48" s="43">
        <v>0.1</v>
      </c>
      <c r="O48" s="44">
        <f t="shared" si="17"/>
        <v>0</v>
      </c>
      <c r="P48" s="43">
        <v>0.05</v>
      </c>
      <c r="Q48" s="44">
        <f t="shared" si="18"/>
        <v>0</v>
      </c>
      <c r="R48" s="45">
        <f t="shared" si="19"/>
        <v>0</v>
      </c>
      <c r="AE48" s="44">
        <f t="shared" si="20"/>
        <v>0</v>
      </c>
      <c r="AF48" s="44">
        <f t="shared" si="21"/>
        <v>0</v>
      </c>
      <c r="AG48" s="44">
        <f t="shared" si="22"/>
        <v>0</v>
      </c>
      <c r="AH48" s="44">
        <f t="shared" si="23"/>
        <v>0</v>
      </c>
      <c r="AI48" s="44">
        <f t="shared" si="24"/>
        <v>0</v>
      </c>
      <c r="AM48" s="58">
        <f t="shared" si="13"/>
        <v>0</v>
      </c>
    </row>
    <row r="49">
      <c r="A49" s="59" t="s">
        <v>178</v>
      </c>
      <c r="K49" s="42">
        <f t="shared" si="14"/>
        <v>0</v>
      </c>
      <c r="L49" s="42">
        <f t="shared" si="15"/>
        <v>0</v>
      </c>
      <c r="M49" s="42">
        <f t="shared" si="16"/>
        <v>0</v>
      </c>
      <c r="N49" s="43">
        <v>0.1</v>
      </c>
      <c r="O49" s="44">
        <f t="shared" si="17"/>
        <v>0</v>
      </c>
      <c r="P49" s="43">
        <v>0.05</v>
      </c>
      <c r="Q49" s="44">
        <f t="shared" si="18"/>
        <v>0</v>
      </c>
      <c r="R49" s="45">
        <f t="shared" si="19"/>
        <v>0</v>
      </c>
      <c r="AE49" s="44">
        <f t="shared" si="20"/>
        <v>0</v>
      </c>
      <c r="AF49" s="44">
        <f t="shared" si="21"/>
        <v>0</v>
      </c>
      <c r="AG49" s="44">
        <f t="shared" si="22"/>
        <v>0</v>
      </c>
      <c r="AH49" s="44">
        <f t="shared" si="23"/>
        <v>0</v>
      </c>
      <c r="AI49" s="44">
        <f t="shared" si="24"/>
        <v>0</v>
      </c>
      <c r="AM49" s="58">
        <f t="shared" si="13"/>
        <v>0</v>
      </c>
    </row>
    <row r="50">
      <c r="A50" s="59" t="s">
        <v>179</v>
      </c>
      <c r="K50" s="42">
        <f t="shared" si="14"/>
        <v>0</v>
      </c>
      <c r="L50" s="42">
        <f t="shared" si="15"/>
        <v>0</v>
      </c>
      <c r="M50" s="42">
        <f t="shared" si="16"/>
        <v>0</v>
      </c>
      <c r="N50" s="43">
        <v>0.1</v>
      </c>
      <c r="O50" s="44">
        <f t="shared" si="17"/>
        <v>0</v>
      </c>
      <c r="P50" s="43">
        <v>0.05</v>
      </c>
      <c r="Q50" s="44">
        <f t="shared" si="18"/>
        <v>0</v>
      </c>
      <c r="R50" s="45">
        <f t="shared" si="19"/>
        <v>0</v>
      </c>
      <c r="AE50" s="44">
        <f t="shared" si="20"/>
        <v>0</v>
      </c>
      <c r="AF50" s="44">
        <f t="shared" si="21"/>
        <v>0</v>
      </c>
      <c r="AG50" s="44">
        <f t="shared" si="22"/>
        <v>0</v>
      </c>
      <c r="AH50" s="44">
        <f t="shared" si="23"/>
        <v>0</v>
      </c>
      <c r="AI50" s="44">
        <f t="shared" si="24"/>
        <v>0</v>
      </c>
      <c r="AM50" s="58">
        <f t="shared" si="13"/>
        <v>0</v>
      </c>
    </row>
    <row r="51">
      <c r="A51" s="59" t="s">
        <v>180</v>
      </c>
      <c r="K51" s="42">
        <f t="shared" si="14"/>
        <v>0</v>
      </c>
      <c r="L51" s="42">
        <f t="shared" si="15"/>
        <v>0</v>
      </c>
      <c r="M51" s="42">
        <f t="shared" si="16"/>
        <v>0</v>
      </c>
      <c r="N51" s="43">
        <v>0.1</v>
      </c>
      <c r="O51" s="44">
        <f t="shared" si="17"/>
        <v>0</v>
      </c>
      <c r="P51" s="43">
        <v>0.05</v>
      </c>
      <c r="Q51" s="44">
        <f t="shared" si="18"/>
        <v>0</v>
      </c>
      <c r="R51" s="45">
        <f t="shared" si="19"/>
        <v>0</v>
      </c>
      <c r="AE51" s="44">
        <f t="shared" si="20"/>
        <v>0</v>
      </c>
      <c r="AF51" s="44">
        <f t="shared" si="21"/>
        <v>0</v>
      </c>
      <c r="AG51" s="44">
        <f t="shared" si="22"/>
        <v>0</v>
      </c>
      <c r="AH51" s="44">
        <f t="shared" si="23"/>
        <v>0</v>
      </c>
      <c r="AI51" s="44">
        <f t="shared" si="24"/>
        <v>0</v>
      </c>
      <c r="AM51" s="58">
        <f t="shared" si="13"/>
        <v>0</v>
      </c>
    </row>
    <row r="52">
      <c r="A52" s="59" t="s">
        <v>181</v>
      </c>
      <c r="K52" s="42">
        <f t="shared" si="14"/>
        <v>0</v>
      </c>
      <c r="L52" s="42">
        <f t="shared" si="15"/>
        <v>0</v>
      </c>
      <c r="M52" s="42">
        <f t="shared" si="16"/>
        <v>0</v>
      </c>
      <c r="N52" s="43">
        <v>0.1</v>
      </c>
      <c r="O52" s="44">
        <f t="shared" si="17"/>
        <v>0</v>
      </c>
      <c r="P52" s="43">
        <v>0.05</v>
      </c>
      <c r="Q52" s="44">
        <f t="shared" si="18"/>
        <v>0</v>
      </c>
      <c r="R52" s="45">
        <f t="shared" si="19"/>
        <v>0</v>
      </c>
      <c r="AE52" s="44">
        <f t="shared" si="20"/>
        <v>0</v>
      </c>
      <c r="AF52" s="44">
        <f t="shared" si="21"/>
        <v>0</v>
      </c>
      <c r="AG52" s="44">
        <f t="shared" si="22"/>
        <v>0</v>
      </c>
      <c r="AH52" s="44">
        <f t="shared" si="23"/>
        <v>0</v>
      </c>
      <c r="AI52" s="44">
        <f t="shared" si="24"/>
        <v>0</v>
      </c>
      <c r="AM52" s="58">
        <f t="shared" si="13"/>
        <v>0</v>
      </c>
    </row>
    <row r="53">
      <c r="A53" s="59" t="s">
        <v>182</v>
      </c>
      <c r="K53" s="42">
        <f t="shared" si="14"/>
        <v>0</v>
      </c>
      <c r="L53" s="42">
        <f t="shared" si="15"/>
        <v>0</v>
      </c>
      <c r="M53" s="42">
        <f t="shared" si="16"/>
        <v>0</v>
      </c>
      <c r="N53" s="43">
        <v>0.1</v>
      </c>
      <c r="O53" s="44">
        <f t="shared" si="17"/>
        <v>0</v>
      </c>
      <c r="P53" s="43">
        <v>0.05</v>
      </c>
      <c r="Q53" s="44">
        <f t="shared" si="18"/>
        <v>0</v>
      </c>
      <c r="R53" s="45">
        <f t="shared" si="19"/>
        <v>0</v>
      </c>
      <c r="AE53" s="44">
        <f t="shared" si="20"/>
        <v>0</v>
      </c>
      <c r="AF53" s="44">
        <f t="shared" si="21"/>
        <v>0</v>
      </c>
      <c r="AG53" s="44">
        <f t="shared" si="22"/>
        <v>0</v>
      </c>
      <c r="AH53" s="44">
        <f t="shared" si="23"/>
        <v>0</v>
      </c>
      <c r="AI53" s="44">
        <f t="shared" si="24"/>
        <v>0</v>
      </c>
      <c r="AM53" s="58">
        <f t="shared" si="13"/>
        <v>0</v>
      </c>
    </row>
    <row r="54">
      <c r="A54" s="59" t="s">
        <v>183</v>
      </c>
      <c r="K54" s="42">
        <f t="shared" si="14"/>
        <v>0</v>
      </c>
      <c r="L54" s="42">
        <f t="shared" si="15"/>
        <v>0</v>
      </c>
      <c r="M54" s="42">
        <f t="shared" si="16"/>
        <v>0</v>
      </c>
      <c r="N54" s="43">
        <v>0.1</v>
      </c>
      <c r="O54" s="44">
        <f t="shared" si="17"/>
        <v>0</v>
      </c>
      <c r="P54" s="43">
        <v>0.05</v>
      </c>
      <c r="Q54" s="44">
        <f t="shared" si="18"/>
        <v>0</v>
      </c>
      <c r="R54" s="45">
        <f t="shared" si="19"/>
        <v>0</v>
      </c>
      <c r="AE54" s="44">
        <f t="shared" si="20"/>
        <v>0</v>
      </c>
      <c r="AF54" s="44">
        <f t="shared" si="21"/>
        <v>0</v>
      </c>
      <c r="AG54" s="44">
        <f t="shared" si="22"/>
        <v>0</v>
      </c>
      <c r="AH54" s="44">
        <f t="shared" si="23"/>
        <v>0</v>
      </c>
      <c r="AI54" s="44">
        <f t="shared" si="24"/>
        <v>0</v>
      </c>
      <c r="AM54" s="58">
        <f t="shared" si="13"/>
        <v>0</v>
      </c>
    </row>
    <row r="55">
      <c r="A55" s="59" t="s">
        <v>184</v>
      </c>
      <c r="K55" s="42">
        <f t="shared" si="14"/>
        <v>0</v>
      </c>
      <c r="L55" s="42">
        <f t="shared" si="15"/>
        <v>0</v>
      </c>
      <c r="M55" s="42">
        <f t="shared" si="16"/>
        <v>0</v>
      </c>
      <c r="N55" s="43">
        <v>0.1</v>
      </c>
      <c r="O55" s="44">
        <f t="shared" si="17"/>
        <v>0</v>
      </c>
      <c r="P55" s="43">
        <v>0.05</v>
      </c>
      <c r="Q55" s="44">
        <f t="shared" si="18"/>
        <v>0</v>
      </c>
      <c r="R55" s="45">
        <f t="shared" si="19"/>
        <v>0</v>
      </c>
      <c r="AE55" s="44">
        <f t="shared" si="20"/>
        <v>0</v>
      </c>
      <c r="AF55" s="44">
        <f t="shared" si="21"/>
        <v>0</v>
      </c>
      <c r="AG55" s="44">
        <f t="shared" si="22"/>
        <v>0</v>
      </c>
      <c r="AH55" s="44">
        <f t="shared" si="23"/>
        <v>0</v>
      </c>
      <c r="AI55" s="44">
        <f t="shared" si="24"/>
        <v>0</v>
      </c>
      <c r="AM55" s="58">
        <f t="shared" si="13"/>
        <v>0</v>
      </c>
    </row>
    <row r="56">
      <c r="A56" s="59" t="s">
        <v>185</v>
      </c>
      <c r="K56" s="42">
        <f t="shared" si="14"/>
        <v>0</v>
      </c>
      <c r="L56" s="42">
        <f t="shared" si="15"/>
        <v>0</v>
      </c>
      <c r="M56" s="42">
        <f t="shared" si="16"/>
        <v>0</v>
      </c>
      <c r="N56" s="43">
        <v>0.1</v>
      </c>
      <c r="O56" s="44">
        <f t="shared" si="17"/>
        <v>0</v>
      </c>
      <c r="P56" s="43">
        <v>0.05</v>
      </c>
      <c r="Q56" s="44">
        <f t="shared" si="18"/>
        <v>0</v>
      </c>
      <c r="R56" s="45">
        <f t="shared" si="19"/>
        <v>0</v>
      </c>
      <c r="AE56" s="44">
        <f t="shared" si="20"/>
        <v>0</v>
      </c>
      <c r="AF56" s="44">
        <f t="shared" si="21"/>
        <v>0</v>
      </c>
      <c r="AG56" s="44">
        <f t="shared" si="22"/>
        <v>0</v>
      </c>
      <c r="AH56" s="44">
        <f t="shared" si="23"/>
        <v>0</v>
      </c>
      <c r="AI56" s="44">
        <f t="shared" si="24"/>
        <v>0</v>
      </c>
      <c r="AM56" s="58">
        <f t="shared" si="13"/>
        <v>0</v>
      </c>
    </row>
    <row r="57">
      <c r="A57" s="60" t="s">
        <v>186</v>
      </c>
      <c r="B57" s="62">
        <f>SUM(B14:B56)</f>
        <v>0</v>
      </c>
      <c r="C57" s="62"/>
      <c r="D57" s="62"/>
      <c r="E57" s="62">
        <f>SUM(E14:E56)</f>
        <v>21525</v>
      </c>
      <c r="F57" s="62"/>
      <c r="G57" s="62">
        <f t="shared" ref="G57:M57" si="25">SUM(G14:G56)</f>
        <v>0</v>
      </c>
      <c r="H57" s="62">
        <f t="shared" si="25"/>
        <v>0</v>
      </c>
      <c r="I57" s="62">
        <f t="shared" si="25"/>
        <v>0</v>
      </c>
      <c r="J57" s="62">
        <f t="shared" si="25"/>
        <v>21525</v>
      </c>
      <c r="K57" s="62">
        <f t="shared" si="25"/>
        <v>0</v>
      </c>
      <c r="L57" s="62">
        <f t="shared" si="25"/>
        <v>17835</v>
      </c>
      <c r="M57" s="62">
        <f t="shared" si="25"/>
        <v>17835</v>
      </c>
      <c r="N57" s="62"/>
      <c r="O57" s="62">
        <f>SUM(O14:O56)</f>
        <v>-2152.5</v>
      </c>
      <c r="P57" s="62"/>
      <c r="Q57" s="62">
        <f t="shared" ref="Q57:AM57" si="26">SUM(Q14:Q56)</f>
        <v>-1076.25</v>
      </c>
      <c r="R57" s="62">
        <f t="shared" si="26"/>
        <v>-3228.75</v>
      </c>
      <c r="S57" s="62">
        <f t="shared" si="26"/>
        <v>0</v>
      </c>
      <c r="T57" s="62">
        <f t="shared" si="26"/>
        <v>0</v>
      </c>
      <c r="U57" s="62">
        <f t="shared" si="26"/>
        <v>0</v>
      </c>
      <c r="V57" s="62">
        <f t="shared" si="26"/>
        <v>0</v>
      </c>
      <c r="W57" s="62">
        <f t="shared" si="26"/>
        <v>0</v>
      </c>
      <c r="X57" s="62">
        <f t="shared" si="26"/>
        <v>0</v>
      </c>
      <c r="Y57" s="62">
        <f t="shared" si="26"/>
        <v>0</v>
      </c>
      <c r="Z57" s="62">
        <f t="shared" si="26"/>
        <v>0</v>
      </c>
      <c r="AA57" s="62">
        <f t="shared" si="26"/>
        <v>0</v>
      </c>
      <c r="AB57" s="62">
        <f t="shared" si="26"/>
        <v>0</v>
      </c>
      <c r="AC57" s="62">
        <f t="shared" si="26"/>
        <v>0</v>
      </c>
      <c r="AD57" s="62">
        <f t="shared" si="26"/>
        <v>0</v>
      </c>
      <c r="AE57" s="62">
        <f t="shared" si="26"/>
        <v>0</v>
      </c>
      <c r="AF57" s="62">
        <f t="shared" si="26"/>
        <v>18296.25</v>
      </c>
      <c r="AG57" s="62">
        <f t="shared" si="26"/>
        <v>15159.75</v>
      </c>
      <c r="AH57" s="62">
        <f t="shared" si="26"/>
        <v>0</v>
      </c>
      <c r="AI57" s="62">
        <f t="shared" si="26"/>
        <v>15159.75</v>
      </c>
      <c r="AJ57" s="62">
        <f t="shared" si="26"/>
        <v>0</v>
      </c>
      <c r="AK57" s="62">
        <f t="shared" si="26"/>
        <v>0</v>
      </c>
      <c r="AL57" s="62">
        <f t="shared" si="26"/>
        <v>0</v>
      </c>
      <c r="AM57" s="62">
        <f t="shared" si="26"/>
        <v>0</v>
      </c>
      <c r="AZ57" s="1"/>
      <c r="B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>
      <c r="A59" s="3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>
      <c r="A61" s="8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>
      <c r="A62" s="35"/>
      <c r="B62" s="35"/>
      <c r="C62" s="36"/>
      <c r="D62" s="39"/>
      <c r="E62" s="36"/>
      <c r="F62" s="36"/>
      <c r="G62" s="39"/>
      <c r="H62" s="36"/>
      <c r="I62" s="36"/>
      <c r="J62" s="39"/>
      <c r="K62" s="36"/>
      <c r="L62" s="36"/>
      <c r="M62" s="39"/>
      <c r="N62" s="36"/>
      <c r="O62" s="39"/>
      <c r="P62" s="39"/>
      <c r="Q62" s="35"/>
      <c r="R62" s="35"/>
      <c r="S62" s="35"/>
      <c r="T62" s="1"/>
      <c r="U62" s="1"/>
    </row>
    <row r="63">
      <c r="A63" s="13"/>
      <c r="B63" s="69"/>
      <c r="C63" s="70"/>
      <c r="D63" s="71"/>
      <c r="E63" s="65"/>
      <c r="F63" s="48"/>
      <c r="G63" s="65"/>
      <c r="H63" s="65"/>
      <c r="I63" s="65"/>
      <c r="J63" s="65"/>
      <c r="K63" s="44"/>
      <c r="L63" s="44"/>
      <c r="M63" s="44"/>
      <c r="N63" s="44"/>
      <c r="O63" s="44"/>
      <c r="P63" s="44"/>
      <c r="Q63" s="48"/>
      <c r="R63" s="44"/>
      <c r="S63" s="1"/>
      <c r="T63" s="1"/>
      <c r="U63" s="1"/>
    </row>
    <row r="64">
      <c r="A64" s="13"/>
      <c r="B64" s="69"/>
      <c r="C64" s="70"/>
      <c r="D64" s="71"/>
      <c r="E64" s="65"/>
      <c r="F64" s="48"/>
      <c r="G64" s="65"/>
      <c r="H64" s="65"/>
      <c r="I64" s="65"/>
      <c r="J64" s="65"/>
      <c r="K64" s="44"/>
      <c r="L64" s="44"/>
      <c r="M64" s="44"/>
      <c r="N64" s="44"/>
      <c r="O64" s="44"/>
      <c r="P64" s="44"/>
      <c r="Q64" s="48"/>
      <c r="R64" s="44"/>
      <c r="S64" s="1"/>
      <c r="T64" s="1"/>
      <c r="U64" s="1"/>
    </row>
    <row r="65">
      <c r="A65" s="13"/>
      <c r="B65" s="69"/>
      <c r="C65" s="70"/>
      <c r="D65" s="71"/>
      <c r="E65" s="65"/>
      <c r="F65" s="48"/>
      <c r="G65" s="65"/>
      <c r="H65" s="65"/>
      <c r="I65" s="65"/>
      <c r="J65" s="65"/>
      <c r="K65" s="44"/>
      <c r="L65" s="44"/>
      <c r="M65" s="44"/>
      <c r="N65" s="44"/>
      <c r="O65" s="44"/>
      <c r="P65" s="44"/>
      <c r="Q65" s="48"/>
      <c r="R65" s="44"/>
      <c r="S65" s="1"/>
      <c r="T65" s="1"/>
      <c r="U65" s="1"/>
    </row>
    <row r="66">
      <c r="A66" s="13"/>
      <c r="B66" s="69"/>
      <c r="C66" s="70"/>
      <c r="D66" s="71"/>
      <c r="E66" s="65"/>
      <c r="F66" s="48"/>
      <c r="G66" s="65"/>
      <c r="H66" s="65"/>
      <c r="I66" s="65"/>
      <c r="J66" s="65"/>
      <c r="K66" s="44"/>
      <c r="L66" s="44"/>
      <c r="M66" s="44"/>
      <c r="N66" s="44"/>
      <c r="O66" s="44"/>
      <c r="P66" s="44"/>
      <c r="Q66" s="48"/>
      <c r="R66" s="44"/>
      <c r="S66" s="1"/>
      <c r="T66" s="1"/>
      <c r="U66" s="1"/>
    </row>
    <row r="67">
      <c r="A67" s="13"/>
      <c r="B67" s="72"/>
      <c r="C67" s="70"/>
      <c r="D67" s="71"/>
      <c r="E67" s="73"/>
      <c r="F67" s="48"/>
      <c r="G67" s="44"/>
      <c r="H67" s="44"/>
      <c r="I67" s="44"/>
      <c r="J67" s="44"/>
      <c r="K67" s="67"/>
      <c r="L67" s="67"/>
      <c r="M67" s="44"/>
      <c r="N67" s="44"/>
      <c r="O67" s="44"/>
      <c r="P67" s="44"/>
      <c r="Q67" s="48"/>
      <c r="R67" s="44"/>
      <c r="S67" s="1"/>
      <c r="T67" s="1"/>
      <c r="U67" s="1"/>
    </row>
    <row r="68">
      <c r="A68" s="13"/>
      <c r="B68" s="72"/>
      <c r="C68" s="70"/>
      <c r="D68" s="71"/>
      <c r="E68" s="65"/>
      <c r="F68" s="48"/>
      <c r="G68" s="68"/>
      <c r="H68" s="68"/>
      <c r="I68" s="68"/>
      <c r="J68" s="68"/>
      <c r="K68" s="44"/>
      <c r="L68" s="44"/>
      <c r="M68" s="44"/>
      <c r="N68" s="44"/>
      <c r="O68" s="44"/>
      <c r="P68" s="44"/>
      <c r="Q68" s="48"/>
      <c r="R68" s="44"/>
      <c r="S68" s="1"/>
      <c r="T68" s="1"/>
      <c r="U68" s="1"/>
    </row>
    <row r="69">
      <c r="A69" s="13"/>
      <c r="B69" s="72"/>
      <c r="C69" s="70"/>
      <c r="D69" s="71"/>
      <c r="E69" s="73"/>
      <c r="F69" s="48"/>
      <c r="G69" s="44"/>
      <c r="H69" s="44"/>
      <c r="I69" s="44"/>
      <c r="J69" s="44"/>
      <c r="K69" s="67"/>
      <c r="L69" s="67"/>
      <c r="M69" s="44"/>
      <c r="N69" s="44"/>
      <c r="O69" s="44"/>
      <c r="P69" s="44"/>
      <c r="Q69" s="48"/>
      <c r="R69" s="44"/>
      <c r="S69" s="1"/>
      <c r="T69" s="1"/>
      <c r="U69" s="1"/>
    </row>
    <row r="70">
      <c r="A70" s="13"/>
      <c r="B70" s="69"/>
      <c r="C70" s="70"/>
      <c r="D70" s="71"/>
      <c r="E70" s="65"/>
      <c r="F70" s="48"/>
      <c r="G70" s="65"/>
      <c r="H70" s="65"/>
      <c r="I70" s="65"/>
      <c r="J70" s="65"/>
      <c r="K70" s="44"/>
      <c r="L70" s="44"/>
      <c r="M70" s="44"/>
      <c r="N70" s="44"/>
      <c r="O70" s="44"/>
      <c r="P70" s="44"/>
      <c r="Q70" s="48"/>
      <c r="R70" s="44"/>
      <c r="S70" s="1"/>
      <c r="T70" s="1"/>
      <c r="U70" s="1"/>
    </row>
    <row r="71">
      <c r="A71" s="13"/>
      <c r="B71" s="69"/>
      <c r="C71" s="70"/>
      <c r="D71" s="71"/>
      <c r="E71" s="65"/>
      <c r="F71" s="48"/>
      <c r="G71" s="65"/>
      <c r="H71" s="65"/>
      <c r="I71" s="65"/>
      <c r="J71" s="65"/>
      <c r="K71" s="44"/>
      <c r="L71" s="44"/>
      <c r="M71" s="44"/>
      <c r="N71" s="44"/>
      <c r="O71" s="44"/>
      <c r="P71" s="44"/>
      <c r="Q71" s="48"/>
      <c r="R71" s="44"/>
      <c r="S71" s="1"/>
      <c r="T71" s="1"/>
      <c r="U71" s="1"/>
    </row>
    <row r="72">
      <c r="A72" s="13"/>
      <c r="B72" s="69"/>
      <c r="C72" s="70"/>
      <c r="D72" s="71"/>
      <c r="E72" s="65"/>
      <c r="F72" s="48"/>
      <c r="G72" s="65"/>
      <c r="H72" s="65"/>
      <c r="I72" s="65"/>
      <c r="J72" s="65"/>
      <c r="K72" s="44"/>
      <c r="L72" s="44"/>
      <c r="M72" s="44"/>
      <c r="N72" s="44"/>
      <c r="O72" s="44"/>
      <c r="P72" s="44"/>
      <c r="Q72" s="48"/>
      <c r="R72" s="44"/>
      <c r="S72" s="1"/>
      <c r="T72" s="1"/>
      <c r="U72" s="1"/>
    </row>
    <row r="73">
      <c r="A73" s="13"/>
      <c r="B73" s="69"/>
      <c r="C73" s="70"/>
      <c r="D73" s="71"/>
      <c r="E73" s="65"/>
      <c r="F73" s="48"/>
      <c r="G73" s="65"/>
      <c r="H73" s="65"/>
      <c r="I73" s="65"/>
      <c r="J73" s="65"/>
      <c r="K73" s="44"/>
      <c r="L73" s="44"/>
      <c r="M73" s="44"/>
      <c r="N73" s="44"/>
      <c r="O73" s="44"/>
      <c r="P73" s="44"/>
      <c r="Q73" s="48"/>
      <c r="R73" s="44"/>
      <c r="S73" s="1"/>
      <c r="T73" s="1"/>
      <c r="U73" s="1"/>
    </row>
    <row r="74">
      <c r="A74" s="13"/>
      <c r="B74" s="69"/>
      <c r="C74" s="70"/>
      <c r="D74" s="71"/>
      <c r="E74" s="65"/>
      <c r="F74" s="48"/>
      <c r="G74" s="65"/>
      <c r="H74" s="65"/>
      <c r="I74" s="65"/>
      <c r="J74" s="65"/>
      <c r="K74" s="44"/>
      <c r="L74" s="44"/>
      <c r="M74" s="44"/>
      <c r="N74" s="44"/>
      <c r="O74" s="44"/>
      <c r="P74" s="44"/>
      <c r="Q74" s="48"/>
      <c r="R74" s="44"/>
      <c r="S74" s="1"/>
      <c r="T74" s="1"/>
      <c r="U74" s="1"/>
    </row>
    <row r="75">
      <c r="A75" s="13"/>
      <c r="B75" s="69"/>
      <c r="C75" s="70"/>
      <c r="D75" s="71"/>
      <c r="E75" s="65"/>
      <c r="F75" s="48"/>
      <c r="G75" s="65"/>
      <c r="H75" s="65"/>
      <c r="I75" s="65"/>
      <c r="J75" s="65"/>
      <c r="K75" s="44"/>
      <c r="L75" s="44"/>
      <c r="M75" s="44"/>
      <c r="N75" s="44"/>
      <c r="O75" s="44"/>
      <c r="P75" s="44"/>
      <c r="Q75" s="48"/>
      <c r="R75" s="44"/>
      <c r="S75" s="1"/>
      <c r="T75" s="1"/>
      <c r="U75" s="1"/>
    </row>
    <row r="76">
      <c r="A76" s="13"/>
      <c r="B76" s="69"/>
      <c r="C76" s="70"/>
      <c r="D76" s="71"/>
      <c r="E76" s="65"/>
      <c r="F76" s="48"/>
      <c r="G76" s="65"/>
      <c r="H76" s="65"/>
      <c r="I76" s="65"/>
      <c r="J76" s="65"/>
      <c r="K76" s="44"/>
      <c r="L76" s="44"/>
      <c r="M76" s="44"/>
      <c r="N76" s="44"/>
      <c r="O76" s="44"/>
      <c r="P76" s="44"/>
      <c r="Q76" s="48"/>
      <c r="R76" s="44"/>
      <c r="S76" s="1"/>
      <c r="T76" s="1"/>
      <c r="U76" s="1"/>
    </row>
    <row r="77">
      <c r="A77" s="13"/>
      <c r="B77" s="72"/>
      <c r="C77" s="70"/>
      <c r="D77" s="71"/>
      <c r="E77" s="73"/>
      <c r="F77" s="48"/>
      <c r="G77" s="44"/>
      <c r="H77" s="44"/>
      <c r="I77" s="44"/>
      <c r="J77" s="44"/>
      <c r="K77" s="67"/>
      <c r="L77" s="67"/>
      <c r="M77" s="44"/>
      <c r="N77" s="44"/>
      <c r="O77" s="44"/>
      <c r="P77" s="44"/>
      <c r="Q77" s="48"/>
      <c r="R77" s="44"/>
      <c r="S77" s="1"/>
      <c r="T77" s="1"/>
      <c r="U77" s="1"/>
    </row>
    <row r="78">
      <c r="A78" s="13"/>
      <c r="B78" s="69"/>
      <c r="C78" s="70"/>
      <c r="D78" s="71"/>
      <c r="E78" s="65"/>
      <c r="F78" s="48"/>
      <c r="G78" s="68"/>
      <c r="H78" s="68"/>
      <c r="I78" s="68"/>
      <c r="J78" s="68"/>
      <c r="K78" s="44"/>
      <c r="L78" s="44"/>
      <c r="M78" s="44"/>
      <c r="N78" s="44"/>
      <c r="O78" s="44"/>
      <c r="P78" s="44"/>
      <c r="Q78" s="48"/>
      <c r="R78" s="44"/>
      <c r="S78" s="1"/>
      <c r="T78" s="1"/>
      <c r="U78" s="1"/>
    </row>
    <row r="79">
      <c r="A79" s="13"/>
      <c r="B79" s="72"/>
      <c r="C79" s="70"/>
      <c r="D79" s="71"/>
      <c r="E79" s="73"/>
      <c r="F79" s="48"/>
      <c r="G79" s="44"/>
      <c r="H79" s="44"/>
      <c r="I79" s="44"/>
      <c r="J79" s="44"/>
      <c r="K79" s="67"/>
      <c r="L79" s="67"/>
      <c r="M79" s="44"/>
      <c r="N79" s="44"/>
      <c r="O79" s="44"/>
      <c r="P79" s="44"/>
      <c r="Q79" s="48"/>
      <c r="R79" s="44"/>
      <c r="S79" s="34"/>
      <c r="T79" s="1"/>
      <c r="U79" s="1"/>
    </row>
    <row r="80">
      <c r="A80" s="13"/>
      <c r="B80" s="72"/>
      <c r="C80" s="70"/>
      <c r="D80" s="71"/>
      <c r="E80" s="73"/>
      <c r="F80" s="48"/>
      <c r="G80" s="44"/>
      <c r="H80" s="44"/>
      <c r="I80" s="44"/>
      <c r="J80" s="44"/>
      <c r="K80" s="67"/>
      <c r="L80" s="67"/>
      <c r="M80" s="44"/>
      <c r="N80" s="44"/>
      <c r="O80" s="44"/>
      <c r="P80" s="44"/>
      <c r="Q80" s="48"/>
      <c r="R80" s="44"/>
      <c r="S80" s="1"/>
      <c r="T80" s="1"/>
      <c r="U80" s="1"/>
    </row>
    <row r="81">
      <c r="A81" s="13"/>
      <c r="B81" s="69"/>
      <c r="C81" s="70"/>
      <c r="D81" s="71"/>
      <c r="E81" s="65"/>
      <c r="F81" s="48"/>
      <c r="G81" s="68"/>
      <c r="H81" s="68"/>
      <c r="I81" s="68"/>
      <c r="J81" s="68"/>
      <c r="K81" s="44"/>
      <c r="L81" s="44"/>
      <c r="M81" s="44"/>
      <c r="N81" s="44"/>
      <c r="O81" s="44"/>
      <c r="P81" s="44"/>
      <c r="Q81" s="48"/>
      <c r="R81" s="44"/>
      <c r="S81" s="1"/>
      <c r="T81" s="1"/>
      <c r="U81" s="1"/>
    </row>
    <row r="82">
      <c r="A82" s="13"/>
      <c r="B82" s="69"/>
      <c r="C82" s="70"/>
      <c r="D82" s="71"/>
      <c r="E82" s="65"/>
      <c r="F82" s="48"/>
      <c r="G82" s="68"/>
      <c r="H82" s="68"/>
      <c r="I82" s="68"/>
      <c r="J82" s="68"/>
      <c r="K82" s="44"/>
      <c r="L82" s="44"/>
      <c r="M82" s="44"/>
      <c r="N82" s="44"/>
      <c r="O82" s="44"/>
      <c r="P82" s="44"/>
      <c r="Q82" s="48"/>
      <c r="R82" s="44"/>
      <c r="S82" s="1"/>
      <c r="T82" s="1"/>
      <c r="U82" s="1"/>
    </row>
    <row r="83">
      <c r="A83" s="13"/>
      <c r="B83" s="69"/>
      <c r="C83" s="48"/>
      <c r="D83" s="71"/>
      <c r="E83" s="73"/>
      <c r="F83" s="48"/>
      <c r="G83" s="44"/>
      <c r="H83" s="44"/>
      <c r="I83" s="44"/>
      <c r="J83" s="74"/>
      <c r="K83" s="67"/>
      <c r="L83" s="67"/>
      <c r="M83" s="44"/>
      <c r="N83" s="44"/>
      <c r="O83" s="44"/>
      <c r="P83" s="44"/>
      <c r="Q83" s="48"/>
      <c r="R83" s="44"/>
      <c r="S83" s="1"/>
      <c r="T83" s="1"/>
      <c r="U83" s="1"/>
    </row>
    <row r="84">
      <c r="A84" s="13"/>
      <c r="B84" s="69"/>
      <c r="C84" s="70"/>
      <c r="D84" s="71"/>
      <c r="E84" s="65"/>
      <c r="F84" s="48"/>
      <c r="G84" s="68"/>
      <c r="H84" s="68"/>
      <c r="I84" s="68"/>
      <c r="J84" s="68"/>
      <c r="K84" s="44"/>
      <c r="L84" s="44"/>
      <c r="M84" s="44"/>
      <c r="N84" s="44"/>
      <c r="O84" s="44"/>
      <c r="P84" s="44"/>
      <c r="Q84" s="48"/>
      <c r="R84" s="44"/>
      <c r="S84" s="1"/>
      <c r="T84" s="1"/>
      <c r="U84" s="1"/>
    </row>
    <row r="85">
      <c r="A85" s="13"/>
      <c r="B85" s="69"/>
      <c r="C85" s="70"/>
      <c r="D85" s="71"/>
      <c r="E85" s="65"/>
      <c r="F85" s="48"/>
      <c r="G85" s="68"/>
      <c r="H85" s="68"/>
      <c r="I85" s="68"/>
      <c r="J85" s="68"/>
      <c r="K85" s="44"/>
      <c r="L85" s="44"/>
      <c r="M85" s="44"/>
      <c r="N85" s="44"/>
      <c r="O85" s="44"/>
      <c r="P85" s="44"/>
      <c r="Q85" s="48"/>
      <c r="R85" s="44"/>
      <c r="S85" s="1"/>
      <c r="T85" s="1"/>
      <c r="U85" s="1"/>
    </row>
    <row r="86">
      <c r="A86" s="13"/>
      <c r="B86" s="72"/>
      <c r="C86" s="70"/>
      <c r="D86" s="71"/>
      <c r="E86" s="73"/>
      <c r="F86" s="48"/>
      <c r="G86" s="44"/>
      <c r="H86" s="44"/>
      <c r="I86" s="44"/>
      <c r="J86" s="44"/>
      <c r="K86" s="67"/>
      <c r="L86" s="67"/>
      <c r="M86" s="44"/>
      <c r="N86" s="44"/>
      <c r="O86" s="44"/>
      <c r="P86" s="44"/>
      <c r="Q86" s="48"/>
      <c r="R86" s="44"/>
      <c r="S86" s="1"/>
      <c r="T86" s="1"/>
      <c r="U86" s="1"/>
    </row>
    <row r="87">
      <c r="A87" s="13"/>
      <c r="B87" s="1"/>
      <c r="C87" s="70"/>
      <c r="D87" s="71"/>
      <c r="E87" s="1"/>
      <c r="F87" s="48"/>
      <c r="G87" s="68"/>
      <c r="H87" s="68"/>
      <c r="I87" s="68"/>
      <c r="J87" s="68"/>
      <c r="K87" s="44"/>
      <c r="L87" s="44"/>
      <c r="M87" s="44"/>
      <c r="N87" s="44"/>
      <c r="O87" s="44"/>
      <c r="P87" s="44"/>
      <c r="Q87" s="48"/>
      <c r="R87" s="44"/>
      <c r="S87" s="65"/>
      <c r="T87" s="1"/>
      <c r="U87" s="1"/>
    </row>
    <row r="88">
      <c r="A88" s="13"/>
      <c r="B88" s="69"/>
      <c r="C88" s="70"/>
      <c r="D88" s="71"/>
      <c r="E88" s="65"/>
      <c r="F88" s="48"/>
      <c r="G88" s="65"/>
      <c r="H88" s="65"/>
      <c r="I88" s="65"/>
      <c r="J88" s="65"/>
      <c r="K88" s="44"/>
      <c r="L88" s="44"/>
      <c r="M88" s="44"/>
      <c r="N88" s="44"/>
      <c r="O88" s="44"/>
      <c r="P88" s="44"/>
      <c r="Q88" s="48"/>
      <c r="R88" s="44"/>
      <c r="S88" s="1"/>
      <c r="T88" s="1"/>
      <c r="U88" s="1"/>
    </row>
    <row r="89">
      <c r="A89" s="13"/>
      <c r="B89" s="69"/>
      <c r="C89" s="70"/>
      <c r="D89" s="71"/>
      <c r="E89" s="65"/>
      <c r="F89" s="48"/>
      <c r="G89" s="65"/>
      <c r="H89" s="65"/>
      <c r="I89" s="65"/>
      <c r="J89" s="65"/>
      <c r="K89" s="44"/>
      <c r="L89" s="44"/>
      <c r="M89" s="44"/>
      <c r="N89" s="44"/>
      <c r="O89" s="44"/>
      <c r="P89" s="44"/>
      <c r="Q89" s="48"/>
      <c r="R89" s="44"/>
      <c r="S89" s="1"/>
      <c r="T89" s="1"/>
      <c r="U89" s="1"/>
    </row>
    <row r="90">
      <c r="A90" s="13"/>
      <c r="B90" s="69"/>
      <c r="C90" s="70"/>
      <c r="D90" s="71"/>
      <c r="E90" s="65"/>
      <c r="F90" s="48"/>
      <c r="G90" s="65"/>
      <c r="H90" s="65"/>
      <c r="I90" s="65"/>
      <c r="J90" s="65"/>
      <c r="K90" s="44"/>
      <c r="L90" s="44"/>
      <c r="M90" s="44"/>
      <c r="N90" s="44"/>
      <c r="O90" s="44"/>
      <c r="P90" s="44"/>
      <c r="Q90" s="48"/>
      <c r="R90" s="44"/>
      <c r="S90" s="1"/>
      <c r="T90" s="1"/>
      <c r="U90" s="1"/>
    </row>
    <row r="91">
      <c r="A91" s="13"/>
      <c r="B91" s="69"/>
      <c r="C91" s="70"/>
      <c r="D91" s="71"/>
      <c r="E91" s="65"/>
      <c r="F91" s="48"/>
      <c r="G91" s="65"/>
      <c r="H91" s="65"/>
      <c r="I91" s="65"/>
      <c r="J91" s="65"/>
      <c r="K91" s="44"/>
      <c r="L91" s="44"/>
      <c r="M91" s="44"/>
      <c r="N91" s="44"/>
      <c r="O91" s="44"/>
      <c r="P91" s="44"/>
      <c r="Q91" s="48"/>
      <c r="R91" s="44"/>
      <c r="S91" s="1"/>
      <c r="T91" s="1"/>
      <c r="U91" s="1"/>
    </row>
    <row r="92">
      <c r="A92" s="13"/>
      <c r="B92" s="69"/>
      <c r="C92" s="70"/>
      <c r="D92" s="71"/>
      <c r="E92" s="65"/>
      <c r="F92" s="48"/>
      <c r="G92" s="65"/>
      <c r="H92" s="65"/>
      <c r="I92" s="65"/>
      <c r="J92" s="65"/>
      <c r="K92" s="44"/>
      <c r="L92" s="44"/>
      <c r="M92" s="44"/>
      <c r="N92" s="44"/>
      <c r="O92" s="44"/>
      <c r="P92" s="44"/>
      <c r="Q92" s="48"/>
      <c r="R92" s="44"/>
      <c r="S92" s="1"/>
      <c r="T92" s="1"/>
      <c r="U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68"/>
      <c r="S93" s="1"/>
      <c r="T93" s="1"/>
      <c r="U93" s="1"/>
    </row>
    <row r="94">
      <c r="A94" s="3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44"/>
      <c r="S94" s="34"/>
      <c r="T94" s="1"/>
      <c r="U94" s="1"/>
    </row>
    <row r="95">
      <c r="A95" s="1"/>
      <c r="B95" s="1"/>
      <c r="C95" s="1"/>
      <c r="D95" s="75"/>
      <c r="E95" s="75"/>
      <c r="F95" s="75"/>
      <c r="G95" s="75"/>
      <c r="H95" s="75"/>
      <c r="I95" s="75"/>
      <c r="J95" s="75"/>
      <c r="K95" s="68"/>
      <c r="L95" s="68"/>
      <c r="M95" s="75"/>
      <c r="N95" s="75"/>
      <c r="O95" s="75"/>
      <c r="P95" s="75"/>
      <c r="Q95" s="75"/>
      <c r="R95" s="75"/>
      <c r="S95" s="1"/>
      <c r="T95" s="1"/>
      <c r="U95" s="1"/>
      <c r="V95" s="1"/>
      <c r="W95" s="1"/>
    </row>
    <row r="96">
      <c r="A96" s="35"/>
      <c r="B96" s="1"/>
      <c r="C96" s="1"/>
      <c r="D96" s="75"/>
      <c r="E96" s="76"/>
      <c r="F96" s="75"/>
      <c r="G96" s="75"/>
      <c r="H96" s="75"/>
      <c r="I96" s="75"/>
      <c r="J96" s="76"/>
      <c r="K96" s="77"/>
      <c r="L96" s="77"/>
      <c r="M96" s="76"/>
      <c r="N96" s="75"/>
      <c r="O96" s="75"/>
      <c r="P96" s="75"/>
      <c r="Q96" s="75"/>
      <c r="R96" s="76"/>
      <c r="S96" s="1"/>
      <c r="T96" s="1"/>
      <c r="U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>
      <c r="A98" s="3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>
      <c r="A99" s="78"/>
      <c r="E99" s="78"/>
    </row>
    <row r="102">
      <c r="A102" s="79"/>
      <c r="E102" s="7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2" max="2" width="32.63"/>
    <col customWidth="1" min="7" max="8" width="10.38"/>
    <col customWidth="1" min="9" max="9" width="9.63"/>
    <col customWidth="1" min="13" max="13" width="11.25"/>
    <col customWidth="1" min="34" max="34" width="18.25"/>
  </cols>
  <sheetData>
    <row r="1">
      <c r="A1" s="1"/>
      <c r="B1" s="1"/>
      <c r="C1" s="1"/>
      <c r="D1" s="1"/>
      <c r="E1" s="32" t="s">
        <v>94</v>
      </c>
      <c r="F1" s="1"/>
      <c r="G1" s="1"/>
      <c r="H1" s="1"/>
      <c r="I1" s="1"/>
      <c r="J1" s="1"/>
      <c r="K1" s="33"/>
      <c r="L1" s="1"/>
    </row>
    <row r="2">
      <c r="A2" s="1"/>
      <c r="B2" s="1"/>
      <c r="C2" s="1"/>
      <c r="D2" s="1"/>
      <c r="E2" s="32" t="s">
        <v>95</v>
      </c>
      <c r="F2" s="1"/>
      <c r="G2" s="1"/>
      <c r="H2" s="1"/>
      <c r="I2" s="1"/>
      <c r="J2" s="13"/>
      <c r="K2" s="33"/>
      <c r="L2" s="1"/>
    </row>
    <row r="3">
      <c r="A3" s="1"/>
      <c r="B3" s="1"/>
      <c r="C3" s="1"/>
      <c r="D3" s="1"/>
      <c r="E3" s="32" t="s">
        <v>96</v>
      </c>
      <c r="F3" s="1"/>
      <c r="G3" s="1"/>
      <c r="H3" s="1"/>
      <c r="I3" s="1"/>
      <c r="J3" s="13"/>
      <c r="K3" s="33"/>
      <c r="L3" s="1"/>
    </row>
    <row r="4">
      <c r="A4" s="1"/>
      <c r="B4" s="1"/>
      <c r="C4" s="1"/>
      <c r="D4" s="1"/>
      <c r="E4" s="1"/>
      <c r="F4" s="1"/>
      <c r="G4" s="1"/>
      <c r="H4" s="1"/>
      <c r="I4" s="1"/>
      <c r="J4" s="34"/>
      <c r="K4" s="13"/>
      <c r="L4" s="1"/>
    </row>
    <row r="5">
      <c r="A5" s="1"/>
      <c r="B5" s="1"/>
      <c r="C5" s="1"/>
      <c r="D5" s="1"/>
      <c r="E5" s="35" t="s">
        <v>97</v>
      </c>
      <c r="F5" s="1"/>
      <c r="G5" s="1"/>
      <c r="H5" s="1"/>
      <c r="I5" s="1"/>
      <c r="J5" s="1"/>
      <c r="K5" s="1"/>
      <c r="L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>
      <c r="A7" s="35" t="s">
        <v>98</v>
      </c>
      <c r="B7" s="35" t="s">
        <v>99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>
      <c r="A8" s="35" t="s">
        <v>100</v>
      </c>
      <c r="B8" s="35" t="s">
        <v>101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>
      <c r="A9" s="35" t="s">
        <v>102</v>
      </c>
      <c r="B9" s="36" t="s">
        <v>199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>
      <c r="A12" s="37" t="s">
        <v>104</v>
      </c>
      <c r="B12" s="38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>
      <c r="A13" s="35" t="s">
        <v>105</v>
      </c>
      <c r="B13" s="35" t="s">
        <v>7</v>
      </c>
      <c r="C13" s="35" t="s">
        <v>106</v>
      </c>
      <c r="D13" s="39" t="s">
        <v>107</v>
      </c>
      <c r="E13" s="35" t="s">
        <v>108</v>
      </c>
      <c r="F13" s="35" t="s">
        <v>109</v>
      </c>
      <c r="G13" s="39" t="s">
        <v>110</v>
      </c>
      <c r="H13" s="39" t="s">
        <v>111</v>
      </c>
      <c r="I13" s="39" t="s">
        <v>112</v>
      </c>
      <c r="J13" s="35" t="s">
        <v>113</v>
      </c>
      <c r="K13" s="39" t="s">
        <v>114</v>
      </c>
      <c r="L13" s="39" t="s">
        <v>115</v>
      </c>
      <c r="M13" s="39" t="s">
        <v>116</v>
      </c>
      <c r="N13" s="36" t="s">
        <v>117</v>
      </c>
      <c r="O13" s="36" t="s">
        <v>118</v>
      </c>
      <c r="P13" s="39" t="s">
        <v>119</v>
      </c>
      <c r="Q13" s="36" t="s">
        <v>120</v>
      </c>
      <c r="R13" s="39" t="s">
        <v>121</v>
      </c>
      <c r="S13" s="36" t="s">
        <v>122</v>
      </c>
      <c r="T13" s="39" t="s">
        <v>123</v>
      </c>
      <c r="U13" s="36" t="s">
        <v>124</v>
      </c>
      <c r="V13" s="36" t="s">
        <v>125</v>
      </c>
      <c r="W13" s="39" t="s">
        <v>126</v>
      </c>
      <c r="X13" s="36" t="s">
        <v>127</v>
      </c>
      <c r="Y13" s="36" t="s">
        <v>128</v>
      </c>
      <c r="Z13" s="39" t="s">
        <v>129</v>
      </c>
      <c r="AA13" s="36" t="s">
        <v>130</v>
      </c>
      <c r="AB13" s="36" t="s">
        <v>131</v>
      </c>
      <c r="AC13" s="39" t="s">
        <v>132</v>
      </c>
      <c r="AD13" s="36" t="s">
        <v>133</v>
      </c>
      <c r="AE13" s="39" t="s">
        <v>134</v>
      </c>
      <c r="AF13" s="36" t="s">
        <v>135</v>
      </c>
      <c r="AG13" s="39" t="s">
        <v>136</v>
      </c>
      <c r="AH13" s="39" t="s">
        <v>137</v>
      </c>
      <c r="AI13" s="39" t="s">
        <v>138</v>
      </c>
      <c r="AJ13" s="36" t="s">
        <v>191</v>
      </c>
      <c r="AK13" s="35" t="s">
        <v>139</v>
      </c>
      <c r="AL13" s="35" t="s">
        <v>192</v>
      </c>
      <c r="AM13" s="35" t="s">
        <v>140</v>
      </c>
      <c r="AN13" s="35" t="s">
        <v>141</v>
      </c>
      <c r="AO13" s="80" t="s">
        <v>193</v>
      </c>
    </row>
    <row r="14">
      <c r="A14" s="81" t="s">
        <v>8</v>
      </c>
      <c r="B14" s="81" t="s">
        <v>10</v>
      </c>
      <c r="C14" s="82">
        <v>45416.0</v>
      </c>
      <c r="D14" s="81">
        <v>4.0</v>
      </c>
      <c r="E14" s="81">
        <v>795.0</v>
      </c>
      <c r="F14" s="82">
        <v>45751.0</v>
      </c>
      <c r="G14" s="81" t="b">
        <v>0</v>
      </c>
      <c r="H14" s="81" t="b">
        <v>1</v>
      </c>
      <c r="I14" s="81" t="b">
        <v>0</v>
      </c>
      <c r="J14" s="81">
        <v>795.0</v>
      </c>
      <c r="K14" s="42">
        <f t="shared" ref="K14:K43" si="1">J14*I14</f>
        <v>0</v>
      </c>
      <c r="L14" s="42">
        <f t="shared" ref="L14:L43" si="2">H14*J14</f>
        <v>795</v>
      </c>
      <c r="M14" s="42">
        <f t="shared" ref="M14:M43" si="3">(J14*H14)+(J14*I14)</f>
        <v>795</v>
      </c>
      <c r="N14" s="43">
        <v>0.1</v>
      </c>
      <c r="O14" s="44">
        <f t="shared" ref="O14:O43" si="4">J14*-N14</f>
        <v>-79.5</v>
      </c>
      <c r="P14" s="43">
        <v>0.05</v>
      </c>
      <c r="Q14" s="44">
        <f t="shared" ref="Q14:Q43" si="5">J14*-P14</f>
        <v>-39.75</v>
      </c>
      <c r="R14" s="45">
        <f t="shared" ref="R14:R43" si="6">O14+Q14</f>
        <v>-119.25</v>
      </c>
      <c r="S14" s="46"/>
      <c r="T14" s="47"/>
      <c r="U14" s="46"/>
      <c r="V14" s="46"/>
      <c r="W14" s="46"/>
      <c r="X14" s="46"/>
      <c r="Y14" s="46"/>
      <c r="Z14" s="46"/>
      <c r="AA14" s="46"/>
      <c r="AB14" s="46"/>
      <c r="AC14" s="46"/>
      <c r="AE14" s="44">
        <f t="shared" ref="AE14:AE43" si="7">-T14+-W14+-Z14+-AC14</f>
        <v>0</v>
      </c>
      <c r="AF14" s="44">
        <f t="shared" ref="AF14:AF43" si="8">J14+R14+AE14</f>
        <v>675.75</v>
      </c>
      <c r="AG14" s="44">
        <f t="shared" ref="AG14:AG43" si="9">AF14*H14</f>
        <v>675.75</v>
      </c>
      <c r="AH14" s="44">
        <f t="shared" ref="AH14:AH43" si="10">AF14*I14</f>
        <v>0</v>
      </c>
      <c r="AI14" s="44">
        <f t="shared" ref="AI14:AI43" si="11">AG14+AH14</f>
        <v>675.75</v>
      </c>
      <c r="AJ14" s="48"/>
      <c r="AK14" s="48"/>
      <c r="AL14" s="48"/>
      <c r="AM14" s="42">
        <f t="shared" ref="AM14:AM56" si="12">E14-J14</f>
        <v>0</v>
      </c>
      <c r="AN14" s="1"/>
    </row>
    <row r="15">
      <c r="A15" s="40" t="s">
        <v>11</v>
      </c>
      <c r="B15" s="40" t="s">
        <v>13</v>
      </c>
      <c r="C15" s="41">
        <v>44959.0</v>
      </c>
      <c r="D15" s="40">
        <v>2.0</v>
      </c>
      <c r="E15" s="40">
        <v>740.0</v>
      </c>
      <c r="F15" s="41">
        <v>45749.0</v>
      </c>
      <c r="G15" s="40" t="b">
        <v>0</v>
      </c>
      <c r="H15" s="40" t="b">
        <v>1</v>
      </c>
      <c r="I15" s="40" t="b">
        <v>0</v>
      </c>
      <c r="J15" s="40">
        <v>740.0</v>
      </c>
      <c r="K15" s="42">
        <f t="shared" si="1"/>
        <v>0</v>
      </c>
      <c r="L15" s="42">
        <f t="shared" si="2"/>
        <v>740</v>
      </c>
      <c r="M15" s="42">
        <f t="shared" si="3"/>
        <v>740</v>
      </c>
      <c r="N15" s="43">
        <v>0.1</v>
      </c>
      <c r="O15" s="44">
        <f t="shared" si="4"/>
        <v>-74</v>
      </c>
      <c r="P15" s="43">
        <v>0.05</v>
      </c>
      <c r="Q15" s="44">
        <f t="shared" si="5"/>
        <v>-37</v>
      </c>
      <c r="R15" s="45">
        <f t="shared" si="6"/>
        <v>-111</v>
      </c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E15" s="44">
        <f t="shared" si="7"/>
        <v>0</v>
      </c>
      <c r="AF15" s="44">
        <f t="shared" si="8"/>
        <v>629</v>
      </c>
      <c r="AG15" s="44">
        <f t="shared" si="9"/>
        <v>629</v>
      </c>
      <c r="AH15" s="44">
        <f t="shared" si="10"/>
        <v>0</v>
      </c>
      <c r="AI15" s="44">
        <f t="shared" si="11"/>
        <v>629</v>
      </c>
      <c r="AJ15" s="48"/>
      <c r="AK15" s="48"/>
      <c r="AL15" s="48"/>
      <c r="AM15" s="42">
        <f t="shared" si="12"/>
        <v>0</v>
      </c>
      <c r="AN15" s="1"/>
    </row>
    <row r="16">
      <c r="A16" s="40" t="s">
        <v>14</v>
      </c>
      <c r="B16" s="40" t="s">
        <v>16</v>
      </c>
      <c r="C16" s="41">
        <v>45152.0</v>
      </c>
      <c r="D16" s="40">
        <v>14.0</v>
      </c>
      <c r="E16" s="40">
        <v>740.0</v>
      </c>
      <c r="F16" s="41">
        <v>45761.0</v>
      </c>
      <c r="G16" s="40" t="b">
        <v>0</v>
      </c>
      <c r="H16" s="40" t="b">
        <v>1</v>
      </c>
      <c r="I16" s="40" t="b">
        <v>0</v>
      </c>
      <c r="J16" s="40">
        <v>740.0</v>
      </c>
      <c r="K16" s="42">
        <f t="shared" si="1"/>
        <v>0</v>
      </c>
      <c r="L16" s="42">
        <f t="shared" si="2"/>
        <v>740</v>
      </c>
      <c r="M16" s="42">
        <f t="shared" si="3"/>
        <v>740</v>
      </c>
      <c r="N16" s="43">
        <v>0.1</v>
      </c>
      <c r="O16" s="44">
        <f t="shared" si="4"/>
        <v>-74</v>
      </c>
      <c r="P16" s="43">
        <v>0.05</v>
      </c>
      <c r="Q16" s="44">
        <f t="shared" si="5"/>
        <v>-37</v>
      </c>
      <c r="R16" s="45">
        <f t="shared" si="6"/>
        <v>-111</v>
      </c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E16" s="44">
        <f t="shared" si="7"/>
        <v>0</v>
      </c>
      <c r="AF16" s="44">
        <f t="shared" si="8"/>
        <v>629</v>
      </c>
      <c r="AG16" s="44">
        <f t="shared" si="9"/>
        <v>629</v>
      </c>
      <c r="AH16" s="44">
        <f t="shared" si="10"/>
        <v>0</v>
      </c>
      <c r="AI16" s="44">
        <f t="shared" si="11"/>
        <v>629</v>
      </c>
      <c r="AJ16" s="48"/>
      <c r="AK16" s="48"/>
      <c r="AL16" s="48"/>
      <c r="AM16" s="42">
        <f t="shared" si="12"/>
        <v>0</v>
      </c>
      <c r="AN16" s="1"/>
    </row>
    <row r="17">
      <c r="A17" s="40" t="s">
        <v>17</v>
      </c>
      <c r="B17" s="40" t="s">
        <v>19</v>
      </c>
      <c r="C17" s="49">
        <v>44926.0</v>
      </c>
      <c r="D17" s="40">
        <v>31.0</v>
      </c>
      <c r="E17" s="40">
        <v>855.0</v>
      </c>
      <c r="F17" s="41">
        <v>45750.0</v>
      </c>
      <c r="G17" s="40" t="b">
        <v>0</v>
      </c>
      <c r="H17" s="40" t="b">
        <v>1</v>
      </c>
      <c r="I17" s="40" t="b">
        <v>0</v>
      </c>
      <c r="J17" s="40">
        <v>855.0</v>
      </c>
      <c r="K17" s="42">
        <f t="shared" si="1"/>
        <v>0</v>
      </c>
      <c r="L17" s="42">
        <f t="shared" si="2"/>
        <v>855</v>
      </c>
      <c r="M17" s="42">
        <f t="shared" si="3"/>
        <v>855</v>
      </c>
      <c r="N17" s="43">
        <v>0.1</v>
      </c>
      <c r="O17" s="44">
        <f t="shared" si="4"/>
        <v>-85.5</v>
      </c>
      <c r="P17" s="43">
        <v>0.05</v>
      </c>
      <c r="Q17" s="44">
        <f t="shared" si="5"/>
        <v>-42.75</v>
      </c>
      <c r="R17" s="45">
        <f t="shared" si="6"/>
        <v>-128.25</v>
      </c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E17" s="44">
        <f t="shared" si="7"/>
        <v>0</v>
      </c>
      <c r="AF17" s="44">
        <f t="shared" si="8"/>
        <v>726.75</v>
      </c>
      <c r="AG17" s="44">
        <f t="shared" si="9"/>
        <v>726.75</v>
      </c>
      <c r="AH17" s="44">
        <f t="shared" si="10"/>
        <v>0</v>
      </c>
      <c r="AI17" s="44">
        <f t="shared" si="11"/>
        <v>726.75</v>
      </c>
      <c r="AJ17" s="48"/>
      <c r="AK17" s="48"/>
      <c r="AL17" s="48"/>
      <c r="AM17" s="42">
        <f t="shared" si="12"/>
        <v>0</v>
      </c>
      <c r="AN17" s="1"/>
    </row>
    <row r="18">
      <c r="A18" s="50" t="s">
        <v>20</v>
      </c>
      <c r="B18" s="50" t="s">
        <v>194</v>
      </c>
      <c r="C18" s="51">
        <v>45521.0</v>
      </c>
      <c r="D18" s="50">
        <v>17.0</v>
      </c>
      <c r="E18" s="50">
        <v>740.0</v>
      </c>
      <c r="F18" s="51">
        <v>45764.0</v>
      </c>
      <c r="G18" s="50" t="b">
        <v>0</v>
      </c>
      <c r="H18" s="50" t="b">
        <v>1</v>
      </c>
      <c r="I18" s="50" t="b">
        <v>0</v>
      </c>
      <c r="J18" s="50">
        <v>740.0</v>
      </c>
      <c r="K18" s="42">
        <f t="shared" si="1"/>
        <v>0</v>
      </c>
      <c r="L18" s="42">
        <f t="shared" si="2"/>
        <v>740</v>
      </c>
      <c r="M18" s="42">
        <f t="shared" si="3"/>
        <v>740</v>
      </c>
      <c r="N18" s="43">
        <v>0.1</v>
      </c>
      <c r="O18" s="44">
        <f t="shared" si="4"/>
        <v>-74</v>
      </c>
      <c r="P18" s="43">
        <v>0.05</v>
      </c>
      <c r="Q18" s="44">
        <f t="shared" si="5"/>
        <v>-37</v>
      </c>
      <c r="R18" s="45">
        <f t="shared" si="6"/>
        <v>-111</v>
      </c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E18" s="44">
        <f t="shared" si="7"/>
        <v>0</v>
      </c>
      <c r="AF18" s="44">
        <f t="shared" si="8"/>
        <v>629</v>
      </c>
      <c r="AG18" s="44">
        <f t="shared" si="9"/>
        <v>629</v>
      </c>
      <c r="AH18" s="44">
        <f t="shared" si="10"/>
        <v>0</v>
      </c>
      <c r="AI18" s="44">
        <f t="shared" si="11"/>
        <v>629</v>
      </c>
      <c r="AJ18" s="52"/>
      <c r="AK18" s="52"/>
      <c r="AL18" s="52"/>
      <c r="AM18" s="42">
        <f t="shared" si="12"/>
        <v>0</v>
      </c>
      <c r="AN18" s="1"/>
    </row>
    <row r="19">
      <c r="A19" s="40" t="s">
        <v>23</v>
      </c>
      <c r="B19" s="40" t="s">
        <v>195</v>
      </c>
      <c r="C19" s="49">
        <v>45625.0</v>
      </c>
      <c r="D19" s="40">
        <v>29.0</v>
      </c>
      <c r="E19" s="40">
        <v>740.0</v>
      </c>
      <c r="F19" s="41">
        <v>45746.0</v>
      </c>
      <c r="G19" s="40" t="b">
        <v>0</v>
      </c>
      <c r="H19" s="40" t="b">
        <v>1</v>
      </c>
      <c r="I19" s="40" t="b">
        <v>0</v>
      </c>
      <c r="J19" s="40">
        <v>740.0</v>
      </c>
      <c r="K19" s="42">
        <f t="shared" si="1"/>
        <v>0</v>
      </c>
      <c r="L19" s="42">
        <f t="shared" si="2"/>
        <v>740</v>
      </c>
      <c r="M19" s="42">
        <f t="shared" si="3"/>
        <v>740</v>
      </c>
      <c r="N19" s="43">
        <v>0.1</v>
      </c>
      <c r="O19" s="44">
        <f t="shared" si="4"/>
        <v>-74</v>
      </c>
      <c r="P19" s="43">
        <v>0.05</v>
      </c>
      <c r="Q19" s="44">
        <f t="shared" si="5"/>
        <v>-37</v>
      </c>
      <c r="R19" s="45">
        <f t="shared" si="6"/>
        <v>-111</v>
      </c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E19" s="44">
        <f t="shared" si="7"/>
        <v>0</v>
      </c>
      <c r="AF19" s="44">
        <f t="shared" si="8"/>
        <v>629</v>
      </c>
      <c r="AG19" s="44">
        <f t="shared" si="9"/>
        <v>629</v>
      </c>
      <c r="AH19" s="44">
        <f t="shared" si="10"/>
        <v>0</v>
      </c>
      <c r="AI19" s="44">
        <f t="shared" si="11"/>
        <v>629</v>
      </c>
      <c r="AJ19" s="48"/>
      <c r="AK19" s="48"/>
      <c r="AL19" s="48"/>
      <c r="AM19" s="42">
        <f t="shared" si="12"/>
        <v>0</v>
      </c>
      <c r="AN19" s="1"/>
    </row>
    <row r="20">
      <c r="A20" s="50" t="s">
        <v>25</v>
      </c>
      <c r="B20" s="50" t="s">
        <v>27</v>
      </c>
      <c r="C20" s="51">
        <v>45310.0</v>
      </c>
      <c r="D20" s="50">
        <v>19.0</v>
      </c>
      <c r="E20" s="50">
        <v>700.0</v>
      </c>
      <c r="F20" s="50" t="s">
        <v>143</v>
      </c>
      <c r="G20" s="50" t="b">
        <v>0</v>
      </c>
      <c r="H20" s="50" t="b">
        <v>0</v>
      </c>
      <c r="I20" s="50" t="b">
        <v>0</v>
      </c>
      <c r="J20" s="50" t="s">
        <v>143</v>
      </c>
      <c r="K20" s="42">
        <f t="shared" si="1"/>
        <v>0</v>
      </c>
      <c r="L20" s="42">
        <f t="shared" si="2"/>
        <v>0</v>
      </c>
      <c r="M20" s="42">
        <f t="shared" si="3"/>
        <v>0</v>
      </c>
      <c r="N20" s="43">
        <v>0.1</v>
      </c>
      <c r="O20" s="44">
        <f t="shared" si="4"/>
        <v>0</v>
      </c>
      <c r="P20" s="43">
        <v>0.05</v>
      </c>
      <c r="Q20" s="44">
        <f t="shared" si="5"/>
        <v>0</v>
      </c>
      <c r="R20" s="45">
        <f t="shared" si="6"/>
        <v>0</v>
      </c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E20" s="44">
        <f t="shared" si="7"/>
        <v>0</v>
      </c>
      <c r="AF20" s="44">
        <f t="shared" si="8"/>
        <v>0</v>
      </c>
      <c r="AG20" s="44">
        <f t="shared" si="9"/>
        <v>0</v>
      </c>
      <c r="AH20" s="44">
        <f t="shared" si="10"/>
        <v>0</v>
      </c>
      <c r="AI20" s="44">
        <f t="shared" si="11"/>
        <v>0</v>
      </c>
      <c r="AJ20" s="52"/>
      <c r="AK20" s="52"/>
      <c r="AL20" s="52"/>
      <c r="AM20" s="42">
        <f t="shared" si="12"/>
        <v>700</v>
      </c>
      <c r="AN20" s="1"/>
    </row>
    <row r="21">
      <c r="A21" s="50" t="s">
        <v>28</v>
      </c>
      <c r="B21" s="50" t="s">
        <v>30</v>
      </c>
      <c r="C21" s="51">
        <v>45477.0</v>
      </c>
      <c r="D21" s="50">
        <v>4.0</v>
      </c>
      <c r="E21" s="50">
        <v>675.0</v>
      </c>
      <c r="F21" s="51">
        <v>45751.0</v>
      </c>
      <c r="G21" s="50" t="b">
        <v>0</v>
      </c>
      <c r="H21" s="50" t="b">
        <v>1</v>
      </c>
      <c r="I21" s="50" t="b">
        <v>0</v>
      </c>
      <c r="J21" s="50">
        <v>675.0</v>
      </c>
      <c r="K21" s="42">
        <f t="shared" si="1"/>
        <v>0</v>
      </c>
      <c r="L21" s="42">
        <f t="shared" si="2"/>
        <v>675</v>
      </c>
      <c r="M21" s="42">
        <f t="shared" si="3"/>
        <v>675</v>
      </c>
      <c r="N21" s="43">
        <v>0.1</v>
      </c>
      <c r="O21" s="44">
        <f t="shared" si="4"/>
        <v>-67.5</v>
      </c>
      <c r="P21" s="43">
        <v>0.05</v>
      </c>
      <c r="Q21" s="44">
        <f t="shared" si="5"/>
        <v>-33.75</v>
      </c>
      <c r="R21" s="45">
        <f t="shared" si="6"/>
        <v>-101.25</v>
      </c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E21" s="44">
        <f t="shared" si="7"/>
        <v>0</v>
      </c>
      <c r="AF21" s="44">
        <f t="shared" si="8"/>
        <v>573.75</v>
      </c>
      <c r="AG21" s="44">
        <f t="shared" si="9"/>
        <v>573.75</v>
      </c>
      <c r="AH21" s="44">
        <f t="shared" si="10"/>
        <v>0</v>
      </c>
      <c r="AI21" s="44">
        <f t="shared" si="11"/>
        <v>573.75</v>
      </c>
      <c r="AJ21" s="48"/>
      <c r="AK21" s="48"/>
      <c r="AL21" s="48"/>
      <c r="AM21" s="42">
        <f t="shared" si="12"/>
        <v>0</v>
      </c>
      <c r="AN21" s="1"/>
    </row>
    <row r="22">
      <c r="A22" s="40" t="s">
        <v>31</v>
      </c>
      <c r="B22" s="40" t="s">
        <v>33</v>
      </c>
      <c r="C22" s="41">
        <v>45474.0</v>
      </c>
      <c r="D22" s="40">
        <v>1.0</v>
      </c>
      <c r="E22" s="40">
        <v>700.0</v>
      </c>
      <c r="F22" s="41">
        <v>45748.0</v>
      </c>
      <c r="G22" s="40" t="b">
        <v>0</v>
      </c>
      <c r="H22" s="40" t="b">
        <v>1</v>
      </c>
      <c r="I22" s="40" t="b">
        <v>0</v>
      </c>
      <c r="J22" s="40">
        <v>700.0</v>
      </c>
      <c r="K22" s="42">
        <f t="shared" si="1"/>
        <v>0</v>
      </c>
      <c r="L22" s="42">
        <f t="shared" si="2"/>
        <v>700</v>
      </c>
      <c r="M22" s="42">
        <f t="shared" si="3"/>
        <v>700</v>
      </c>
      <c r="N22" s="43">
        <v>0.1</v>
      </c>
      <c r="O22" s="44">
        <f t="shared" si="4"/>
        <v>-70</v>
      </c>
      <c r="P22" s="43">
        <v>0.05</v>
      </c>
      <c r="Q22" s="44">
        <f t="shared" si="5"/>
        <v>-35</v>
      </c>
      <c r="R22" s="45">
        <f t="shared" si="6"/>
        <v>-105</v>
      </c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E22" s="44">
        <f t="shared" si="7"/>
        <v>0</v>
      </c>
      <c r="AF22" s="44">
        <f t="shared" si="8"/>
        <v>595</v>
      </c>
      <c r="AG22" s="44">
        <f t="shared" si="9"/>
        <v>595</v>
      </c>
      <c r="AH22" s="44">
        <f t="shared" si="10"/>
        <v>0</v>
      </c>
      <c r="AI22" s="44">
        <f t="shared" si="11"/>
        <v>595</v>
      </c>
      <c r="AJ22" s="48"/>
      <c r="AK22" s="48"/>
      <c r="AL22" s="48"/>
      <c r="AM22" s="42">
        <f t="shared" si="12"/>
        <v>0</v>
      </c>
      <c r="AN22" s="1"/>
    </row>
    <row r="23">
      <c r="A23" s="40" t="s">
        <v>34</v>
      </c>
      <c r="B23" s="40" t="s">
        <v>36</v>
      </c>
      <c r="C23" s="41">
        <v>45354.0</v>
      </c>
      <c r="D23" s="40">
        <v>3.0</v>
      </c>
      <c r="E23" s="40">
        <v>735.0</v>
      </c>
      <c r="F23" s="41">
        <v>45754.0</v>
      </c>
      <c r="G23" s="40" t="b">
        <v>0</v>
      </c>
      <c r="H23" s="40" t="b">
        <v>1</v>
      </c>
      <c r="I23" s="40" t="b">
        <v>0</v>
      </c>
      <c r="J23" s="40">
        <v>735.0</v>
      </c>
      <c r="K23" s="42">
        <f t="shared" si="1"/>
        <v>0</v>
      </c>
      <c r="L23" s="42">
        <f t="shared" si="2"/>
        <v>735</v>
      </c>
      <c r="M23" s="42">
        <f t="shared" si="3"/>
        <v>735</v>
      </c>
      <c r="N23" s="43">
        <v>0.1</v>
      </c>
      <c r="O23" s="44">
        <f t="shared" si="4"/>
        <v>-73.5</v>
      </c>
      <c r="P23" s="43">
        <v>0.05</v>
      </c>
      <c r="Q23" s="44">
        <f t="shared" si="5"/>
        <v>-36.75</v>
      </c>
      <c r="R23" s="45">
        <f t="shared" si="6"/>
        <v>-110.25</v>
      </c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E23" s="44">
        <f t="shared" si="7"/>
        <v>0</v>
      </c>
      <c r="AF23" s="44">
        <f t="shared" si="8"/>
        <v>624.75</v>
      </c>
      <c r="AG23" s="44">
        <f t="shared" si="9"/>
        <v>624.75</v>
      </c>
      <c r="AH23" s="44">
        <f t="shared" si="10"/>
        <v>0</v>
      </c>
      <c r="AI23" s="44">
        <f t="shared" si="11"/>
        <v>624.75</v>
      </c>
      <c r="AJ23" s="48"/>
      <c r="AK23" s="48"/>
      <c r="AL23" s="48"/>
      <c r="AM23" s="42">
        <f t="shared" si="12"/>
        <v>0</v>
      </c>
      <c r="AN23" s="1"/>
    </row>
    <row r="24">
      <c r="A24" s="40" t="s">
        <v>37</v>
      </c>
      <c r="B24" s="40" t="s">
        <v>39</v>
      </c>
      <c r="C24" s="41">
        <v>45199.0</v>
      </c>
      <c r="D24" s="40">
        <v>30.0</v>
      </c>
      <c r="E24" s="40">
        <v>795.0</v>
      </c>
      <c r="F24" s="41">
        <v>45748.0</v>
      </c>
      <c r="G24" s="40" t="b">
        <v>0</v>
      </c>
      <c r="H24" s="40" t="b">
        <v>1</v>
      </c>
      <c r="I24" s="40" t="b">
        <v>0</v>
      </c>
      <c r="J24" s="40">
        <v>795.0</v>
      </c>
      <c r="K24" s="42">
        <f t="shared" si="1"/>
        <v>0</v>
      </c>
      <c r="L24" s="42">
        <f t="shared" si="2"/>
        <v>795</v>
      </c>
      <c r="M24" s="42">
        <f t="shared" si="3"/>
        <v>795</v>
      </c>
      <c r="N24" s="43">
        <v>0.1</v>
      </c>
      <c r="O24" s="44">
        <f t="shared" si="4"/>
        <v>-79.5</v>
      </c>
      <c r="P24" s="43">
        <v>0.05</v>
      </c>
      <c r="Q24" s="44">
        <f t="shared" si="5"/>
        <v>-39.75</v>
      </c>
      <c r="R24" s="45">
        <f t="shared" si="6"/>
        <v>-119.25</v>
      </c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E24" s="44">
        <f t="shared" si="7"/>
        <v>0</v>
      </c>
      <c r="AF24" s="44">
        <f t="shared" si="8"/>
        <v>675.75</v>
      </c>
      <c r="AG24" s="44">
        <f t="shared" si="9"/>
        <v>675.75</v>
      </c>
      <c r="AH24" s="44">
        <f t="shared" si="10"/>
        <v>0</v>
      </c>
      <c r="AI24" s="44">
        <f t="shared" si="11"/>
        <v>675.75</v>
      </c>
      <c r="AJ24" s="48"/>
      <c r="AK24" s="48"/>
      <c r="AL24" s="48"/>
      <c r="AM24" s="42">
        <f t="shared" si="12"/>
        <v>0</v>
      </c>
      <c r="AN24" s="1"/>
    </row>
    <row r="25">
      <c r="A25" s="40" t="s">
        <v>154</v>
      </c>
      <c r="B25" s="40" t="s">
        <v>196</v>
      </c>
      <c r="C25" s="41">
        <v>44965.0</v>
      </c>
      <c r="D25" s="40">
        <v>8.0</v>
      </c>
      <c r="E25" s="40">
        <v>675.0</v>
      </c>
      <c r="F25" s="41">
        <v>45761.0</v>
      </c>
      <c r="G25" s="40" t="b">
        <v>0</v>
      </c>
      <c r="H25" s="40" t="b">
        <v>1</v>
      </c>
      <c r="I25" s="40" t="b">
        <v>0</v>
      </c>
      <c r="J25" s="40">
        <v>675.0</v>
      </c>
      <c r="K25" s="42">
        <f t="shared" si="1"/>
        <v>0</v>
      </c>
      <c r="L25" s="42">
        <f t="shared" si="2"/>
        <v>675</v>
      </c>
      <c r="M25" s="42">
        <f t="shared" si="3"/>
        <v>675</v>
      </c>
      <c r="N25" s="43">
        <v>0.1</v>
      </c>
      <c r="O25" s="44">
        <f t="shared" si="4"/>
        <v>-67.5</v>
      </c>
      <c r="P25" s="43">
        <v>0.05</v>
      </c>
      <c r="Q25" s="44">
        <f t="shared" si="5"/>
        <v>-33.75</v>
      </c>
      <c r="R25" s="45">
        <f t="shared" si="6"/>
        <v>-101.25</v>
      </c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E25" s="44">
        <f t="shared" si="7"/>
        <v>0</v>
      </c>
      <c r="AF25" s="44">
        <f t="shared" si="8"/>
        <v>573.75</v>
      </c>
      <c r="AG25" s="44">
        <f t="shared" si="9"/>
        <v>573.75</v>
      </c>
      <c r="AH25" s="44">
        <f t="shared" si="10"/>
        <v>0</v>
      </c>
      <c r="AI25" s="44">
        <f t="shared" si="11"/>
        <v>573.75</v>
      </c>
      <c r="AJ25" s="48"/>
      <c r="AK25" s="48"/>
      <c r="AL25" s="48"/>
      <c r="AM25" s="42">
        <f t="shared" si="12"/>
        <v>0</v>
      </c>
      <c r="AN25" s="1"/>
    </row>
    <row r="26">
      <c r="A26" s="50" t="s">
        <v>42</v>
      </c>
      <c r="B26" s="50" t="s">
        <v>44</v>
      </c>
      <c r="C26" s="51">
        <v>45297.0</v>
      </c>
      <c r="D26" s="50">
        <v>6.0</v>
      </c>
      <c r="E26" s="50">
        <v>800.0</v>
      </c>
      <c r="F26" s="51">
        <v>45754.0</v>
      </c>
      <c r="G26" s="50" t="b">
        <v>0</v>
      </c>
      <c r="H26" s="50" t="b">
        <v>1</v>
      </c>
      <c r="I26" s="50" t="b">
        <v>0</v>
      </c>
      <c r="J26" s="50">
        <v>800.0</v>
      </c>
      <c r="K26" s="42">
        <f t="shared" si="1"/>
        <v>0</v>
      </c>
      <c r="L26" s="42">
        <f t="shared" si="2"/>
        <v>800</v>
      </c>
      <c r="M26" s="42">
        <f t="shared" si="3"/>
        <v>800</v>
      </c>
      <c r="N26" s="43">
        <v>0.1</v>
      </c>
      <c r="O26" s="44">
        <f t="shared" si="4"/>
        <v>-80</v>
      </c>
      <c r="P26" s="43">
        <v>0.05</v>
      </c>
      <c r="Q26" s="44">
        <f t="shared" si="5"/>
        <v>-40</v>
      </c>
      <c r="R26" s="45">
        <f t="shared" si="6"/>
        <v>-120</v>
      </c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E26" s="44">
        <f t="shared" si="7"/>
        <v>0</v>
      </c>
      <c r="AF26" s="44">
        <f t="shared" si="8"/>
        <v>680</v>
      </c>
      <c r="AG26" s="44">
        <f t="shared" si="9"/>
        <v>680</v>
      </c>
      <c r="AH26" s="44">
        <f t="shared" si="10"/>
        <v>0</v>
      </c>
      <c r="AI26" s="44">
        <f t="shared" si="11"/>
        <v>680</v>
      </c>
      <c r="AJ26" s="48"/>
      <c r="AK26" s="48"/>
      <c r="AL26" s="48"/>
      <c r="AM26" s="42">
        <f t="shared" si="12"/>
        <v>0</v>
      </c>
      <c r="AN26" s="1"/>
    </row>
    <row r="27">
      <c r="A27" s="50" t="s">
        <v>45</v>
      </c>
      <c r="B27" s="50" t="s">
        <v>47</v>
      </c>
      <c r="C27" s="53">
        <v>44893.0</v>
      </c>
      <c r="D27" s="50">
        <v>28.0</v>
      </c>
      <c r="E27" s="50">
        <v>795.0</v>
      </c>
      <c r="F27" s="51">
        <v>45742.0</v>
      </c>
      <c r="G27" s="50" t="b">
        <v>0</v>
      </c>
      <c r="H27" s="50" t="b">
        <v>1</v>
      </c>
      <c r="I27" s="50" t="b">
        <v>0</v>
      </c>
      <c r="J27" s="50">
        <v>795.0</v>
      </c>
      <c r="K27" s="42">
        <f t="shared" si="1"/>
        <v>0</v>
      </c>
      <c r="L27" s="42">
        <f t="shared" si="2"/>
        <v>795</v>
      </c>
      <c r="M27" s="42">
        <f t="shared" si="3"/>
        <v>795</v>
      </c>
      <c r="N27" s="43">
        <v>0.1</v>
      </c>
      <c r="O27" s="44">
        <f t="shared" si="4"/>
        <v>-79.5</v>
      </c>
      <c r="P27" s="43">
        <v>0.05</v>
      </c>
      <c r="Q27" s="44">
        <f t="shared" si="5"/>
        <v>-39.75</v>
      </c>
      <c r="R27" s="45">
        <f t="shared" si="6"/>
        <v>-119.25</v>
      </c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E27" s="44">
        <f t="shared" si="7"/>
        <v>0</v>
      </c>
      <c r="AF27" s="44">
        <f t="shared" si="8"/>
        <v>675.75</v>
      </c>
      <c r="AG27" s="44">
        <f t="shared" si="9"/>
        <v>675.75</v>
      </c>
      <c r="AH27" s="44">
        <f t="shared" si="10"/>
        <v>0</v>
      </c>
      <c r="AI27" s="44">
        <f t="shared" si="11"/>
        <v>675.75</v>
      </c>
      <c r="AJ27" s="48"/>
      <c r="AK27" s="48"/>
      <c r="AL27" s="48"/>
      <c r="AM27" s="42">
        <f t="shared" si="12"/>
        <v>0</v>
      </c>
      <c r="AN27" s="1"/>
    </row>
    <row r="28">
      <c r="A28" s="40" t="s">
        <v>48</v>
      </c>
      <c r="B28" s="40" t="s">
        <v>50</v>
      </c>
      <c r="C28" s="41">
        <v>45188.0</v>
      </c>
      <c r="D28" s="40">
        <v>19.0</v>
      </c>
      <c r="E28" s="40">
        <v>740.0</v>
      </c>
      <c r="F28" s="40" t="s">
        <v>143</v>
      </c>
      <c r="G28" s="40" t="b">
        <v>0</v>
      </c>
      <c r="H28" s="40" t="b">
        <v>0</v>
      </c>
      <c r="I28" s="40" t="b">
        <v>0</v>
      </c>
      <c r="J28" s="40" t="s">
        <v>143</v>
      </c>
      <c r="K28" s="42">
        <f t="shared" si="1"/>
        <v>0</v>
      </c>
      <c r="L28" s="42">
        <f t="shared" si="2"/>
        <v>0</v>
      </c>
      <c r="M28" s="42">
        <f t="shared" si="3"/>
        <v>0</v>
      </c>
      <c r="N28" s="43">
        <v>0.1</v>
      </c>
      <c r="O28" s="44">
        <f t="shared" si="4"/>
        <v>0</v>
      </c>
      <c r="P28" s="43">
        <v>0.05</v>
      </c>
      <c r="Q28" s="44">
        <f t="shared" si="5"/>
        <v>0</v>
      </c>
      <c r="R28" s="45">
        <f t="shared" si="6"/>
        <v>0</v>
      </c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E28" s="44">
        <f t="shared" si="7"/>
        <v>0</v>
      </c>
      <c r="AF28" s="44">
        <f t="shared" si="8"/>
        <v>0</v>
      </c>
      <c r="AG28" s="44">
        <f t="shared" si="9"/>
        <v>0</v>
      </c>
      <c r="AH28" s="44">
        <f t="shared" si="10"/>
        <v>0</v>
      </c>
      <c r="AI28" s="44">
        <f t="shared" si="11"/>
        <v>0</v>
      </c>
      <c r="AJ28" s="52"/>
      <c r="AK28" s="52"/>
      <c r="AL28" s="52"/>
      <c r="AM28" s="42">
        <f t="shared" si="12"/>
        <v>740</v>
      </c>
      <c r="AN28" s="1"/>
    </row>
    <row r="29">
      <c r="A29" s="50" t="s">
        <v>51</v>
      </c>
      <c r="B29" s="50" t="s">
        <v>53</v>
      </c>
      <c r="C29" s="51">
        <v>45547.0</v>
      </c>
      <c r="D29" s="50">
        <v>12.0</v>
      </c>
      <c r="E29" s="50">
        <v>740.0</v>
      </c>
      <c r="F29" s="51">
        <v>45759.0</v>
      </c>
      <c r="G29" s="50" t="b">
        <v>0</v>
      </c>
      <c r="H29" s="50" t="b">
        <v>1</v>
      </c>
      <c r="I29" s="50" t="b">
        <v>0</v>
      </c>
      <c r="J29" s="50">
        <v>740.0</v>
      </c>
      <c r="K29" s="42">
        <f t="shared" si="1"/>
        <v>0</v>
      </c>
      <c r="L29" s="42">
        <f t="shared" si="2"/>
        <v>740</v>
      </c>
      <c r="M29" s="42">
        <f t="shared" si="3"/>
        <v>740</v>
      </c>
      <c r="N29" s="43">
        <v>0.1</v>
      </c>
      <c r="O29" s="44">
        <f t="shared" si="4"/>
        <v>-74</v>
      </c>
      <c r="P29" s="43">
        <v>0.05</v>
      </c>
      <c r="Q29" s="44">
        <f t="shared" si="5"/>
        <v>-37</v>
      </c>
      <c r="R29" s="45">
        <f t="shared" si="6"/>
        <v>-111</v>
      </c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E29" s="44">
        <f t="shared" si="7"/>
        <v>0</v>
      </c>
      <c r="AF29" s="44">
        <f t="shared" si="8"/>
        <v>629</v>
      </c>
      <c r="AG29" s="44">
        <f t="shared" si="9"/>
        <v>629</v>
      </c>
      <c r="AH29" s="44">
        <f t="shared" si="10"/>
        <v>0</v>
      </c>
      <c r="AI29" s="44">
        <f t="shared" si="11"/>
        <v>629</v>
      </c>
      <c r="AJ29" s="48"/>
      <c r="AK29" s="48"/>
      <c r="AL29" s="48"/>
      <c r="AM29" s="42">
        <f t="shared" si="12"/>
        <v>0</v>
      </c>
      <c r="AN29" s="1"/>
    </row>
    <row r="30">
      <c r="A30" s="40" t="s">
        <v>54</v>
      </c>
      <c r="B30" s="40" t="s">
        <v>56</v>
      </c>
      <c r="C30" s="49">
        <v>45647.0</v>
      </c>
      <c r="D30" s="40">
        <v>21.0</v>
      </c>
      <c r="E30" s="40">
        <v>700.0</v>
      </c>
      <c r="F30" s="41">
        <v>45767.0</v>
      </c>
      <c r="G30" s="40" t="b">
        <v>0</v>
      </c>
      <c r="H30" s="40" t="b">
        <v>1</v>
      </c>
      <c r="I30" s="40" t="b">
        <v>0</v>
      </c>
      <c r="J30" s="40">
        <v>700.0</v>
      </c>
      <c r="K30" s="42">
        <f t="shared" si="1"/>
        <v>0</v>
      </c>
      <c r="L30" s="42">
        <f t="shared" si="2"/>
        <v>700</v>
      </c>
      <c r="M30" s="42">
        <f t="shared" si="3"/>
        <v>700</v>
      </c>
      <c r="N30" s="43">
        <v>0.1</v>
      </c>
      <c r="O30" s="44">
        <f t="shared" si="4"/>
        <v>-70</v>
      </c>
      <c r="P30" s="43">
        <v>0.05</v>
      </c>
      <c r="Q30" s="44">
        <f t="shared" si="5"/>
        <v>-35</v>
      </c>
      <c r="R30" s="45">
        <f t="shared" si="6"/>
        <v>-105</v>
      </c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E30" s="44">
        <f t="shared" si="7"/>
        <v>0</v>
      </c>
      <c r="AF30" s="44">
        <f t="shared" si="8"/>
        <v>595</v>
      </c>
      <c r="AG30" s="44">
        <f t="shared" si="9"/>
        <v>595</v>
      </c>
      <c r="AH30" s="44">
        <f t="shared" si="10"/>
        <v>0</v>
      </c>
      <c r="AI30" s="44">
        <f t="shared" si="11"/>
        <v>595</v>
      </c>
      <c r="AJ30" s="54"/>
      <c r="AK30" s="54"/>
      <c r="AL30" s="54"/>
      <c r="AM30" s="42">
        <f t="shared" si="12"/>
        <v>0</v>
      </c>
      <c r="AN30" s="34" t="s">
        <v>160</v>
      </c>
    </row>
    <row r="31">
      <c r="A31" s="40" t="s">
        <v>57</v>
      </c>
      <c r="B31" s="40" t="s">
        <v>161</v>
      </c>
      <c r="C31" s="41">
        <v>45703.0</v>
      </c>
      <c r="D31" s="40">
        <v>15.0</v>
      </c>
      <c r="E31" s="40">
        <v>740.0</v>
      </c>
      <c r="F31" s="41">
        <v>45761.0</v>
      </c>
      <c r="G31" s="40" t="b">
        <v>0</v>
      </c>
      <c r="H31" s="40" t="b">
        <v>1</v>
      </c>
      <c r="I31" s="40" t="b">
        <v>0</v>
      </c>
      <c r="J31" s="40">
        <v>740.0</v>
      </c>
      <c r="K31" s="42">
        <f t="shared" si="1"/>
        <v>0</v>
      </c>
      <c r="L31" s="42">
        <f t="shared" si="2"/>
        <v>740</v>
      </c>
      <c r="M31" s="42">
        <f t="shared" si="3"/>
        <v>740</v>
      </c>
      <c r="N31" s="43">
        <v>0.1</v>
      </c>
      <c r="O31" s="44">
        <f t="shared" si="4"/>
        <v>-74</v>
      </c>
      <c r="P31" s="43">
        <v>0.05</v>
      </c>
      <c r="Q31" s="44">
        <f t="shared" si="5"/>
        <v>-37</v>
      </c>
      <c r="R31" s="45">
        <f t="shared" si="6"/>
        <v>-111</v>
      </c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E31" s="44">
        <f t="shared" si="7"/>
        <v>0</v>
      </c>
      <c r="AF31" s="44">
        <f t="shared" si="8"/>
        <v>629</v>
      </c>
      <c r="AG31" s="44">
        <f t="shared" si="9"/>
        <v>629</v>
      </c>
      <c r="AH31" s="44">
        <f t="shared" si="10"/>
        <v>0</v>
      </c>
      <c r="AI31" s="44">
        <f t="shared" si="11"/>
        <v>629</v>
      </c>
      <c r="AJ31" s="54"/>
      <c r="AK31" s="54"/>
      <c r="AL31" s="54"/>
      <c r="AM31" s="42">
        <f t="shared" si="12"/>
        <v>0</v>
      </c>
      <c r="AN31" s="1"/>
    </row>
    <row r="32">
      <c r="A32" s="40" t="s">
        <v>60</v>
      </c>
      <c r="B32" s="40" t="s">
        <v>62</v>
      </c>
      <c r="C32" s="41">
        <v>45141.0</v>
      </c>
      <c r="D32" s="40">
        <v>3.0</v>
      </c>
      <c r="E32" s="40">
        <v>740.0</v>
      </c>
      <c r="F32" s="41">
        <v>45750.0</v>
      </c>
      <c r="G32" s="40" t="b">
        <v>0</v>
      </c>
      <c r="H32" s="40" t="b">
        <v>1</v>
      </c>
      <c r="I32" s="40" t="b">
        <v>0</v>
      </c>
      <c r="J32" s="40">
        <v>740.0</v>
      </c>
      <c r="K32" s="42">
        <f t="shared" si="1"/>
        <v>0</v>
      </c>
      <c r="L32" s="42">
        <f t="shared" si="2"/>
        <v>740</v>
      </c>
      <c r="M32" s="42">
        <f t="shared" si="3"/>
        <v>740</v>
      </c>
      <c r="N32" s="43">
        <v>0.1</v>
      </c>
      <c r="O32" s="44">
        <f t="shared" si="4"/>
        <v>-74</v>
      </c>
      <c r="P32" s="43">
        <v>0.05</v>
      </c>
      <c r="Q32" s="44">
        <f t="shared" si="5"/>
        <v>-37</v>
      </c>
      <c r="R32" s="45">
        <f t="shared" si="6"/>
        <v>-111</v>
      </c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E32" s="44">
        <f t="shared" si="7"/>
        <v>0</v>
      </c>
      <c r="AF32" s="44">
        <f t="shared" si="8"/>
        <v>629</v>
      </c>
      <c r="AG32" s="44">
        <f t="shared" si="9"/>
        <v>629</v>
      </c>
      <c r="AH32" s="44">
        <f t="shared" si="10"/>
        <v>0</v>
      </c>
      <c r="AI32" s="44">
        <f t="shared" si="11"/>
        <v>629</v>
      </c>
      <c r="AJ32" s="48"/>
      <c r="AK32" s="48"/>
      <c r="AL32" s="48"/>
      <c r="AM32" s="42">
        <f t="shared" si="12"/>
        <v>0</v>
      </c>
      <c r="AN32" s="1"/>
    </row>
    <row r="33">
      <c r="A33" s="40" t="s">
        <v>63</v>
      </c>
      <c r="B33" s="40" t="s">
        <v>65</v>
      </c>
      <c r="C33" s="41">
        <v>45721.0</v>
      </c>
      <c r="D33" s="40">
        <v>5.0</v>
      </c>
      <c r="E33" s="40">
        <v>700.0</v>
      </c>
      <c r="F33" s="41">
        <v>45748.0</v>
      </c>
      <c r="G33" s="40" t="b">
        <v>0</v>
      </c>
      <c r="H33" s="40" t="b">
        <v>1</v>
      </c>
      <c r="I33" s="40" t="b">
        <v>0</v>
      </c>
      <c r="J33" s="40">
        <v>700.0</v>
      </c>
      <c r="K33" s="42">
        <f t="shared" si="1"/>
        <v>0</v>
      </c>
      <c r="L33" s="42">
        <f t="shared" si="2"/>
        <v>700</v>
      </c>
      <c r="M33" s="42">
        <f t="shared" si="3"/>
        <v>700</v>
      </c>
      <c r="N33" s="43">
        <v>0.1</v>
      </c>
      <c r="O33" s="44">
        <f t="shared" si="4"/>
        <v>-70</v>
      </c>
      <c r="P33" s="43">
        <v>0.05</v>
      </c>
      <c r="Q33" s="44">
        <f t="shared" si="5"/>
        <v>-35</v>
      </c>
      <c r="R33" s="45">
        <f t="shared" si="6"/>
        <v>-105</v>
      </c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E33" s="44">
        <f t="shared" si="7"/>
        <v>0</v>
      </c>
      <c r="AF33" s="44">
        <f t="shared" si="8"/>
        <v>595</v>
      </c>
      <c r="AG33" s="44">
        <f t="shared" si="9"/>
        <v>595</v>
      </c>
      <c r="AH33" s="44">
        <f t="shared" si="10"/>
        <v>0</v>
      </c>
      <c r="AI33" s="44">
        <f t="shared" si="11"/>
        <v>595</v>
      </c>
      <c r="AJ33" s="48"/>
      <c r="AK33" s="48"/>
      <c r="AL33" s="48"/>
      <c r="AM33" s="42">
        <f t="shared" si="12"/>
        <v>0</v>
      </c>
      <c r="AN33" s="1"/>
    </row>
    <row r="34">
      <c r="A34" s="40" t="s">
        <v>66</v>
      </c>
      <c r="B34" s="40" t="s">
        <v>68</v>
      </c>
      <c r="C34" s="41">
        <v>45488.0</v>
      </c>
      <c r="D34" s="40">
        <v>15.0</v>
      </c>
      <c r="E34" s="40">
        <v>795.0</v>
      </c>
      <c r="F34" s="41">
        <v>45762.0</v>
      </c>
      <c r="G34" s="40" t="b">
        <v>0</v>
      </c>
      <c r="H34" s="40" t="b">
        <v>1</v>
      </c>
      <c r="I34" s="40" t="b">
        <v>0</v>
      </c>
      <c r="J34" s="40">
        <v>795.0</v>
      </c>
      <c r="K34" s="42">
        <f t="shared" si="1"/>
        <v>0</v>
      </c>
      <c r="L34" s="42">
        <f t="shared" si="2"/>
        <v>795</v>
      </c>
      <c r="M34" s="42">
        <f t="shared" si="3"/>
        <v>795</v>
      </c>
      <c r="N34" s="43">
        <v>0.1</v>
      </c>
      <c r="O34" s="44">
        <f t="shared" si="4"/>
        <v>-79.5</v>
      </c>
      <c r="P34" s="43">
        <v>0.05</v>
      </c>
      <c r="Q34" s="44">
        <f t="shared" si="5"/>
        <v>-39.75</v>
      </c>
      <c r="R34" s="45">
        <f t="shared" si="6"/>
        <v>-119.25</v>
      </c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E34" s="44">
        <f t="shared" si="7"/>
        <v>0</v>
      </c>
      <c r="AF34" s="44">
        <f t="shared" si="8"/>
        <v>675.75</v>
      </c>
      <c r="AG34" s="44">
        <f t="shared" si="9"/>
        <v>675.75</v>
      </c>
      <c r="AH34" s="44">
        <f t="shared" si="10"/>
        <v>0</v>
      </c>
      <c r="AI34" s="44">
        <f t="shared" si="11"/>
        <v>675.75</v>
      </c>
      <c r="AJ34" s="54"/>
      <c r="AK34" s="54"/>
      <c r="AL34" s="54"/>
      <c r="AM34" s="42">
        <f t="shared" si="12"/>
        <v>0</v>
      </c>
      <c r="AN34" s="1"/>
    </row>
    <row r="35">
      <c r="A35" s="50" t="s">
        <v>69</v>
      </c>
      <c r="B35" s="50" t="s">
        <v>71</v>
      </c>
      <c r="C35" s="51">
        <v>44986.0</v>
      </c>
      <c r="D35" s="50">
        <v>1.0</v>
      </c>
      <c r="E35" s="50">
        <v>740.0</v>
      </c>
      <c r="F35" s="51">
        <v>45744.0</v>
      </c>
      <c r="G35" s="50" t="b">
        <v>0</v>
      </c>
      <c r="H35" s="50" t="b">
        <v>1</v>
      </c>
      <c r="I35" s="50" t="b">
        <v>0</v>
      </c>
      <c r="J35" s="50">
        <v>740.0</v>
      </c>
      <c r="K35" s="42">
        <f t="shared" si="1"/>
        <v>0</v>
      </c>
      <c r="L35" s="42">
        <f t="shared" si="2"/>
        <v>740</v>
      </c>
      <c r="M35" s="42">
        <f t="shared" si="3"/>
        <v>740</v>
      </c>
      <c r="N35" s="43">
        <v>0.1</v>
      </c>
      <c r="O35" s="44">
        <f t="shared" si="4"/>
        <v>-74</v>
      </c>
      <c r="P35" s="43">
        <v>0.05</v>
      </c>
      <c r="Q35" s="44">
        <f t="shared" si="5"/>
        <v>-37</v>
      </c>
      <c r="R35" s="45">
        <f t="shared" si="6"/>
        <v>-111</v>
      </c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E35" s="44">
        <f t="shared" si="7"/>
        <v>0</v>
      </c>
      <c r="AF35" s="44">
        <f t="shared" si="8"/>
        <v>629</v>
      </c>
      <c r="AG35" s="44">
        <f t="shared" si="9"/>
        <v>629</v>
      </c>
      <c r="AH35" s="44">
        <f t="shared" si="10"/>
        <v>0</v>
      </c>
      <c r="AI35" s="44">
        <f t="shared" si="11"/>
        <v>629</v>
      </c>
      <c r="AJ35" s="48"/>
      <c r="AK35" s="48"/>
      <c r="AL35" s="48"/>
      <c r="AM35" s="42">
        <f t="shared" si="12"/>
        <v>0</v>
      </c>
      <c r="AN35" s="1"/>
    </row>
    <row r="36">
      <c r="A36" s="50" t="s">
        <v>72</v>
      </c>
      <c r="B36" s="50" t="s">
        <v>197</v>
      </c>
      <c r="C36" s="51">
        <v>45141.0</v>
      </c>
      <c r="D36" s="50">
        <v>3.0</v>
      </c>
      <c r="E36" s="50">
        <v>740.0</v>
      </c>
      <c r="F36" s="50" t="s">
        <v>143</v>
      </c>
      <c r="G36" s="50" t="b">
        <v>1</v>
      </c>
      <c r="H36" s="50" t="b">
        <v>0</v>
      </c>
      <c r="I36" s="50" t="b">
        <v>0</v>
      </c>
      <c r="J36" s="50">
        <v>740.0</v>
      </c>
      <c r="K36" s="42">
        <f t="shared" si="1"/>
        <v>0</v>
      </c>
      <c r="L36" s="42">
        <f t="shared" si="2"/>
        <v>0</v>
      </c>
      <c r="M36" s="42">
        <f t="shared" si="3"/>
        <v>0</v>
      </c>
      <c r="N36" s="43">
        <v>0.1</v>
      </c>
      <c r="O36" s="44">
        <f t="shared" si="4"/>
        <v>-74</v>
      </c>
      <c r="P36" s="43">
        <v>0.05</v>
      </c>
      <c r="Q36" s="44">
        <f t="shared" si="5"/>
        <v>-37</v>
      </c>
      <c r="R36" s="45">
        <f t="shared" si="6"/>
        <v>-111</v>
      </c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E36" s="44">
        <f t="shared" si="7"/>
        <v>0</v>
      </c>
      <c r="AF36" s="44">
        <f t="shared" si="8"/>
        <v>629</v>
      </c>
      <c r="AG36" s="44">
        <f t="shared" si="9"/>
        <v>0</v>
      </c>
      <c r="AH36" s="44">
        <f t="shared" si="10"/>
        <v>0</v>
      </c>
      <c r="AI36" s="44">
        <f t="shared" si="11"/>
        <v>0</v>
      </c>
      <c r="AJ36" s="48"/>
      <c r="AK36" s="48"/>
      <c r="AL36" s="48"/>
      <c r="AM36" s="42">
        <f t="shared" si="12"/>
        <v>0</v>
      </c>
      <c r="AN36" s="1"/>
    </row>
    <row r="37">
      <c r="A37" s="50" t="s">
        <v>74</v>
      </c>
      <c r="B37" s="50" t="s">
        <v>76</v>
      </c>
      <c r="C37" s="51">
        <v>45367.0</v>
      </c>
      <c r="D37" s="50">
        <v>16.0</v>
      </c>
      <c r="E37" s="50">
        <v>810.0</v>
      </c>
      <c r="F37" s="51">
        <v>45765.0</v>
      </c>
      <c r="G37" s="50" t="b">
        <v>0</v>
      </c>
      <c r="H37" s="50" t="b">
        <v>1</v>
      </c>
      <c r="I37" s="50" t="b">
        <v>0</v>
      </c>
      <c r="J37" s="50">
        <v>810.0</v>
      </c>
      <c r="K37" s="42">
        <f t="shared" si="1"/>
        <v>0</v>
      </c>
      <c r="L37" s="42">
        <f t="shared" si="2"/>
        <v>810</v>
      </c>
      <c r="M37" s="42">
        <f t="shared" si="3"/>
        <v>810</v>
      </c>
      <c r="N37" s="43">
        <v>0.1</v>
      </c>
      <c r="O37" s="44">
        <f t="shared" si="4"/>
        <v>-81</v>
      </c>
      <c r="P37" s="43">
        <v>0.05</v>
      </c>
      <c r="Q37" s="44">
        <f t="shared" si="5"/>
        <v>-40.5</v>
      </c>
      <c r="R37" s="45">
        <f t="shared" si="6"/>
        <v>-121.5</v>
      </c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E37" s="44">
        <f t="shared" si="7"/>
        <v>0</v>
      </c>
      <c r="AF37" s="44">
        <f t="shared" si="8"/>
        <v>688.5</v>
      </c>
      <c r="AG37" s="44">
        <f t="shared" si="9"/>
        <v>688.5</v>
      </c>
      <c r="AH37" s="44">
        <f t="shared" si="10"/>
        <v>0</v>
      </c>
      <c r="AI37" s="44">
        <f t="shared" si="11"/>
        <v>688.5</v>
      </c>
      <c r="AJ37" s="54"/>
      <c r="AK37" s="54"/>
      <c r="AL37" s="54"/>
      <c r="AM37" s="42">
        <f t="shared" si="12"/>
        <v>0</v>
      </c>
      <c r="AN37" s="1"/>
    </row>
    <row r="38">
      <c r="A38" s="50" t="s">
        <v>167</v>
      </c>
      <c r="B38" s="50" t="s">
        <v>143</v>
      </c>
      <c r="C38" s="51">
        <v>45206.0</v>
      </c>
      <c r="D38" s="50">
        <v>7.0</v>
      </c>
      <c r="E38" s="50" t="s">
        <v>143</v>
      </c>
      <c r="F38" s="50" t="s">
        <v>143</v>
      </c>
      <c r="G38" s="50" t="b">
        <v>0</v>
      </c>
      <c r="H38" s="50" t="b">
        <v>0</v>
      </c>
      <c r="I38" s="50" t="b">
        <v>0</v>
      </c>
      <c r="J38" s="50" t="s">
        <v>143</v>
      </c>
      <c r="K38" s="42">
        <f t="shared" si="1"/>
        <v>0</v>
      </c>
      <c r="L38" s="42">
        <f t="shared" si="2"/>
        <v>0</v>
      </c>
      <c r="M38" s="42">
        <f t="shared" si="3"/>
        <v>0</v>
      </c>
      <c r="N38" s="43">
        <v>0.1</v>
      </c>
      <c r="O38" s="44">
        <f t="shared" si="4"/>
        <v>0</v>
      </c>
      <c r="P38" s="43">
        <v>0.05</v>
      </c>
      <c r="Q38" s="44">
        <f t="shared" si="5"/>
        <v>0</v>
      </c>
      <c r="R38" s="45">
        <f t="shared" si="6"/>
        <v>0</v>
      </c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E38" s="44">
        <f t="shared" si="7"/>
        <v>0</v>
      </c>
      <c r="AF38" s="44">
        <f t="shared" si="8"/>
        <v>0</v>
      </c>
      <c r="AG38" s="44">
        <f t="shared" si="9"/>
        <v>0</v>
      </c>
      <c r="AH38" s="44">
        <f t="shared" si="10"/>
        <v>0</v>
      </c>
      <c r="AI38" s="44">
        <f t="shared" si="11"/>
        <v>0</v>
      </c>
      <c r="AJ38" s="48"/>
      <c r="AK38" s="48"/>
      <c r="AL38" s="48"/>
      <c r="AM38" s="42">
        <f t="shared" si="12"/>
        <v>0</v>
      </c>
      <c r="AN38" s="6" t="s">
        <v>168</v>
      </c>
    </row>
    <row r="39">
      <c r="A39" s="50" t="s">
        <v>77</v>
      </c>
      <c r="B39" s="50" t="s">
        <v>79</v>
      </c>
      <c r="C39" s="51">
        <v>45381.0</v>
      </c>
      <c r="D39" s="50">
        <v>30.0</v>
      </c>
      <c r="E39" s="50">
        <v>675.0</v>
      </c>
      <c r="F39" s="51">
        <v>45744.0</v>
      </c>
      <c r="G39" s="50" t="b">
        <v>0</v>
      </c>
      <c r="H39" s="50" t="b">
        <v>1</v>
      </c>
      <c r="I39" s="50" t="b">
        <v>0</v>
      </c>
      <c r="J39" s="50">
        <v>675.0</v>
      </c>
      <c r="K39" s="42">
        <f t="shared" si="1"/>
        <v>0</v>
      </c>
      <c r="L39" s="42">
        <f t="shared" si="2"/>
        <v>675</v>
      </c>
      <c r="M39" s="42">
        <f t="shared" si="3"/>
        <v>675</v>
      </c>
      <c r="N39" s="43">
        <v>0.1</v>
      </c>
      <c r="O39" s="44">
        <f t="shared" si="4"/>
        <v>-67.5</v>
      </c>
      <c r="P39" s="43">
        <v>0.05</v>
      </c>
      <c r="Q39" s="44">
        <f t="shared" si="5"/>
        <v>-33.75</v>
      </c>
      <c r="R39" s="45">
        <f t="shared" si="6"/>
        <v>-101.25</v>
      </c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E39" s="44">
        <f t="shared" si="7"/>
        <v>0</v>
      </c>
      <c r="AF39" s="44">
        <f t="shared" si="8"/>
        <v>573.75</v>
      </c>
      <c r="AG39" s="44">
        <f t="shared" si="9"/>
        <v>573.75</v>
      </c>
      <c r="AH39" s="44">
        <f t="shared" si="10"/>
        <v>0</v>
      </c>
      <c r="AI39" s="44">
        <f t="shared" si="11"/>
        <v>573.75</v>
      </c>
      <c r="AJ39" s="48"/>
      <c r="AK39" s="48"/>
      <c r="AL39" s="48"/>
      <c r="AM39" s="42">
        <f t="shared" si="12"/>
        <v>0</v>
      </c>
      <c r="AN39" s="1"/>
    </row>
    <row r="40">
      <c r="A40" s="40" t="s">
        <v>80</v>
      </c>
      <c r="B40" s="40" t="s">
        <v>82</v>
      </c>
      <c r="C40" s="41">
        <v>45567.0</v>
      </c>
      <c r="D40" s="40">
        <v>2.0</v>
      </c>
      <c r="E40" s="40">
        <v>700.0</v>
      </c>
      <c r="F40" s="41">
        <v>45749.0</v>
      </c>
      <c r="G40" s="40" t="b">
        <v>0</v>
      </c>
      <c r="H40" s="40" t="b">
        <v>1</v>
      </c>
      <c r="I40" s="40" t="b">
        <v>0</v>
      </c>
      <c r="J40" s="40">
        <v>700.0</v>
      </c>
      <c r="K40" s="42">
        <f t="shared" si="1"/>
        <v>0</v>
      </c>
      <c r="L40" s="42">
        <f t="shared" si="2"/>
        <v>700</v>
      </c>
      <c r="M40" s="42">
        <f t="shared" si="3"/>
        <v>700</v>
      </c>
      <c r="N40" s="43">
        <v>0.1</v>
      </c>
      <c r="O40" s="44">
        <f t="shared" si="4"/>
        <v>-70</v>
      </c>
      <c r="P40" s="43">
        <v>0.05</v>
      </c>
      <c r="Q40" s="44">
        <f t="shared" si="5"/>
        <v>-35</v>
      </c>
      <c r="R40" s="45">
        <f t="shared" si="6"/>
        <v>-105</v>
      </c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E40" s="44">
        <f t="shared" si="7"/>
        <v>0</v>
      </c>
      <c r="AF40" s="44">
        <f t="shared" si="8"/>
        <v>595</v>
      </c>
      <c r="AG40" s="44">
        <f t="shared" si="9"/>
        <v>595</v>
      </c>
      <c r="AH40" s="44">
        <f t="shared" si="10"/>
        <v>0</v>
      </c>
      <c r="AI40" s="44">
        <f t="shared" si="11"/>
        <v>595</v>
      </c>
      <c r="AJ40" s="48"/>
      <c r="AK40" s="48"/>
      <c r="AL40" s="48"/>
      <c r="AM40" s="42">
        <f t="shared" si="12"/>
        <v>0</v>
      </c>
      <c r="AN40" s="1"/>
    </row>
    <row r="41">
      <c r="A41" s="40" t="s">
        <v>83</v>
      </c>
      <c r="B41" s="40" t="s">
        <v>198</v>
      </c>
      <c r="C41" s="41">
        <v>45069.0</v>
      </c>
      <c r="D41" s="40">
        <v>23.0</v>
      </c>
      <c r="E41" s="40">
        <v>740.0</v>
      </c>
      <c r="F41" s="41">
        <v>45747.0</v>
      </c>
      <c r="G41" s="40" t="b">
        <v>0</v>
      </c>
      <c r="H41" s="40" t="b">
        <v>1</v>
      </c>
      <c r="I41" s="40" t="b">
        <v>0</v>
      </c>
      <c r="J41" s="40">
        <v>740.0</v>
      </c>
      <c r="K41" s="42">
        <f t="shared" si="1"/>
        <v>0</v>
      </c>
      <c r="L41" s="42">
        <f t="shared" si="2"/>
        <v>740</v>
      </c>
      <c r="M41" s="42">
        <f t="shared" si="3"/>
        <v>740</v>
      </c>
      <c r="N41" s="43">
        <v>0.1</v>
      </c>
      <c r="O41" s="44">
        <f t="shared" si="4"/>
        <v>-74</v>
      </c>
      <c r="P41" s="43">
        <v>0.05</v>
      </c>
      <c r="Q41" s="44">
        <f t="shared" si="5"/>
        <v>-37</v>
      </c>
      <c r="R41" s="45">
        <f t="shared" si="6"/>
        <v>-111</v>
      </c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E41" s="44">
        <f t="shared" si="7"/>
        <v>0</v>
      </c>
      <c r="AF41" s="44">
        <f t="shared" si="8"/>
        <v>629</v>
      </c>
      <c r="AG41" s="44">
        <f t="shared" si="9"/>
        <v>629</v>
      </c>
      <c r="AH41" s="44">
        <f t="shared" si="10"/>
        <v>0</v>
      </c>
      <c r="AI41" s="44">
        <f t="shared" si="11"/>
        <v>629</v>
      </c>
      <c r="AJ41" s="48"/>
      <c r="AK41" s="48"/>
      <c r="AL41" s="48"/>
      <c r="AM41" s="42">
        <f t="shared" si="12"/>
        <v>0</v>
      </c>
      <c r="AN41" s="1"/>
    </row>
    <row r="42">
      <c r="A42" s="40" t="s">
        <v>85</v>
      </c>
      <c r="B42" s="40" t="s">
        <v>87</v>
      </c>
      <c r="C42" s="41">
        <v>45201.0</v>
      </c>
      <c r="D42" s="40">
        <v>2.0</v>
      </c>
      <c r="E42" s="40">
        <v>740.0</v>
      </c>
      <c r="F42" s="41">
        <v>45749.0</v>
      </c>
      <c r="G42" s="40" t="b">
        <v>0</v>
      </c>
      <c r="H42" s="40" t="b">
        <v>1</v>
      </c>
      <c r="I42" s="40" t="b">
        <v>0</v>
      </c>
      <c r="J42" s="40">
        <v>740.0</v>
      </c>
      <c r="K42" s="42">
        <f t="shared" si="1"/>
        <v>0</v>
      </c>
      <c r="L42" s="42">
        <f t="shared" si="2"/>
        <v>740</v>
      </c>
      <c r="M42" s="42">
        <f t="shared" si="3"/>
        <v>740</v>
      </c>
      <c r="N42" s="43">
        <v>0.1</v>
      </c>
      <c r="O42" s="44">
        <f t="shared" si="4"/>
        <v>-74</v>
      </c>
      <c r="P42" s="43">
        <v>0.05</v>
      </c>
      <c r="Q42" s="44">
        <f t="shared" si="5"/>
        <v>-37</v>
      </c>
      <c r="R42" s="45">
        <f t="shared" si="6"/>
        <v>-111</v>
      </c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E42" s="44">
        <f t="shared" si="7"/>
        <v>0</v>
      </c>
      <c r="AF42" s="44">
        <f t="shared" si="8"/>
        <v>629</v>
      </c>
      <c r="AG42" s="44">
        <f t="shared" si="9"/>
        <v>629</v>
      </c>
      <c r="AH42" s="44">
        <f t="shared" si="10"/>
        <v>0</v>
      </c>
      <c r="AI42" s="44">
        <f t="shared" si="11"/>
        <v>629</v>
      </c>
      <c r="AJ42" s="48"/>
      <c r="AK42" s="48"/>
      <c r="AL42" s="48"/>
      <c r="AM42" s="42">
        <f t="shared" si="12"/>
        <v>0</v>
      </c>
      <c r="AN42" s="1"/>
    </row>
    <row r="43">
      <c r="A43" s="40" t="s">
        <v>88</v>
      </c>
      <c r="B43" s="40" t="s">
        <v>90</v>
      </c>
      <c r="C43" s="41">
        <v>44965.0</v>
      </c>
      <c r="D43" s="40">
        <v>8.0</v>
      </c>
      <c r="E43" s="40">
        <v>740.0</v>
      </c>
      <c r="F43" s="41">
        <v>45757.0</v>
      </c>
      <c r="G43" s="40" t="b">
        <v>0</v>
      </c>
      <c r="H43" s="40" t="b">
        <v>1</v>
      </c>
      <c r="I43" s="40" t="b">
        <v>0</v>
      </c>
      <c r="J43" s="40">
        <v>740.0</v>
      </c>
      <c r="K43" s="42">
        <f t="shared" si="1"/>
        <v>0</v>
      </c>
      <c r="L43" s="42">
        <f t="shared" si="2"/>
        <v>740</v>
      </c>
      <c r="M43" s="42">
        <f t="shared" si="3"/>
        <v>740</v>
      </c>
      <c r="N43" s="43">
        <v>0.1</v>
      </c>
      <c r="O43" s="44">
        <f t="shared" si="4"/>
        <v>-74</v>
      </c>
      <c r="P43" s="43">
        <v>0.05</v>
      </c>
      <c r="Q43" s="44">
        <f t="shared" si="5"/>
        <v>-37</v>
      </c>
      <c r="R43" s="45">
        <f t="shared" si="6"/>
        <v>-111</v>
      </c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E43" s="44">
        <f t="shared" si="7"/>
        <v>0</v>
      </c>
      <c r="AF43" s="44">
        <f t="shared" si="8"/>
        <v>629</v>
      </c>
      <c r="AG43" s="44">
        <f t="shared" si="9"/>
        <v>629</v>
      </c>
      <c r="AH43" s="44">
        <f t="shared" si="10"/>
        <v>0</v>
      </c>
      <c r="AI43" s="44">
        <f t="shared" si="11"/>
        <v>629</v>
      </c>
      <c r="AJ43" s="48"/>
      <c r="AK43" s="48"/>
      <c r="AL43" s="48"/>
      <c r="AM43" s="42">
        <f t="shared" si="12"/>
        <v>0</v>
      </c>
      <c r="AN43" s="1"/>
    </row>
    <row r="44">
      <c r="A44" s="56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E44" s="57"/>
      <c r="AF44" s="57"/>
      <c r="AG44" s="57"/>
      <c r="AH44" s="57"/>
      <c r="AI44" s="57"/>
      <c r="AJ44" s="57"/>
      <c r="AK44" s="57"/>
      <c r="AL44" s="57"/>
      <c r="AM44" s="42">
        <f t="shared" si="12"/>
        <v>0</v>
      </c>
      <c r="AN44" s="57"/>
    </row>
    <row r="45">
      <c r="A45" s="34" t="s">
        <v>174</v>
      </c>
      <c r="B45" s="1"/>
      <c r="C45" s="1"/>
      <c r="D45" s="1"/>
      <c r="E45" s="1"/>
      <c r="F45" s="1"/>
      <c r="G45" s="1"/>
      <c r="H45" s="1"/>
      <c r="I45" s="1"/>
      <c r="J45" s="1"/>
      <c r="K45" s="42">
        <f t="shared" ref="K45:K56" si="13">J45*I45</f>
        <v>0</v>
      </c>
      <c r="L45" s="42">
        <f t="shared" ref="L45:L56" si="14">H45*J45</f>
        <v>0</v>
      </c>
      <c r="M45" s="42">
        <f t="shared" ref="M45:M56" si="15">(J45*H45)+(J45*I45)</f>
        <v>0</v>
      </c>
      <c r="N45" s="43">
        <v>0.1</v>
      </c>
      <c r="O45" s="44">
        <f t="shared" ref="O45:O56" si="16">J45*-N45</f>
        <v>0</v>
      </c>
      <c r="P45" s="43">
        <v>0.05</v>
      </c>
      <c r="Q45" s="44">
        <f t="shared" ref="Q45:Q56" si="17">J45*-P45</f>
        <v>0</v>
      </c>
      <c r="R45" s="45">
        <f t="shared" ref="R45:R56" si="18">O45+Q45</f>
        <v>0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44">
        <f t="shared" ref="AE45:AE56" si="19">-T45+-W45+-Z45+-AC45</f>
        <v>0</v>
      </c>
      <c r="AF45" s="44">
        <f t="shared" ref="AF45:AF56" si="20">J45+R45+AE45</f>
        <v>0</v>
      </c>
      <c r="AG45" s="44">
        <f t="shared" ref="AG45:AG56" si="21">AF45*H45</f>
        <v>0</v>
      </c>
      <c r="AH45" s="44">
        <f t="shared" ref="AH45:AH56" si="22">AF45*I45</f>
        <v>0</v>
      </c>
      <c r="AI45" s="44">
        <f t="shared" ref="AI45:AI56" si="23">AG45+AH45</f>
        <v>0</v>
      </c>
      <c r="AJ45" s="1"/>
      <c r="AK45" s="1"/>
      <c r="AL45" s="1"/>
      <c r="AM45" s="42">
        <f t="shared" si="12"/>
        <v>0</v>
      </c>
      <c r="AN45" s="34" t="s">
        <v>168</v>
      </c>
      <c r="AO45" s="1"/>
      <c r="AP45" s="1"/>
      <c r="AQ45" s="1"/>
      <c r="AR45" s="1"/>
    </row>
    <row r="46">
      <c r="A46" s="59" t="s">
        <v>175</v>
      </c>
      <c r="K46" s="42">
        <f t="shared" si="13"/>
        <v>0</v>
      </c>
      <c r="L46" s="42">
        <f t="shared" si="14"/>
        <v>0</v>
      </c>
      <c r="M46" s="42">
        <f t="shared" si="15"/>
        <v>0</v>
      </c>
      <c r="N46" s="43">
        <v>0.1</v>
      </c>
      <c r="O46" s="44">
        <f t="shared" si="16"/>
        <v>0</v>
      </c>
      <c r="P46" s="43">
        <v>0.05</v>
      </c>
      <c r="Q46" s="44">
        <f t="shared" si="17"/>
        <v>0</v>
      </c>
      <c r="R46" s="45">
        <f t="shared" si="18"/>
        <v>0</v>
      </c>
      <c r="AE46" s="44">
        <f t="shared" si="19"/>
        <v>0</v>
      </c>
      <c r="AF46" s="44">
        <f t="shared" si="20"/>
        <v>0</v>
      </c>
      <c r="AG46" s="44">
        <f t="shared" si="21"/>
        <v>0</v>
      </c>
      <c r="AH46" s="44">
        <f t="shared" si="22"/>
        <v>0</v>
      </c>
      <c r="AI46" s="44">
        <f t="shared" si="23"/>
        <v>0</v>
      </c>
      <c r="AM46" s="42">
        <f t="shared" si="12"/>
        <v>0</v>
      </c>
    </row>
    <row r="47">
      <c r="A47" s="59" t="s">
        <v>176</v>
      </c>
      <c r="K47" s="42">
        <f t="shared" si="13"/>
        <v>0</v>
      </c>
      <c r="L47" s="42">
        <f t="shared" si="14"/>
        <v>0</v>
      </c>
      <c r="M47" s="42">
        <f t="shared" si="15"/>
        <v>0</v>
      </c>
      <c r="N47" s="43">
        <v>0.1</v>
      </c>
      <c r="O47" s="44">
        <f t="shared" si="16"/>
        <v>0</v>
      </c>
      <c r="P47" s="43">
        <v>0.05</v>
      </c>
      <c r="Q47" s="44">
        <f t="shared" si="17"/>
        <v>0</v>
      </c>
      <c r="R47" s="45">
        <f t="shared" si="18"/>
        <v>0</v>
      </c>
      <c r="AE47" s="44">
        <f t="shared" si="19"/>
        <v>0</v>
      </c>
      <c r="AF47" s="44">
        <f t="shared" si="20"/>
        <v>0</v>
      </c>
      <c r="AG47" s="44">
        <f t="shared" si="21"/>
        <v>0</v>
      </c>
      <c r="AH47" s="44">
        <f t="shared" si="22"/>
        <v>0</v>
      </c>
      <c r="AI47" s="44">
        <f t="shared" si="23"/>
        <v>0</v>
      </c>
      <c r="AM47" s="42">
        <f t="shared" si="12"/>
        <v>0</v>
      </c>
    </row>
    <row r="48">
      <c r="A48" s="59" t="s">
        <v>177</v>
      </c>
      <c r="K48" s="42">
        <f t="shared" si="13"/>
        <v>0</v>
      </c>
      <c r="L48" s="42">
        <f t="shared" si="14"/>
        <v>0</v>
      </c>
      <c r="M48" s="42">
        <f t="shared" si="15"/>
        <v>0</v>
      </c>
      <c r="N48" s="43">
        <v>0.1</v>
      </c>
      <c r="O48" s="44">
        <f t="shared" si="16"/>
        <v>0</v>
      </c>
      <c r="P48" s="43">
        <v>0.05</v>
      </c>
      <c r="Q48" s="44">
        <f t="shared" si="17"/>
        <v>0</v>
      </c>
      <c r="R48" s="45">
        <f t="shared" si="18"/>
        <v>0</v>
      </c>
      <c r="AE48" s="44">
        <f t="shared" si="19"/>
        <v>0</v>
      </c>
      <c r="AF48" s="44">
        <f t="shared" si="20"/>
        <v>0</v>
      </c>
      <c r="AG48" s="44">
        <f t="shared" si="21"/>
        <v>0</v>
      </c>
      <c r="AH48" s="44">
        <f t="shared" si="22"/>
        <v>0</v>
      </c>
      <c r="AI48" s="44">
        <f t="shared" si="23"/>
        <v>0</v>
      </c>
      <c r="AM48" s="42">
        <f t="shared" si="12"/>
        <v>0</v>
      </c>
    </row>
    <row r="49">
      <c r="A49" s="59" t="s">
        <v>178</v>
      </c>
      <c r="K49" s="42">
        <f t="shared" si="13"/>
        <v>0</v>
      </c>
      <c r="L49" s="42">
        <f t="shared" si="14"/>
        <v>0</v>
      </c>
      <c r="M49" s="42">
        <f t="shared" si="15"/>
        <v>0</v>
      </c>
      <c r="N49" s="43">
        <v>0.1</v>
      </c>
      <c r="O49" s="44">
        <f t="shared" si="16"/>
        <v>0</v>
      </c>
      <c r="P49" s="43">
        <v>0.05</v>
      </c>
      <c r="Q49" s="44">
        <f t="shared" si="17"/>
        <v>0</v>
      </c>
      <c r="R49" s="45">
        <f t="shared" si="18"/>
        <v>0</v>
      </c>
      <c r="AE49" s="44">
        <f t="shared" si="19"/>
        <v>0</v>
      </c>
      <c r="AF49" s="44">
        <f t="shared" si="20"/>
        <v>0</v>
      </c>
      <c r="AG49" s="44">
        <f t="shared" si="21"/>
        <v>0</v>
      </c>
      <c r="AH49" s="44">
        <f t="shared" si="22"/>
        <v>0</v>
      </c>
      <c r="AI49" s="44">
        <f t="shared" si="23"/>
        <v>0</v>
      </c>
      <c r="AM49" s="42">
        <f t="shared" si="12"/>
        <v>0</v>
      </c>
    </row>
    <row r="50">
      <c r="A50" s="59" t="s">
        <v>179</v>
      </c>
      <c r="K50" s="42">
        <f t="shared" si="13"/>
        <v>0</v>
      </c>
      <c r="L50" s="42">
        <f t="shared" si="14"/>
        <v>0</v>
      </c>
      <c r="M50" s="42">
        <f t="shared" si="15"/>
        <v>0</v>
      </c>
      <c r="N50" s="43">
        <v>0.1</v>
      </c>
      <c r="O50" s="44">
        <f t="shared" si="16"/>
        <v>0</v>
      </c>
      <c r="P50" s="43">
        <v>0.05</v>
      </c>
      <c r="Q50" s="44">
        <f t="shared" si="17"/>
        <v>0</v>
      </c>
      <c r="R50" s="45">
        <f t="shared" si="18"/>
        <v>0</v>
      </c>
      <c r="AE50" s="44">
        <f t="shared" si="19"/>
        <v>0</v>
      </c>
      <c r="AF50" s="44">
        <f t="shared" si="20"/>
        <v>0</v>
      </c>
      <c r="AG50" s="44">
        <f t="shared" si="21"/>
        <v>0</v>
      </c>
      <c r="AH50" s="44">
        <f t="shared" si="22"/>
        <v>0</v>
      </c>
      <c r="AI50" s="44">
        <f t="shared" si="23"/>
        <v>0</v>
      </c>
      <c r="AM50" s="42">
        <f t="shared" si="12"/>
        <v>0</v>
      </c>
    </row>
    <row r="51">
      <c r="A51" s="59" t="s">
        <v>180</v>
      </c>
      <c r="K51" s="42">
        <f t="shared" si="13"/>
        <v>0</v>
      </c>
      <c r="L51" s="42">
        <f t="shared" si="14"/>
        <v>0</v>
      </c>
      <c r="M51" s="42">
        <f t="shared" si="15"/>
        <v>0</v>
      </c>
      <c r="N51" s="43">
        <v>0.1</v>
      </c>
      <c r="O51" s="44">
        <f t="shared" si="16"/>
        <v>0</v>
      </c>
      <c r="P51" s="43">
        <v>0.05</v>
      </c>
      <c r="Q51" s="44">
        <f t="shared" si="17"/>
        <v>0</v>
      </c>
      <c r="R51" s="45">
        <f t="shared" si="18"/>
        <v>0</v>
      </c>
      <c r="AE51" s="44">
        <f t="shared" si="19"/>
        <v>0</v>
      </c>
      <c r="AF51" s="44">
        <f t="shared" si="20"/>
        <v>0</v>
      </c>
      <c r="AG51" s="44">
        <f t="shared" si="21"/>
        <v>0</v>
      </c>
      <c r="AH51" s="44">
        <f t="shared" si="22"/>
        <v>0</v>
      </c>
      <c r="AI51" s="44">
        <f t="shared" si="23"/>
        <v>0</v>
      </c>
      <c r="AM51" s="42">
        <f t="shared" si="12"/>
        <v>0</v>
      </c>
    </row>
    <row r="52">
      <c r="A52" s="59" t="s">
        <v>181</v>
      </c>
      <c r="K52" s="42">
        <f t="shared" si="13"/>
        <v>0</v>
      </c>
      <c r="L52" s="42">
        <f t="shared" si="14"/>
        <v>0</v>
      </c>
      <c r="M52" s="42">
        <f t="shared" si="15"/>
        <v>0</v>
      </c>
      <c r="N52" s="43">
        <v>0.1</v>
      </c>
      <c r="O52" s="44">
        <f t="shared" si="16"/>
        <v>0</v>
      </c>
      <c r="P52" s="43">
        <v>0.05</v>
      </c>
      <c r="Q52" s="44">
        <f t="shared" si="17"/>
        <v>0</v>
      </c>
      <c r="R52" s="45">
        <f t="shared" si="18"/>
        <v>0</v>
      </c>
      <c r="AE52" s="44">
        <f t="shared" si="19"/>
        <v>0</v>
      </c>
      <c r="AF52" s="44">
        <f t="shared" si="20"/>
        <v>0</v>
      </c>
      <c r="AG52" s="44">
        <f t="shared" si="21"/>
        <v>0</v>
      </c>
      <c r="AH52" s="44">
        <f t="shared" si="22"/>
        <v>0</v>
      </c>
      <c r="AI52" s="44">
        <f t="shared" si="23"/>
        <v>0</v>
      </c>
      <c r="AM52" s="42">
        <f t="shared" si="12"/>
        <v>0</v>
      </c>
    </row>
    <row r="53">
      <c r="A53" s="59" t="s">
        <v>182</v>
      </c>
      <c r="K53" s="42">
        <f t="shared" si="13"/>
        <v>0</v>
      </c>
      <c r="L53" s="42">
        <f t="shared" si="14"/>
        <v>0</v>
      </c>
      <c r="M53" s="42">
        <f t="shared" si="15"/>
        <v>0</v>
      </c>
      <c r="N53" s="43">
        <v>0.1</v>
      </c>
      <c r="O53" s="44">
        <f t="shared" si="16"/>
        <v>0</v>
      </c>
      <c r="P53" s="43">
        <v>0.05</v>
      </c>
      <c r="Q53" s="44">
        <f t="shared" si="17"/>
        <v>0</v>
      </c>
      <c r="R53" s="45">
        <f t="shared" si="18"/>
        <v>0</v>
      </c>
      <c r="AE53" s="44">
        <f t="shared" si="19"/>
        <v>0</v>
      </c>
      <c r="AF53" s="44">
        <f t="shared" si="20"/>
        <v>0</v>
      </c>
      <c r="AG53" s="44">
        <f t="shared" si="21"/>
        <v>0</v>
      </c>
      <c r="AH53" s="44">
        <f t="shared" si="22"/>
        <v>0</v>
      </c>
      <c r="AI53" s="44">
        <f t="shared" si="23"/>
        <v>0</v>
      </c>
      <c r="AM53" s="42">
        <f t="shared" si="12"/>
        <v>0</v>
      </c>
    </row>
    <row r="54">
      <c r="A54" s="59" t="s">
        <v>183</v>
      </c>
      <c r="K54" s="42">
        <f t="shared" si="13"/>
        <v>0</v>
      </c>
      <c r="L54" s="42">
        <f t="shared" si="14"/>
        <v>0</v>
      </c>
      <c r="M54" s="42">
        <f t="shared" si="15"/>
        <v>0</v>
      </c>
      <c r="N54" s="43">
        <v>0.1</v>
      </c>
      <c r="O54" s="44">
        <f t="shared" si="16"/>
        <v>0</v>
      </c>
      <c r="P54" s="43">
        <v>0.05</v>
      </c>
      <c r="Q54" s="44">
        <f t="shared" si="17"/>
        <v>0</v>
      </c>
      <c r="R54" s="45">
        <f t="shared" si="18"/>
        <v>0</v>
      </c>
      <c r="AE54" s="44">
        <f t="shared" si="19"/>
        <v>0</v>
      </c>
      <c r="AF54" s="44">
        <f t="shared" si="20"/>
        <v>0</v>
      </c>
      <c r="AG54" s="44">
        <f t="shared" si="21"/>
        <v>0</v>
      </c>
      <c r="AH54" s="44">
        <f t="shared" si="22"/>
        <v>0</v>
      </c>
      <c r="AI54" s="44">
        <f t="shared" si="23"/>
        <v>0</v>
      </c>
      <c r="AM54" s="42">
        <f t="shared" si="12"/>
        <v>0</v>
      </c>
    </row>
    <row r="55">
      <c r="A55" s="59" t="s">
        <v>184</v>
      </c>
      <c r="K55" s="42">
        <f t="shared" si="13"/>
        <v>0</v>
      </c>
      <c r="L55" s="42">
        <f t="shared" si="14"/>
        <v>0</v>
      </c>
      <c r="M55" s="42">
        <f t="shared" si="15"/>
        <v>0</v>
      </c>
      <c r="N55" s="43">
        <v>0.1</v>
      </c>
      <c r="O55" s="44">
        <f t="shared" si="16"/>
        <v>0</v>
      </c>
      <c r="P55" s="43">
        <v>0.05</v>
      </c>
      <c r="Q55" s="44">
        <f t="shared" si="17"/>
        <v>0</v>
      </c>
      <c r="R55" s="45">
        <f t="shared" si="18"/>
        <v>0</v>
      </c>
      <c r="AE55" s="44">
        <f t="shared" si="19"/>
        <v>0</v>
      </c>
      <c r="AF55" s="44">
        <f t="shared" si="20"/>
        <v>0</v>
      </c>
      <c r="AG55" s="44">
        <f t="shared" si="21"/>
        <v>0</v>
      </c>
      <c r="AH55" s="44">
        <f t="shared" si="22"/>
        <v>0</v>
      </c>
      <c r="AI55" s="44">
        <f t="shared" si="23"/>
        <v>0</v>
      </c>
      <c r="AM55" s="42">
        <f t="shared" si="12"/>
        <v>0</v>
      </c>
    </row>
    <row r="56">
      <c r="A56" s="59" t="s">
        <v>185</v>
      </c>
      <c r="K56" s="42">
        <f t="shared" si="13"/>
        <v>0</v>
      </c>
      <c r="L56" s="42">
        <f t="shared" si="14"/>
        <v>0</v>
      </c>
      <c r="M56" s="42">
        <f t="shared" si="15"/>
        <v>0</v>
      </c>
      <c r="N56" s="43">
        <v>0.1</v>
      </c>
      <c r="O56" s="44">
        <f t="shared" si="16"/>
        <v>0</v>
      </c>
      <c r="P56" s="43">
        <v>0.05</v>
      </c>
      <c r="Q56" s="44">
        <f t="shared" si="17"/>
        <v>0</v>
      </c>
      <c r="R56" s="45">
        <f t="shared" si="18"/>
        <v>0</v>
      </c>
      <c r="AE56" s="44">
        <f t="shared" si="19"/>
        <v>0</v>
      </c>
      <c r="AF56" s="44">
        <f t="shared" si="20"/>
        <v>0</v>
      </c>
      <c r="AG56" s="44">
        <f t="shared" si="21"/>
        <v>0</v>
      </c>
      <c r="AH56" s="44">
        <f t="shared" si="22"/>
        <v>0</v>
      </c>
      <c r="AI56" s="44">
        <f t="shared" si="23"/>
        <v>0</v>
      </c>
      <c r="AM56" s="42">
        <f t="shared" si="12"/>
        <v>0</v>
      </c>
    </row>
    <row r="57">
      <c r="A57" s="60" t="s">
        <v>186</v>
      </c>
      <c r="B57" s="61"/>
      <c r="C57" s="62"/>
      <c r="D57" s="62"/>
      <c r="E57" s="62">
        <f>SUM(E13:E46)</f>
        <v>21525</v>
      </c>
      <c r="F57" s="62"/>
      <c r="G57" s="62"/>
      <c r="H57" s="62"/>
      <c r="I57" s="62"/>
      <c r="J57" s="62">
        <f>SUM(J13:J46)</f>
        <v>20085</v>
      </c>
      <c r="K57" s="62">
        <f t="shared" ref="K57:L57" si="24">SUM(K14:K56)</f>
        <v>0</v>
      </c>
      <c r="L57" s="62">
        <f t="shared" si="24"/>
        <v>19345</v>
      </c>
      <c r="M57" s="62">
        <f>SUM(M13:M46)</f>
        <v>19345</v>
      </c>
      <c r="N57" s="62"/>
      <c r="O57" s="62">
        <f>SUM(O13:O46)</f>
        <v>-2008.5</v>
      </c>
      <c r="P57" s="62"/>
      <c r="Q57" s="62">
        <f t="shared" ref="Q57:AH57" si="25">SUM(Q13:Q46)</f>
        <v>-1004.25</v>
      </c>
      <c r="R57" s="62">
        <f t="shared" si="25"/>
        <v>-3012.75</v>
      </c>
      <c r="S57" s="62">
        <f t="shared" si="25"/>
        <v>0</v>
      </c>
      <c r="T57" s="62">
        <f t="shared" si="25"/>
        <v>0</v>
      </c>
      <c r="U57" s="62">
        <f t="shared" si="25"/>
        <v>0</v>
      </c>
      <c r="V57" s="62">
        <f t="shared" si="25"/>
        <v>0</v>
      </c>
      <c r="W57" s="62">
        <f t="shared" si="25"/>
        <v>0</v>
      </c>
      <c r="X57" s="62">
        <f t="shared" si="25"/>
        <v>0</v>
      </c>
      <c r="Y57" s="62">
        <f t="shared" si="25"/>
        <v>0</v>
      </c>
      <c r="Z57" s="62">
        <f t="shared" si="25"/>
        <v>0</v>
      </c>
      <c r="AA57" s="62">
        <f t="shared" si="25"/>
        <v>0</v>
      </c>
      <c r="AB57" s="62">
        <f t="shared" si="25"/>
        <v>0</v>
      </c>
      <c r="AC57" s="62">
        <f t="shared" si="25"/>
        <v>0</v>
      </c>
      <c r="AD57" s="62">
        <f t="shared" si="25"/>
        <v>0</v>
      </c>
      <c r="AE57" s="62">
        <f t="shared" si="25"/>
        <v>0</v>
      </c>
      <c r="AF57" s="62">
        <f t="shared" si="25"/>
        <v>17072.25</v>
      </c>
      <c r="AG57" s="62">
        <f t="shared" si="25"/>
        <v>16443.25</v>
      </c>
      <c r="AH57" s="62">
        <f t="shared" si="25"/>
        <v>0</v>
      </c>
      <c r="AI57" s="84">
        <f>SUM(AI14:AI56)</f>
        <v>16443.25</v>
      </c>
      <c r="AJ57" s="62"/>
      <c r="AK57" s="62"/>
      <c r="AL57" s="62">
        <f>SUM(AL13:AL46)</f>
        <v>0</v>
      </c>
      <c r="AM57" s="84">
        <f>SUM(AM14:AM56)</f>
        <v>1440</v>
      </c>
      <c r="AZ57" s="1"/>
      <c r="B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>
      <c r="A59" s="3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>
      <c r="A61" s="83"/>
      <c r="B61" s="6"/>
      <c r="C61" s="85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>
      <c r="A62" s="35"/>
      <c r="B62" s="35"/>
      <c r="C62" s="36"/>
      <c r="D62" s="39"/>
      <c r="E62" s="36"/>
      <c r="F62" s="36"/>
      <c r="G62" s="39"/>
      <c r="H62" s="36"/>
      <c r="I62" s="36"/>
      <c r="J62" s="39"/>
      <c r="K62" s="36"/>
      <c r="L62" s="36"/>
      <c r="M62" s="39"/>
      <c r="N62" s="36"/>
      <c r="O62" s="39"/>
      <c r="P62" s="39"/>
      <c r="Q62" s="35"/>
      <c r="R62" s="35"/>
      <c r="S62" s="35"/>
      <c r="T62" s="1"/>
      <c r="U62" s="1"/>
    </row>
    <row r="63">
      <c r="A63" s="13"/>
      <c r="B63" s="69"/>
      <c r="C63" s="70"/>
      <c r="D63" s="71"/>
      <c r="E63" s="65"/>
      <c r="F63" s="48"/>
      <c r="G63" s="65"/>
      <c r="H63" s="65"/>
      <c r="I63" s="65"/>
      <c r="J63" s="65"/>
      <c r="K63" s="44"/>
      <c r="L63" s="44"/>
      <c r="M63" s="44"/>
      <c r="N63" s="44"/>
      <c r="O63" s="44"/>
      <c r="P63" s="44"/>
      <c r="Q63" s="48"/>
      <c r="R63" s="44"/>
      <c r="S63" s="1"/>
      <c r="T63" s="1"/>
      <c r="U63" s="1"/>
    </row>
    <row r="64">
      <c r="A64" s="50"/>
      <c r="B64" s="86"/>
      <c r="C64" s="87"/>
      <c r="D64" s="71"/>
      <c r="E64" s="65"/>
      <c r="F64" s="48"/>
      <c r="G64" s="65"/>
      <c r="H64" s="65"/>
      <c r="I64" s="65"/>
      <c r="J64" s="65"/>
      <c r="K64" s="44"/>
      <c r="L64" s="44"/>
      <c r="M64" s="44"/>
      <c r="N64" s="44"/>
      <c r="O64" s="44"/>
      <c r="P64" s="44"/>
      <c r="Q64" s="48"/>
      <c r="R64" s="44"/>
      <c r="S64" s="1"/>
      <c r="T64" s="1"/>
      <c r="U64" s="1"/>
    </row>
    <row r="65">
      <c r="A65" s="50"/>
      <c r="B65" s="86"/>
      <c r="C65" s="87"/>
      <c r="D65" s="71"/>
      <c r="E65" s="65"/>
      <c r="F65" s="48"/>
      <c r="G65" s="65"/>
      <c r="H65" s="65"/>
      <c r="I65" s="65"/>
      <c r="J65" s="65"/>
      <c r="K65" s="44"/>
      <c r="L65" s="44"/>
      <c r="M65" s="44"/>
      <c r="N65" s="44"/>
      <c r="O65" s="44"/>
      <c r="P65" s="44"/>
      <c r="Q65" s="48"/>
      <c r="R65" s="44"/>
      <c r="S65" s="1"/>
      <c r="T65" s="1"/>
      <c r="U65" s="1"/>
    </row>
    <row r="66">
      <c r="A66" s="50"/>
      <c r="B66" s="86"/>
      <c r="C66" s="88"/>
      <c r="D66" s="71"/>
      <c r="E66" s="65"/>
      <c r="F66" s="48"/>
      <c r="G66" s="65"/>
      <c r="H66" s="65"/>
      <c r="I66" s="65"/>
      <c r="J66" s="65"/>
      <c r="K66" s="44"/>
      <c r="L66" s="44"/>
      <c r="M66" s="44"/>
      <c r="N66" s="44"/>
      <c r="O66" s="44"/>
      <c r="P66" s="44"/>
      <c r="Q66" s="48"/>
      <c r="R66" s="44"/>
      <c r="S66" s="1"/>
      <c r="T66" s="1"/>
      <c r="U66" s="1"/>
    </row>
    <row r="67">
      <c r="A67" s="50"/>
      <c r="B67" s="86"/>
      <c r="C67" s="88"/>
      <c r="D67" s="89"/>
      <c r="E67" s="73"/>
      <c r="F67" s="48"/>
      <c r="G67" s="44"/>
      <c r="H67" s="44"/>
      <c r="I67" s="44"/>
      <c r="J67" s="44"/>
      <c r="K67" s="67"/>
      <c r="L67" s="67"/>
      <c r="M67" s="44"/>
      <c r="N67" s="44"/>
      <c r="O67" s="44"/>
      <c r="P67" s="44"/>
      <c r="Q67" s="48"/>
      <c r="R67" s="44"/>
      <c r="S67" s="1"/>
      <c r="T67" s="1"/>
      <c r="U67" s="1"/>
    </row>
    <row r="68">
      <c r="A68" s="50"/>
      <c r="B68" s="86"/>
      <c r="C68" s="88"/>
      <c r="D68" s="89"/>
      <c r="E68" s="65"/>
      <c r="F68" s="48"/>
      <c r="G68" s="68"/>
      <c r="H68" s="68"/>
      <c r="I68" s="68"/>
      <c r="J68" s="68"/>
      <c r="K68" s="44"/>
      <c r="L68" s="44"/>
      <c r="M68" s="44"/>
      <c r="N68" s="44"/>
      <c r="O68" s="44"/>
      <c r="P68" s="44"/>
      <c r="Q68" s="48"/>
      <c r="R68" s="44"/>
      <c r="S68" s="1"/>
      <c r="T68" s="1"/>
      <c r="U68" s="1"/>
    </row>
    <row r="69">
      <c r="A69" s="50"/>
      <c r="B69" s="86"/>
      <c r="C69" s="88"/>
      <c r="D69" s="89"/>
      <c r="E69" s="73"/>
      <c r="F69" s="48"/>
      <c r="G69" s="44"/>
      <c r="H69" s="44"/>
      <c r="I69" s="44"/>
      <c r="J69" s="44"/>
      <c r="K69" s="67"/>
      <c r="L69" s="67"/>
      <c r="M69" s="44"/>
      <c r="N69" s="44"/>
      <c r="O69" s="44"/>
      <c r="P69" s="44"/>
      <c r="Q69" s="48"/>
      <c r="R69" s="44"/>
      <c r="S69" s="1"/>
      <c r="T69" s="1"/>
      <c r="U69" s="1"/>
    </row>
    <row r="70">
      <c r="A70" s="50"/>
      <c r="B70" s="86"/>
      <c r="C70" s="88"/>
      <c r="D70" s="89"/>
      <c r="E70" s="65"/>
      <c r="F70" s="48"/>
      <c r="G70" s="65"/>
      <c r="H70" s="65"/>
      <c r="I70" s="65"/>
      <c r="J70" s="65"/>
      <c r="K70" s="44"/>
      <c r="L70" s="44"/>
      <c r="M70" s="44"/>
      <c r="N70" s="44"/>
      <c r="O70" s="44"/>
      <c r="P70" s="44"/>
      <c r="Q70" s="48"/>
      <c r="R70" s="44"/>
      <c r="S70" s="1"/>
      <c r="T70" s="1"/>
      <c r="U70" s="1"/>
    </row>
    <row r="71">
      <c r="A71" s="90"/>
      <c r="B71" s="91"/>
      <c r="C71" s="92"/>
      <c r="D71" s="89"/>
      <c r="E71" s="65"/>
      <c r="F71" s="48"/>
      <c r="G71" s="65"/>
      <c r="H71" s="65"/>
      <c r="I71" s="65"/>
      <c r="J71" s="65"/>
      <c r="K71" s="44"/>
      <c r="L71" s="44"/>
      <c r="M71" s="44"/>
      <c r="N71" s="44"/>
      <c r="O71" s="44"/>
      <c r="P71" s="44"/>
      <c r="Q71" s="48"/>
      <c r="R71" s="44"/>
      <c r="S71" s="1"/>
      <c r="T71" s="1"/>
      <c r="U71" s="1"/>
    </row>
    <row r="72">
      <c r="A72" s="91"/>
      <c r="B72" s="90"/>
      <c r="C72" s="93"/>
      <c r="D72" s="89"/>
      <c r="E72" s="65"/>
      <c r="F72" s="48"/>
      <c r="G72" s="65"/>
      <c r="H72" s="65"/>
      <c r="I72" s="65"/>
      <c r="J72" s="65"/>
      <c r="K72" s="44"/>
      <c r="L72" s="44"/>
      <c r="M72" s="44"/>
      <c r="N72" s="44"/>
      <c r="O72" s="44"/>
      <c r="P72" s="44"/>
      <c r="Q72" s="48"/>
      <c r="R72" s="44"/>
      <c r="S72" s="1"/>
      <c r="T72" s="1"/>
      <c r="U72" s="1"/>
    </row>
    <row r="73">
      <c r="B73" s="69"/>
      <c r="C73" s="70"/>
      <c r="D73" s="71"/>
      <c r="E73" s="65"/>
      <c r="F73" s="48"/>
      <c r="G73" s="65"/>
      <c r="H73" s="65"/>
      <c r="I73" s="65"/>
      <c r="J73" s="65"/>
      <c r="K73" s="44"/>
      <c r="L73" s="44"/>
      <c r="M73" s="44"/>
      <c r="N73" s="44"/>
      <c r="O73" s="44"/>
      <c r="P73" s="44"/>
      <c r="Q73" s="48"/>
      <c r="R73" s="44"/>
      <c r="S73" s="1"/>
      <c r="T73" s="1"/>
      <c r="U73" s="1"/>
    </row>
    <row r="74">
      <c r="A74" s="94"/>
      <c r="B74" s="69"/>
      <c r="C74" s="70"/>
      <c r="D74" s="71"/>
      <c r="E74" s="65"/>
      <c r="F74" s="48"/>
      <c r="G74" s="65"/>
      <c r="H74" s="65"/>
      <c r="I74" s="65"/>
      <c r="J74" s="65"/>
      <c r="K74" s="44"/>
      <c r="L74" s="44"/>
      <c r="M74" s="44"/>
      <c r="N74" s="44"/>
      <c r="O74" s="44"/>
      <c r="P74" s="44"/>
      <c r="Q74" s="48"/>
      <c r="R74" s="44"/>
      <c r="S74" s="1"/>
      <c r="T74" s="1"/>
      <c r="U74" s="1"/>
    </row>
    <row r="75">
      <c r="A75" s="90"/>
      <c r="B75" s="69"/>
      <c r="C75" s="70"/>
      <c r="D75" s="71"/>
      <c r="E75" s="65"/>
      <c r="F75" s="48"/>
      <c r="G75" s="65"/>
      <c r="H75" s="65"/>
      <c r="I75" s="65"/>
      <c r="J75" s="65"/>
      <c r="K75" s="44"/>
      <c r="L75" s="44"/>
      <c r="M75" s="44"/>
      <c r="N75" s="44"/>
      <c r="O75" s="44"/>
      <c r="P75" s="44"/>
      <c r="Q75" s="48"/>
      <c r="R75" s="44"/>
      <c r="S75" s="1"/>
      <c r="T75" s="1"/>
      <c r="U75" s="1"/>
    </row>
    <row r="76">
      <c r="A76" s="90"/>
      <c r="B76" s="69"/>
      <c r="C76" s="70"/>
      <c r="D76" s="71"/>
      <c r="E76" s="65"/>
      <c r="F76" s="48"/>
      <c r="G76" s="65"/>
      <c r="H76" s="65"/>
      <c r="I76" s="65"/>
      <c r="J76" s="65"/>
      <c r="K76" s="44"/>
      <c r="L76" s="44"/>
      <c r="M76" s="44"/>
      <c r="N76" s="44"/>
      <c r="O76" s="44"/>
      <c r="P76" s="44"/>
      <c r="Q76" s="48"/>
      <c r="R76" s="44"/>
      <c r="S76" s="1"/>
      <c r="T76" s="1"/>
      <c r="U76" s="1"/>
    </row>
    <row r="77">
      <c r="A77" s="95"/>
      <c r="B77" s="72"/>
      <c r="C77" s="70"/>
      <c r="D77" s="71"/>
      <c r="E77" s="73"/>
      <c r="F77" s="48"/>
      <c r="G77" s="44"/>
      <c r="H77" s="44"/>
      <c r="I77" s="44"/>
      <c r="J77" s="44"/>
      <c r="K77" s="67"/>
      <c r="L77" s="67"/>
      <c r="M77" s="44"/>
      <c r="N77" s="44"/>
      <c r="O77" s="44"/>
      <c r="P77" s="44"/>
      <c r="Q77" s="48"/>
      <c r="R77" s="44"/>
      <c r="S77" s="1"/>
      <c r="T77" s="1"/>
      <c r="U77" s="1"/>
    </row>
    <row r="78">
      <c r="B78" s="69"/>
      <c r="C78" s="70"/>
      <c r="D78" s="71"/>
      <c r="E78" s="65"/>
      <c r="F78" s="48"/>
      <c r="G78" s="68"/>
      <c r="H78" s="68"/>
      <c r="I78" s="68"/>
      <c r="J78" s="68"/>
      <c r="K78" s="44"/>
      <c r="L78" s="44"/>
      <c r="M78" s="44"/>
      <c r="N78" s="44"/>
      <c r="O78" s="44"/>
      <c r="P78" s="44"/>
      <c r="Q78" s="48"/>
      <c r="R78" s="44"/>
      <c r="S78" s="1"/>
      <c r="T78" s="1"/>
      <c r="U78" s="1"/>
    </row>
    <row r="79">
      <c r="A79" s="90"/>
      <c r="B79" s="72"/>
      <c r="C79" s="70"/>
      <c r="D79" s="71"/>
      <c r="E79" s="73"/>
      <c r="F79" s="48"/>
      <c r="G79" s="44"/>
      <c r="H79" s="44"/>
      <c r="I79" s="44"/>
      <c r="J79" s="44"/>
      <c r="K79" s="67"/>
      <c r="L79" s="67"/>
      <c r="M79" s="44"/>
      <c r="N79" s="44"/>
      <c r="O79" s="44"/>
      <c r="P79" s="44"/>
      <c r="Q79" s="48"/>
      <c r="R79" s="44"/>
      <c r="S79" s="34"/>
      <c r="T79" s="1"/>
      <c r="U79" s="1"/>
    </row>
    <row r="80">
      <c r="A80" s="90"/>
      <c r="B80" s="72"/>
      <c r="C80" s="70"/>
      <c r="D80" s="71"/>
      <c r="E80" s="73"/>
      <c r="F80" s="48"/>
      <c r="G80" s="44"/>
      <c r="H80" s="44"/>
      <c r="I80" s="44"/>
      <c r="J80" s="44"/>
      <c r="K80" s="67"/>
      <c r="L80" s="67"/>
      <c r="M80" s="44"/>
      <c r="N80" s="44"/>
      <c r="O80" s="44"/>
      <c r="P80" s="44"/>
      <c r="Q80" s="48"/>
      <c r="R80" s="44"/>
      <c r="S80" s="1"/>
      <c r="T80" s="1"/>
      <c r="U80" s="1"/>
    </row>
    <row r="81">
      <c r="A81" s="90"/>
      <c r="B81" s="69"/>
      <c r="C81" s="70"/>
      <c r="D81" s="71"/>
      <c r="E81" s="65"/>
      <c r="F81" s="48"/>
      <c r="G81" s="68"/>
      <c r="H81" s="68"/>
      <c r="I81" s="68"/>
      <c r="J81" s="68"/>
      <c r="K81" s="44"/>
      <c r="L81" s="44"/>
      <c r="M81" s="44"/>
      <c r="N81" s="44"/>
      <c r="O81" s="44"/>
      <c r="P81" s="44"/>
      <c r="Q81" s="48"/>
      <c r="R81" s="44"/>
      <c r="S81" s="1"/>
      <c r="T81" s="1"/>
      <c r="U81" s="1"/>
    </row>
    <row r="82">
      <c r="A82" s="95"/>
      <c r="B82" s="69"/>
      <c r="C82" s="70"/>
      <c r="D82" s="71"/>
      <c r="E82" s="65"/>
      <c r="F82" s="48"/>
      <c r="G82" s="68"/>
      <c r="H82" s="68"/>
      <c r="I82" s="68"/>
      <c r="J82" s="68"/>
      <c r="K82" s="44"/>
      <c r="L82" s="44"/>
      <c r="M82" s="44"/>
      <c r="N82" s="44"/>
      <c r="O82" s="44"/>
      <c r="P82" s="44"/>
      <c r="Q82" s="48"/>
      <c r="R82" s="44"/>
      <c r="S82" s="1"/>
      <c r="T82" s="1"/>
      <c r="U82" s="1"/>
    </row>
    <row r="83">
      <c r="A83" s="96"/>
      <c r="B83" s="69"/>
      <c r="C83" s="48"/>
      <c r="D83" s="71"/>
      <c r="E83" s="73"/>
      <c r="F83" s="48"/>
      <c r="G83" s="44"/>
      <c r="H83" s="44"/>
      <c r="I83" s="44"/>
      <c r="J83" s="74"/>
      <c r="K83" s="67"/>
      <c r="L83" s="67"/>
      <c r="M83" s="44"/>
      <c r="N83" s="44"/>
      <c r="O83" s="44"/>
      <c r="P83" s="44"/>
      <c r="Q83" s="48"/>
      <c r="R83" s="44"/>
      <c r="S83" s="1"/>
      <c r="T83" s="1"/>
      <c r="U83" s="1"/>
    </row>
    <row r="84">
      <c r="A84" s="91"/>
      <c r="B84" s="69"/>
      <c r="C84" s="70"/>
      <c r="D84" s="71"/>
      <c r="E84" s="65"/>
      <c r="F84" s="48"/>
      <c r="G84" s="68"/>
      <c r="H84" s="68"/>
      <c r="I84" s="68"/>
      <c r="J84" s="68"/>
      <c r="K84" s="44"/>
      <c r="L84" s="44"/>
      <c r="M84" s="44"/>
      <c r="N84" s="44"/>
      <c r="O84" s="44"/>
      <c r="P84" s="44"/>
      <c r="Q84" s="48"/>
      <c r="R84" s="44"/>
      <c r="S84" s="1"/>
      <c r="T84" s="1"/>
      <c r="U84" s="1"/>
    </row>
    <row r="85">
      <c r="A85" s="91"/>
      <c r="B85" s="69"/>
      <c r="C85" s="70"/>
      <c r="D85" s="71"/>
      <c r="E85" s="65"/>
      <c r="F85" s="48"/>
      <c r="G85" s="68"/>
      <c r="H85" s="68"/>
      <c r="I85" s="68"/>
      <c r="J85" s="68"/>
      <c r="K85" s="44"/>
      <c r="L85" s="44"/>
      <c r="M85" s="44"/>
      <c r="N85" s="44"/>
      <c r="O85" s="44"/>
      <c r="P85" s="44"/>
      <c r="Q85" s="48"/>
      <c r="R85" s="44"/>
      <c r="S85" s="1"/>
      <c r="T85" s="1"/>
      <c r="U85" s="1"/>
    </row>
    <row r="86">
      <c r="A86" s="91"/>
      <c r="B86" s="72"/>
      <c r="C86" s="70"/>
      <c r="D86" s="71"/>
      <c r="E86" s="73"/>
      <c r="F86" s="48"/>
      <c r="G86" s="44"/>
      <c r="H86" s="44"/>
      <c r="I86" s="44"/>
      <c r="J86" s="44"/>
      <c r="K86" s="67"/>
      <c r="L86" s="67"/>
      <c r="M86" s="44"/>
      <c r="N86" s="44"/>
      <c r="O86" s="44"/>
      <c r="P86" s="44"/>
      <c r="Q86" s="48"/>
      <c r="R86" s="44"/>
      <c r="S86" s="1"/>
      <c r="T86" s="1"/>
      <c r="U86" s="1"/>
    </row>
    <row r="87">
      <c r="A87" s="97"/>
      <c r="B87" s="1"/>
      <c r="C87" s="70"/>
      <c r="D87" s="71"/>
      <c r="E87" s="1"/>
      <c r="F87" s="48"/>
      <c r="G87" s="68"/>
      <c r="H87" s="68"/>
      <c r="I87" s="68"/>
      <c r="J87" s="68"/>
      <c r="K87" s="44"/>
      <c r="L87" s="44"/>
      <c r="M87" s="44"/>
      <c r="N87" s="44"/>
      <c r="O87" s="44"/>
      <c r="P87" s="44"/>
      <c r="Q87" s="48"/>
      <c r="R87" s="44"/>
      <c r="S87" s="65"/>
      <c r="T87" s="1"/>
      <c r="U87" s="1"/>
    </row>
    <row r="88">
      <c r="A88" s="13"/>
      <c r="B88" s="69"/>
      <c r="C88" s="70"/>
      <c r="D88" s="71"/>
      <c r="E88" s="65"/>
      <c r="F88" s="48"/>
      <c r="G88" s="65"/>
      <c r="H88" s="65"/>
      <c r="I88" s="65"/>
      <c r="J88" s="65"/>
      <c r="K88" s="44"/>
      <c r="L88" s="44"/>
      <c r="M88" s="44"/>
      <c r="N88" s="44"/>
      <c r="O88" s="44"/>
      <c r="P88" s="44"/>
      <c r="Q88" s="48"/>
      <c r="R88" s="44"/>
      <c r="S88" s="1"/>
      <c r="T88" s="1"/>
      <c r="U88" s="1"/>
    </row>
    <row r="89">
      <c r="A89" s="13"/>
      <c r="B89" s="69"/>
      <c r="C89" s="70"/>
      <c r="D89" s="71"/>
      <c r="E89" s="65"/>
      <c r="F89" s="48"/>
      <c r="G89" s="65"/>
      <c r="H89" s="65"/>
      <c r="I89" s="65"/>
      <c r="J89" s="65"/>
      <c r="K89" s="44"/>
      <c r="L89" s="44"/>
      <c r="M89" s="44"/>
      <c r="N89" s="44"/>
      <c r="O89" s="44"/>
      <c r="P89" s="44"/>
      <c r="Q89" s="48"/>
      <c r="R89" s="44"/>
      <c r="S89" s="1"/>
      <c r="T89" s="1"/>
      <c r="U89" s="1"/>
    </row>
    <row r="90">
      <c r="A90" s="98"/>
      <c r="B90" s="69"/>
      <c r="C90" s="70"/>
      <c r="D90" s="71"/>
      <c r="E90" s="65"/>
      <c r="F90" s="48"/>
      <c r="G90" s="65"/>
      <c r="H90" s="65"/>
      <c r="I90" s="65"/>
      <c r="J90" s="65"/>
      <c r="K90" s="44"/>
      <c r="L90" s="44"/>
      <c r="M90" s="44"/>
      <c r="N90" s="44"/>
      <c r="O90" s="44"/>
      <c r="P90" s="44"/>
      <c r="Q90" s="48"/>
      <c r="R90" s="44"/>
      <c r="S90" s="1"/>
      <c r="T90" s="1"/>
      <c r="U90" s="1"/>
    </row>
    <row r="91">
      <c r="A91" s="98"/>
      <c r="B91" s="69"/>
      <c r="C91" s="70"/>
      <c r="D91" s="71"/>
      <c r="E91" s="65"/>
      <c r="F91" s="48"/>
      <c r="G91" s="65"/>
      <c r="H91" s="65"/>
      <c r="I91" s="65"/>
      <c r="J91" s="65"/>
      <c r="K91" s="44"/>
      <c r="L91" s="44"/>
      <c r="M91" s="44"/>
      <c r="N91" s="44"/>
      <c r="O91" s="44"/>
      <c r="P91" s="44"/>
      <c r="Q91" s="48"/>
      <c r="R91" s="44"/>
      <c r="S91" s="1"/>
      <c r="T91" s="1"/>
      <c r="U91" s="1"/>
    </row>
    <row r="92">
      <c r="A92" s="98"/>
      <c r="B92" s="69"/>
      <c r="C92" s="70"/>
      <c r="D92" s="71"/>
      <c r="E92" s="65"/>
      <c r="F92" s="48"/>
      <c r="G92" s="65"/>
      <c r="H92" s="65"/>
      <c r="I92" s="65"/>
      <c r="J92" s="65"/>
      <c r="K92" s="44"/>
      <c r="L92" s="44"/>
      <c r="M92" s="44"/>
      <c r="N92" s="44"/>
      <c r="O92" s="44"/>
      <c r="P92" s="44"/>
      <c r="Q92" s="48"/>
      <c r="R92" s="44"/>
      <c r="S92" s="1"/>
      <c r="T92" s="1"/>
      <c r="U92" s="1"/>
    </row>
    <row r="93">
      <c r="A93" s="99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68"/>
      <c r="S93" s="1"/>
      <c r="T93" s="1"/>
      <c r="U93" s="1"/>
    </row>
    <row r="94">
      <c r="A94" s="3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44"/>
      <c r="S94" s="34"/>
      <c r="T94" s="1"/>
      <c r="U94" s="1"/>
    </row>
    <row r="95">
      <c r="A95" s="1"/>
      <c r="B95" s="1"/>
      <c r="C95" s="1"/>
      <c r="D95" s="75"/>
      <c r="E95" s="75"/>
      <c r="F95" s="75"/>
      <c r="G95" s="75"/>
      <c r="H95" s="75"/>
      <c r="I95" s="75"/>
      <c r="J95" s="75"/>
      <c r="K95" s="68"/>
      <c r="L95" s="68"/>
      <c r="M95" s="75"/>
      <c r="N95" s="75"/>
      <c r="O95" s="75"/>
      <c r="P95" s="75"/>
      <c r="Q95" s="75"/>
      <c r="R95" s="75"/>
      <c r="S95" s="1"/>
      <c r="T95" s="1"/>
      <c r="U95" s="1"/>
      <c r="V95" s="1"/>
      <c r="W95" s="1"/>
    </row>
    <row r="96">
      <c r="A96" s="36"/>
      <c r="B96" s="6"/>
      <c r="C96" s="100"/>
      <c r="D96" s="75"/>
      <c r="E96" s="76"/>
      <c r="F96" s="75"/>
      <c r="G96" s="75"/>
      <c r="H96" s="75"/>
      <c r="I96" s="75"/>
      <c r="J96" s="76"/>
      <c r="K96" s="77"/>
      <c r="L96" s="77"/>
      <c r="M96" s="76"/>
      <c r="N96" s="75"/>
      <c r="O96" s="75"/>
      <c r="P96" s="75"/>
      <c r="Q96" s="75"/>
      <c r="R96" s="76"/>
      <c r="S96" s="1"/>
      <c r="T96" s="1"/>
      <c r="U96" s="1"/>
    </row>
    <row r="97">
      <c r="A97" s="6"/>
      <c r="B97" s="6"/>
      <c r="C97" s="100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>
      <c r="A98" s="36"/>
      <c r="B98" s="6"/>
      <c r="C98" s="10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>
      <c r="A99" s="79"/>
      <c r="C99" s="102"/>
      <c r="E99" s="78"/>
    </row>
    <row r="102">
      <c r="A102" s="79"/>
      <c r="E102" s="78"/>
    </row>
    <row r="103">
      <c r="C103" s="10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25.63"/>
    <col customWidth="1" min="2" max="2" width="32.63"/>
    <col customWidth="1" min="7" max="8" width="10.38"/>
    <col customWidth="1" min="9" max="9" width="9.63"/>
    <col customWidth="1" min="13" max="13" width="11.25"/>
    <col customWidth="1" min="34" max="34" width="18.25"/>
  </cols>
  <sheetData>
    <row r="1">
      <c r="A1" s="1"/>
      <c r="B1" s="1"/>
      <c r="C1" s="1"/>
      <c r="D1" s="1"/>
      <c r="E1" s="32" t="s">
        <v>94</v>
      </c>
      <c r="F1" s="1"/>
      <c r="G1" s="1"/>
      <c r="H1" s="1"/>
      <c r="I1" s="1"/>
      <c r="J1" s="1"/>
      <c r="K1" s="33"/>
      <c r="L1" s="1"/>
    </row>
    <row r="2">
      <c r="A2" s="1"/>
      <c r="B2" s="1"/>
      <c r="C2" s="1"/>
      <c r="D2" s="1"/>
      <c r="E2" s="32" t="s">
        <v>95</v>
      </c>
      <c r="F2" s="1"/>
      <c r="G2" s="1"/>
      <c r="H2" s="1"/>
      <c r="I2" s="1"/>
      <c r="J2" s="13"/>
      <c r="K2" s="33"/>
      <c r="L2" s="1"/>
    </row>
    <row r="3">
      <c r="A3" s="1"/>
      <c r="B3" s="1"/>
      <c r="C3" s="1"/>
      <c r="D3" s="1"/>
      <c r="E3" s="32" t="s">
        <v>96</v>
      </c>
      <c r="F3" s="1"/>
      <c r="G3" s="1"/>
      <c r="H3" s="1"/>
      <c r="I3" s="1"/>
      <c r="J3" s="13"/>
      <c r="K3" s="33"/>
      <c r="L3" s="1"/>
    </row>
    <row r="4">
      <c r="A4" s="1"/>
      <c r="B4" s="1"/>
      <c r="C4" s="1"/>
      <c r="D4" s="1"/>
      <c r="E4" s="1"/>
      <c r="F4" s="1"/>
      <c r="G4" s="1"/>
      <c r="H4" s="1"/>
      <c r="I4" s="1"/>
      <c r="J4" s="34"/>
      <c r="K4" s="13"/>
      <c r="L4" s="1"/>
    </row>
    <row r="5">
      <c r="A5" s="1"/>
      <c r="B5" s="1"/>
      <c r="C5" s="1"/>
      <c r="D5" s="1"/>
      <c r="E5" s="35" t="s">
        <v>97</v>
      </c>
      <c r="F5" s="1"/>
      <c r="G5" s="1"/>
      <c r="H5" s="1"/>
      <c r="I5" s="1"/>
      <c r="J5" s="1"/>
      <c r="K5" s="1"/>
      <c r="L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>
      <c r="A7" s="35" t="s">
        <v>98</v>
      </c>
      <c r="B7" s="35" t="s">
        <v>99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>
      <c r="A8" s="35" t="s">
        <v>100</v>
      </c>
      <c r="B8" s="35" t="s">
        <v>101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>
      <c r="A9" s="35" t="s">
        <v>102</v>
      </c>
      <c r="B9" s="36" t="s">
        <v>200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>
      <c r="A12" s="37" t="s">
        <v>104</v>
      </c>
      <c r="B12" s="38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>
      <c r="A13" s="35" t="s">
        <v>105</v>
      </c>
      <c r="B13" s="35" t="s">
        <v>7</v>
      </c>
      <c r="C13" s="35" t="s">
        <v>106</v>
      </c>
      <c r="D13" s="39" t="s">
        <v>107</v>
      </c>
      <c r="E13" s="35" t="s">
        <v>108</v>
      </c>
      <c r="F13" s="35" t="s">
        <v>109</v>
      </c>
      <c r="G13" s="39" t="s">
        <v>110</v>
      </c>
      <c r="H13" s="39" t="s">
        <v>111</v>
      </c>
      <c r="I13" s="39" t="s">
        <v>112</v>
      </c>
      <c r="J13" s="35" t="s">
        <v>113</v>
      </c>
      <c r="K13" s="39" t="s">
        <v>114</v>
      </c>
      <c r="L13" s="39" t="s">
        <v>115</v>
      </c>
      <c r="M13" s="39" t="s">
        <v>116</v>
      </c>
      <c r="N13" s="36" t="s">
        <v>117</v>
      </c>
      <c r="O13" s="36" t="s">
        <v>118</v>
      </c>
      <c r="P13" s="39" t="s">
        <v>119</v>
      </c>
      <c r="Q13" s="36" t="s">
        <v>120</v>
      </c>
      <c r="R13" s="39" t="s">
        <v>121</v>
      </c>
      <c r="S13" s="36" t="s">
        <v>122</v>
      </c>
      <c r="T13" s="39" t="s">
        <v>123</v>
      </c>
      <c r="U13" s="36" t="s">
        <v>124</v>
      </c>
      <c r="V13" s="36" t="s">
        <v>125</v>
      </c>
      <c r="W13" s="39" t="s">
        <v>126</v>
      </c>
      <c r="X13" s="36" t="s">
        <v>127</v>
      </c>
      <c r="Y13" s="36" t="s">
        <v>128</v>
      </c>
      <c r="Z13" s="39" t="s">
        <v>129</v>
      </c>
      <c r="AA13" s="36" t="s">
        <v>130</v>
      </c>
      <c r="AB13" s="36" t="s">
        <v>131</v>
      </c>
      <c r="AC13" s="39" t="s">
        <v>132</v>
      </c>
      <c r="AD13" s="36" t="s">
        <v>133</v>
      </c>
      <c r="AE13" s="39" t="s">
        <v>134</v>
      </c>
      <c r="AF13" s="36" t="s">
        <v>135</v>
      </c>
      <c r="AG13" s="39" t="s">
        <v>136</v>
      </c>
      <c r="AH13" s="39" t="s">
        <v>137</v>
      </c>
      <c r="AI13" s="39" t="s">
        <v>138</v>
      </c>
      <c r="AJ13" s="36" t="s">
        <v>191</v>
      </c>
      <c r="AK13" s="35" t="s">
        <v>139</v>
      </c>
      <c r="AL13" s="35" t="s">
        <v>192</v>
      </c>
      <c r="AM13" s="35" t="s">
        <v>140</v>
      </c>
      <c r="AN13" s="35" t="s">
        <v>141</v>
      </c>
      <c r="AO13" s="80" t="s">
        <v>193</v>
      </c>
    </row>
    <row r="14">
      <c r="A14" s="81" t="s">
        <v>8</v>
      </c>
      <c r="B14" s="81" t="s">
        <v>10</v>
      </c>
      <c r="C14" s="82">
        <v>45416.0</v>
      </c>
      <c r="D14" s="81">
        <v>4.0</v>
      </c>
      <c r="E14" s="81">
        <v>795.0</v>
      </c>
      <c r="F14" s="82">
        <v>45783.0</v>
      </c>
      <c r="G14" s="81" t="b">
        <v>0</v>
      </c>
      <c r="H14" s="81" t="b">
        <v>1</v>
      </c>
      <c r="I14" s="81" t="b">
        <v>0</v>
      </c>
      <c r="J14" s="81">
        <v>795.0</v>
      </c>
      <c r="K14" s="42">
        <f t="shared" ref="K14:K43" si="1">J14*I14</f>
        <v>0</v>
      </c>
      <c r="L14" s="42">
        <f t="shared" ref="L14:L43" si="2">H14*J14</f>
        <v>795</v>
      </c>
      <c r="M14" s="42">
        <f t="shared" ref="M14:M43" si="3">(J14*H14)+(J14*I14)</f>
        <v>795</v>
      </c>
      <c r="N14" s="43">
        <v>0.1</v>
      </c>
      <c r="O14" s="44">
        <f t="shared" ref="O14:O43" si="4">J14*-N14</f>
        <v>-79.5</v>
      </c>
      <c r="P14" s="43">
        <v>0.05</v>
      </c>
      <c r="Q14" s="44">
        <f t="shared" ref="Q14:Q43" si="5">J14*-P14</f>
        <v>-39.75</v>
      </c>
      <c r="R14" s="45">
        <f t="shared" ref="R14:R43" si="6">O14+Q14</f>
        <v>-119.25</v>
      </c>
      <c r="S14" s="46"/>
      <c r="T14" s="47"/>
      <c r="U14" s="46"/>
      <c r="V14" s="46"/>
      <c r="W14" s="46"/>
      <c r="X14" s="46"/>
      <c r="Y14" s="46"/>
      <c r="Z14" s="46"/>
      <c r="AA14" s="46"/>
      <c r="AB14" s="46"/>
      <c r="AC14" s="46"/>
      <c r="AE14" s="44">
        <f t="shared" ref="AE14:AE43" si="7">-T14+-W14+-Z14+-AC14</f>
        <v>0</v>
      </c>
      <c r="AF14" s="44">
        <f t="shared" ref="AF14:AF43" si="8">J14+R14+AE14</f>
        <v>675.75</v>
      </c>
      <c r="AG14" s="44">
        <f t="shared" ref="AG14:AG43" si="9">AF14*H14</f>
        <v>675.75</v>
      </c>
      <c r="AH14" s="44">
        <f t="shared" ref="AH14:AH43" si="10">AF14*I14</f>
        <v>0</v>
      </c>
      <c r="AI14" s="44">
        <f t="shared" ref="AI14:AI43" si="11">AG14+AH14</f>
        <v>675.75</v>
      </c>
      <c r="AJ14" s="48"/>
      <c r="AK14" s="48"/>
      <c r="AL14" s="48"/>
      <c r="AM14" s="42">
        <f t="shared" ref="AM14:AM56" si="12">E14-J14</f>
        <v>0</v>
      </c>
      <c r="AN14" s="1"/>
    </row>
    <row r="15">
      <c r="A15" s="40" t="s">
        <v>11</v>
      </c>
      <c r="B15" s="40" t="s">
        <v>13</v>
      </c>
      <c r="C15" s="41">
        <v>44959.0</v>
      </c>
      <c r="D15" s="40">
        <v>2.0</v>
      </c>
      <c r="E15" s="40">
        <v>740.0</v>
      </c>
      <c r="F15" s="41">
        <v>45779.0</v>
      </c>
      <c r="G15" s="40" t="b">
        <v>0</v>
      </c>
      <c r="H15" s="40" t="b">
        <v>1</v>
      </c>
      <c r="I15" s="40" t="b">
        <v>0</v>
      </c>
      <c r="J15" s="40">
        <v>740.0</v>
      </c>
      <c r="K15" s="42">
        <f t="shared" si="1"/>
        <v>0</v>
      </c>
      <c r="L15" s="42">
        <f t="shared" si="2"/>
        <v>740</v>
      </c>
      <c r="M15" s="42">
        <f t="shared" si="3"/>
        <v>740</v>
      </c>
      <c r="N15" s="43">
        <v>0.1</v>
      </c>
      <c r="O15" s="44">
        <f t="shared" si="4"/>
        <v>-74</v>
      </c>
      <c r="P15" s="43">
        <v>0.05</v>
      </c>
      <c r="Q15" s="44">
        <f t="shared" si="5"/>
        <v>-37</v>
      </c>
      <c r="R15" s="45">
        <f t="shared" si="6"/>
        <v>-111</v>
      </c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E15" s="44">
        <f t="shared" si="7"/>
        <v>0</v>
      </c>
      <c r="AF15" s="44">
        <f t="shared" si="8"/>
        <v>629</v>
      </c>
      <c r="AG15" s="44">
        <f t="shared" si="9"/>
        <v>629</v>
      </c>
      <c r="AH15" s="44">
        <f t="shared" si="10"/>
        <v>0</v>
      </c>
      <c r="AI15" s="44">
        <f t="shared" si="11"/>
        <v>629</v>
      </c>
      <c r="AJ15" s="48"/>
      <c r="AK15" s="48"/>
      <c r="AL15" s="48"/>
      <c r="AM15" s="42">
        <f t="shared" si="12"/>
        <v>0</v>
      </c>
      <c r="AN15" s="1"/>
    </row>
    <row r="16">
      <c r="A16" s="40" t="s">
        <v>14</v>
      </c>
      <c r="B16" s="40" t="s">
        <v>16</v>
      </c>
      <c r="C16" s="41">
        <v>45152.0</v>
      </c>
      <c r="D16" s="40">
        <v>14.0</v>
      </c>
      <c r="E16" s="40">
        <v>740.0</v>
      </c>
      <c r="F16" s="41">
        <v>45791.0</v>
      </c>
      <c r="G16" s="40" t="b">
        <v>0</v>
      </c>
      <c r="H16" s="40" t="b">
        <v>1</v>
      </c>
      <c r="I16" s="40" t="b">
        <v>0</v>
      </c>
      <c r="J16" s="40">
        <v>740.0</v>
      </c>
      <c r="K16" s="42">
        <f t="shared" si="1"/>
        <v>0</v>
      </c>
      <c r="L16" s="42">
        <f t="shared" si="2"/>
        <v>740</v>
      </c>
      <c r="M16" s="42">
        <f t="shared" si="3"/>
        <v>740</v>
      </c>
      <c r="N16" s="43">
        <v>0.1</v>
      </c>
      <c r="O16" s="44">
        <f t="shared" si="4"/>
        <v>-74</v>
      </c>
      <c r="P16" s="43">
        <v>0.05</v>
      </c>
      <c r="Q16" s="44">
        <f t="shared" si="5"/>
        <v>-37</v>
      </c>
      <c r="R16" s="45">
        <f t="shared" si="6"/>
        <v>-111</v>
      </c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E16" s="44">
        <f t="shared" si="7"/>
        <v>0</v>
      </c>
      <c r="AF16" s="44">
        <f t="shared" si="8"/>
        <v>629</v>
      </c>
      <c r="AG16" s="44">
        <f t="shared" si="9"/>
        <v>629</v>
      </c>
      <c r="AH16" s="44">
        <f t="shared" si="10"/>
        <v>0</v>
      </c>
      <c r="AI16" s="44">
        <f t="shared" si="11"/>
        <v>629</v>
      </c>
      <c r="AJ16" s="48"/>
      <c r="AK16" s="48"/>
      <c r="AL16" s="48"/>
      <c r="AM16" s="42">
        <f t="shared" si="12"/>
        <v>0</v>
      </c>
      <c r="AN16" s="1"/>
    </row>
    <row r="17">
      <c r="A17" s="40" t="s">
        <v>17</v>
      </c>
      <c r="B17" s="40" t="s">
        <v>19</v>
      </c>
      <c r="C17" s="49">
        <v>44926.0</v>
      </c>
      <c r="D17" s="40">
        <v>31.0</v>
      </c>
      <c r="E17" s="40">
        <v>855.0</v>
      </c>
      <c r="F17" s="41">
        <v>45780.0</v>
      </c>
      <c r="G17" s="40" t="b">
        <v>0</v>
      </c>
      <c r="H17" s="40" t="b">
        <v>1</v>
      </c>
      <c r="I17" s="40" t="b">
        <v>0</v>
      </c>
      <c r="J17" s="40">
        <v>855.0</v>
      </c>
      <c r="K17" s="42">
        <f t="shared" si="1"/>
        <v>0</v>
      </c>
      <c r="L17" s="42">
        <f t="shared" si="2"/>
        <v>855</v>
      </c>
      <c r="M17" s="42">
        <f t="shared" si="3"/>
        <v>855</v>
      </c>
      <c r="N17" s="43">
        <v>0.1</v>
      </c>
      <c r="O17" s="44">
        <f t="shared" si="4"/>
        <v>-85.5</v>
      </c>
      <c r="P17" s="43">
        <v>0.05</v>
      </c>
      <c r="Q17" s="44">
        <f t="shared" si="5"/>
        <v>-42.75</v>
      </c>
      <c r="R17" s="45">
        <f t="shared" si="6"/>
        <v>-128.25</v>
      </c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E17" s="44">
        <f t="shared" si="7"/>
        <v>0</v>
      </c>
      <c r="AF17" s="44">
        <f t="shared" si="8"/>
        <v>726.75</v>
      </c>
      <c r="AG17" s="44">
        <f t="shared" si="9"/>
        <v>726.75</v>
      </c>
      <c r="AH17" s="44">
        <f t="shared" si="10"/>
        <v>0</v>
      </c>
      <c r="AI17" s="44">
        <f t="shared" si="11"/>
        <v>726.75</v>
      </c>
      <c r="AJ17" s="48"/>
      <c r="AK17" s="48"/>
      <c r="AL17" s="48"/>
      <c r="AM17" s="42">
        <f t="shared" si="12"/>
        <v>0</v>
      </c>
      <c r="AN17" s="1"/>
    </row>
    <row r="18">
      <c r="A18" s="50" t="s">
        <v>20</v>
      </c>
      <c r="B18" s="50" t="s">
        <v>194</v>
      </c>
      <c r="C18" s="51">
        <v>45521.0</v>
      </c>
      <c r="D18" s="50">
        <v>17.0</v>
      </c>
      <c r="E18" s="50">
        <v>740.0</v>
      </c>
      <c r="F18" s="51">
        <v>45794.0</v>
      </c>
      <c r="G18" s="50" t="b">
        <v>0</v>
      </c>
      <c r="H18" s="50" t="b">
        <v>1</v>
      </c>
      <c r="I18" s="50" t="b">
        <v>0</v>
      </c>
      <c r="J18" s="50">
        <v>740.0</v>
      </c>
      <c r="K18" s="42">
        <f t="shared" si="1"/>
        <v>0</v>
      </c>
      <c r="L18" s="42">
        <f t="shared" si="2"/>
        <v>740</v>
      </c>
      <c r="M18" s="42">
        <f t="shared" si="3"/>
        <v>740</v>
      </c>
      <c r="N18" s="43">
        <v>0.1</v>
      </c>
      <c r="O18" s="44">
        <f t="shared" si="4"/>
        <v>-74</v>
      </c>
      <c r="P18" s="43">
        <v>0.05</v>
      </c>
      <c r="Q18" s="44">
        <f t="shared" si="5"/>
        <v>-37</v>
      </c>
      <c r="R18" s="45">
        <f t="shared" si="6"/>
        <v>-111</v>
      </c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E18" s="44">
        <f t="shared" si="7"/>
        <v>0</v>
      </c>
      <c r="AF18" s="44">
        <f t="shared" si="8"/>
        <v>629</v>
      </c>
      <c r="AG18" s="44">
        <f t="shared" si="9"/>
        <v>629</v>
      </c>
      <c r="AH18" s="44">
        <f t="shared" si="10"/>
        <v>0</v>
      </c>
      <c r="AI18" s="44">
        <f t="shared" si="11"/>
        <v>629</v>
      </c>
      <c r="AJ18" s="52"/>
      <c r="AK18" s="52"/>
      <c r="AL18" s="52"/>
      <c r="AM18" s="42">
        <f t="shared" si="12"/>
        <v>0</v>
      </c>
      <c r="AN18" s="1"/>
    </row>
    <row r="19">
      <c r="A19" s="40" t="s">
        <v>23</v>
      </c>
      <c r="B19" s="40" t="s">
        <v>195</v>
      </c>
      <c r="C19" s="49">
        <v>45625.0</v>
      </c>
      <c r="D19" s="40">
        <v>29.0</v>
      </c>
      <c r="E19" s="40">
        <v>740.0</v>
      </c>
      <c r="F19" s="41">
        <v>45775.0</v>
      </c>
      <c r="G19" s="40" t="b">
        <v>0</v>
      </c>
      <c r="H19" s="40" t="b">
        <v>1</v>
      </c>
      <c r="I19" s="40" t="b">
        <v>0</v>
      </c>
      <c r="J19" s="40">
        <v>740.0</v>
      </c>
      <c r="K19" s="42">
        <f t="shared" si="1"/>
        <v>0</v>
      </c>
      <c r="L19" s="42">
        <f t="shared" si="2"/>
        <v>740</v>
      </c>
      <c r="M19" s="42">
        <f t="shared" si="3"/>
        <v>740</v>
      </c>
      <c r="N19" s="43">
        <v>0.1</v>
      </c>
      <c r="O19" s="44">
        <f t="shared" si="4"/>
        <v>-74</v>
      </c>
      <c r="P19" s="43">
        <v>0.05</v>
      </c>
      <c r="Q19" s="44">
        <f t="shared" si="5"/>
        <v>-37</v>
      </c>
      <c r="R19" s="45">
        <f t="shared" si="6"/>
        <v>-111</v>
      </c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E19" s="44">
        <f t="shared" si="7"/>
        <v>0</v>
      </c>
      <c r="AF19" s="44">
        <f t="shared" si="8"/>
        <v>629</v>
      </c>
      <c r="AG19" s="44">
        <f t="shared" si="9"/>
        <v>629</v>
      </c>
      <c r="AH19" s="44">
        <f t="shared" si="10"/>
        <v>0</v>
      </c>
      <c r="AI19" s="44">
        <f t="shared" si="11"/>
        <v>629</v>
      </c>
      <c r="AJ19" s="48"/>
      <c r="AK19" s="48"/>
      <c r="AL19" s="48"/>
      <c r="AM19" s="42">
        <f t="shared" si="12"/>
        <v>0</v>
      </c>
      <c r="AN19" s="1"/>
    </row>
    <row r="20">
      <c r="A20" s="50" t="s">
        <v>25</v>
      </c>
      <c r="B20" s="50" t="s">
        <v>27</v>
      </c>
      <c r="C20" s="51">
        <v>45310.0</v>
      </c>
      <c r="D20" s="50">
        <v>19.0</v>
      </c>
      <c r="E20" s="50">
        <v>700.0</v>
      </c>
      <c r="F20" s="51">
        <v>45796.0</v>
      </c>
      <c r="G20" s="50" t="b">
        <v>0</v>
      </c>
      <c r="H20" s="50" t="b">
        <v>1</v>
      </c>
      <c r="I20" s="50" t="b">
        <v>0</v>
      </c>
      <c r="J20" s="50">
        <v>1400.0</v>
      </c>
      <c r="K20" s="42">
        <f t="shared" si="1"/>
        <v>0</v>
      </c>
      <c r="L20" s="42">
        <f t="shared" si="2"/>
        <v>1400</v>
      </c>
      <c r="M20" s="42">
        <f t="shared" si="3"/>
        <v>1400</v>
      </c>
      <c r="N20" s="43">
        <v>0.1</v>
      </c>
      <c r="O20" s="44">
        <f t="shared" si="4"/>
        <v>-140</v>
      </c>
      <c r="P20" s="43">
        <v>0.05</v>
      </c>
      <c r="Q20" s="44">
        <f t="shared" si="5"/>
        <v>-70</v>
      </c>
      <c r="R20" s="45">
        <f t="shared" si="6"/>
        <v>-210</v>
      </c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E20" s="44">
        <f t="shared" si="7"/>
        <v>0</v>
      </c>
      <c r="AF20" s="44">
        <f t="shared" si="8"/>
        <v>1190</v>
      </c>
      <c r="AG20" s="44">
        <f t="shared" si="9"/>
        <v>1190</v>
      </c>
      <c r="AH20" s="44">
        <f t="shared" si="10"/>
        <v>0</v>
      </c>
      <c r="AI20" s="44">
        <f t="shared" si="11"/>
        <v>1190</v>
      </c>
      <c r="AJ20" s="52"/>
      <c r="AK20" s="52"/>
      <c r="AL20" s="52"/>
      <c r="AM20" s="42">
        <f t="shared" si="12"/>
        <v>-700</v>
      </c>
      <c r="AN20" s="6" t="s">
        <v>201</v>
      </c>
    </row>
    <row r="21">
      <c r="A21" s="50" t="s">
        <v>28</v>
      </c>
      <c r="B21" s="50" t="s">
        <v>30</v>
      </c>
      <c r="C21" s="51">
        <v>45477.0</v>
      </c>
      <c r="D21" s="50">
        <v>4.0</v>
      </c>
      <c r="E21" s="50">
        <v>675.0</v>
      </c>
      <c r="F21" s="51">
        <v>45783.0</v>
      </c>
      <c r="G21" s="50" t="b">
        <v>0</v>
      </c>
      <c r="H21" s="50" t="b">
        <v>1</v>
      </c>
      <c r="I21" s="50" t="b">
        <v>0</v>
      </c>
      <c r="J21" s="50">
        <v>675.0</v>
      </c>
      <c r="K21" s="42">
        <f t="shared" si="1"/>
        <v>0</v>
      </c>
      <c r="L21" s="42">
        <f t="shared" si="2"/>
        <v>675</v>
      </c>
      <c r="M21" s="42">
        <f t="shared" si="3"/>
        <v>675</v>
      </c>
      <c r="N21" s="43">
        <v>0.1</v>
      </c>
      <c r="O21" s="44">
        <f t="shared" si="4"/>
        <v>-67.5</v>
      </c>
      <c r="P21" s="43">
        <v>0.05</v>
      </c>
      <c r="Q21" s="44">
        <f t="shared" si="5"/>
        <v>-33.75</v>
      </c>
      <c r="R21" s="45">
        <f t="shared" si="6"/>
        <v>-101.25</v>
      </c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E21" s="44">
        <f t="shared" si="7"/>
        <v>0</v>
      </c>
      <c r="AF21" s="44">
        <f t="shared" si="8"/>
        <v>573.75</v>
      </c>
      <c r="AG21" s="44">
        <f t="shared" si="9"/>
        <v>573.75</v>
      </c>
      <c r="AH21" s="44">
        <f t="shared" si="10"/>
        <v>0</v>
      </c>
      <c r="AI21" s="44">
        <f t="shared" si="11"/>
        <v>573.75</v>
      </c>
      <c r="AJ21" s="48"/>
      <c r="AK21" s="48"/>
      <c r="AL21" s="48"/>
      <c r="AM21" s="42">
        <f t="shared" si="12"/>
        <v>0</v>
      </c>
      <c r="AN21" s="1"/>
    </row>
    <row r="22">
      <c r="A22" s="40" t="s">
        <v>31</v>
      </c>
      <c r="B22" s="40" t="s">
        <v>33</v>
      </c>
      <c r="C22" s="41">
        <v>45474.0</v>
      </c>
      <c r="D22" s="40">
        <v>1.0</v>
      </c>
      <c r="E22" s="40">
        <v>700.0</v>
      </c>
      <c r="F22" s="41">
        <v>45778.0</v>
      </c>
      <c r="G22" s="40" t="b">
        <v>0</v>
      </c>
      <c r="H22" s="40" t="b">
        <v>1</v>
      </c>
      <c r="I22" s="40" t="b">
        <v>0</v>
      </c>
      <c r="J22" s="40">
        <v>700.0</v>
      </c>
      <c r="K22" s="42">
        <f t="shared" si="1"/>
        <v>0</v>
      </c>
      <c r="L22" s="42">
        <f t="shared" si="2"/>
        <v>700</v>
      </c>
      <c r="M22" s="42">
        <f t="shared" si="3"/>
        <v>700</v>
      </c>
      <c r="N22" s="43">
        <v>0.1</v>
      </c>
      <c r="O22" s="44">
        <f t="shared" si="4"/>
        <v>-70</v>
      </c>
      <c r="P22" s="43">
        <v>0.05</v>
      </c>
      <c r="Q22" s="44">
        <f t="shared" si="5"/>
        <v>-35</v>
      </c>
      <c r="R22" s="45">
        <f t="shared" si="6"/>
        <v>-105</v>
      </c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E22" s="44">
        <f t="shared" si="7"/>
        <v>0</v>
      </c>
      <c r="AF22" s="44">
        <f t="shared" si="8"/>
        <v>595</v>
      </c>
      <c r="AG22" s="44">
        <f t="shared" si="9"/>
        <v>595</v>
      </c>
      <c r="AH22" s="44">
        <f t="shared" si="10"/>
        <v>0</v>
      </c>
      <c r="AI22" s="44">
        <f t="shared" si="11"/>
        <v>595</v>
      </c>
      <c r="AJ22" s="48"/>
      <c r="AK22" s="48"/>
      <c r="AL22" s="48"/>
      <c r="AM22" s="42">
        <f t="shared" si="12"/>
        <v>0</v>
      </c>
      <c r="AN22" s="1"/>
    </row>
    <row r="23">
      <c r="A23" s="40" t="s">
        <v>34</v>
      </c>
      <c r="B23" s="40" t="s">
        <v>36</v>
      </c>
      <c r="C23" s="41">
        <v>45354.0</v>
      </c>
      <c r="D23" s="40">
        <v>3.0</v>
      </c>
      <c r="E23" s="40">
        <v>735.0</v>
      </c>
      <c r="F23" s="41">
        <v>45783.0</v>
      </c>
      <c r="G23" s="40" t="b">
        <v>0</v>
      </c>
      <c r="H23" s="40" t="b">
        <v>1</v>
      </c>
      <c r="I23" s="40" t="b">
        <v>0</v>
      </c>
      <c r="J23" s="40">
        <v>735.0</v>
      </c>
      <c r="K23" s="42">
        <f t="shared" si="1"/>
        <v>0</v>
      </c>
      <c r="L23" s="42">
        <f t="shared" si="2"/>
        <v>735</v>
      </c>
      <c r="M23" s="42">
        <f t="shared" si="3"/>
        <v>735</v>
      </c>
      <c r="N23" s="43">
        <v>0.1</v>
      </c>
      <c r="O23" s="44">
        <f t="shared" si="4"/>
        <v>-73.5</v>
      </c>
      <c r="P23" s="43">
        <v>0.05</v>
      </c>
      <c r="Q23" s="44">
        <f t="shared" si="5"/>
        <v>-36.75</v>
      </c>
      <c r="R23" s="45">
        <f t="shared" si="6"/>
        <v>-110.25</v>
      </c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E23" s="44">
        <f t="shared" si="7"/>
        <v>0</v>
      </c>
      <c r="AF23" s="44">
        <f t="shared" si="8"/>
        <v>624.75</v>
      </c>
      <c r="AG23" s="44">
        <f t="shared" si="9"/>
        <v>624.75</v>
      </c>
      <c r="AH23" s="44">
        <f t="shared" si="10"/>
        <v>0</v>
      </c>
      <c r="AI23" s="44">
        <f t="shared" si="11"/>
        <v>624.75</v>
      </c>
      <c r="AJ23" s="48"/>
      <c r="AK23" s="48"/>
      <c r="AL23" s="48"/>
      <c r="AM23" s="42">
        <f t="shared" si="12"/>
        <v>0</v>
      </c>
      <c r="AN23" s="1"/>
    </row>
    <row r="24">
      <c r="A24" s="40" t="s">
        <v>37</v>
      </c>
      <c r="B24" s="40" t="s">
        <v>39</v>
      </c>
      <c r="C24" s="41">
        <v>45199.0</v>
      </c>
      <c r="D24" s="40">
        <v>30.0</v>
      </c>
      <c r="E24" s="40">
        <v>795.0</v>
      </c>
      <c r="F24" s="41">
        <v>45779.0</v>
      </c>
      <c r="G24" s="40" t="b">
        <v>0</v>
      </c>
      <c r="H24" s="40" t="b">
        <v>1</v>
      </c>
      <c r="I24" s="40" t="b">
        <v>0</v>
      </c>
      <c r="J24" s="40">
        <v>795.0</v>
      </c>
      <c r="K24" s="42">
        <f t="shared" si="1"/>
        <v>0</v>
      </c>
      <c r="L24" s="42">
        <f t="shared" si="2"/>
        <v>795</v>
      </c>
      <c r="M24" s="42">
        <f t="shared" si="3"/>
        <v>795</v>
      </c>
      <c r="N24" s="43">
        <v>0.1</v>
      </c>
      <c r="O24" s="44">
        <f t="shared" si="4"/>
        <v>-79.5</v>
      </c>
      <c r="P24" s="43">
        <v>0.05</v>
      </c>
      <c r="Q24" s="44">
        <f t="shared" si="5"/>
        <v>-39.75</v>
      </c>
      <c r="R24" s="45">
        <f t="shared" si="6"/>
        <v>-119.25</v>
      </c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E24" s="44">
        <f t="shared" si="7"/>
        <v>0</v>
      </c>
      <c r="AF24" s="44">
        <f t="shared" si="8"/>
        <v>675.75</v>
      </c>
      <c r="AG24" s="44">
        <f t="shared" si="9"/>
        <v>675.75</v>
      </c>
      <c r="AH24" s="44">
        <f t="shared" si="10"/>
        <v>0</v>
      </c>
      <c r="AI24" s="44">
        <f t="shared" si="11"/>
        <v>675.75</v>
      </c>
      <c r="AJ24" s="48"/>
      <c r="AK24" s="48"/>
      <c r="AL24" s="48"/>
      <c r="AM24" s="42">
        <f t="shared" si="12"/>
        <v>0</v>
      </c>
      <c r="AN24" s="1"/>
    </row>
    <row r="25">
      <c r="A25" s="40" t="s">
        <v>154</v>
      </c>
      <c r="B25" s="40" t="s">
        <v>196</v>
      </c>
      <c r="C25" s="41">
        <v>44965.0</v>
      </c>
      <c r="D25" s="40">
        <v>8.0</v>
      </c>
      <c r="E25" s="40">
        <v>675.0</v>
      </c>
      <c r="F25" s="41">
        <v>45786.0</v>
      </c>
      <c r="G25" s="40" t="b">
        <v>0</v>
      </c>
      <c r="H25" s="40" t="b">
        <v>1</v>
      </c>
      <c r="I25" s="40" t="b">
        <v>0</v>
      </c>
      <c r="J25" s="40">
        <v>675.0</v>
      </c>
      <c r="K25" s="42">
        <f t="shared" si="1"/>
        <v>0</v>
      </c>
      <c r="L25" s="42">
        <f t="shared" si="2"/>
        <v>675</v>
      </c>
      <c r="M25" s="42">
        <f t="shared" si="3"/>
        <v>675</v>
      </c>
      <c r="N25" s="43">
        <v>0.1</v>
      </c>
      <c r="O25" s="44">
        <f t="shared" si="4"/>
        <v>-67.5</v>
      </c>
      <c r="P25" s="43">
        <v>0.05</v>
      </c>
      <c r="Q25" s="44">
        <f t="shared" si="5"/>
        <v>-33.75</v>
      </c>
      <c r="R25" s="45">
        <f t="shared" si="6"/>
        <v>-101.25</v>
      </c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E25" s="44">
        <f t="shared" si="7"/>
        <v>0</v>
      </c>
      <c r="AF25" s="44">
        <f t="shared" si="8"/>
        <v>573.75</v>
      </c>
      <c r="AG25" s="44">
        <f t="shared" si="9"/>
        <v>573.75</v>
      </c>
      <c r="AH25" s="44">
        <f t="shared" si="10"/>
        <v>0</v>
      </c>
      <c r="AI25" s="44">
        <f t="shared" si="11"/>
        <v>573.75</v>
      </c>
      <c r="AJ25" s="48"/>
      <c r="AK25" s="48"/>
      <c r="AL25" s="48"/>
      <c r="AM25" s="42">
        <f t="shared" si="12"/>
        <v>0</v>
      </c>
      <c r="AN25" s="1"/>
    </row>
    <row r="26">
      <c r="A26" s="50" t="s">
        <v>42</v>
      </c>
      <c r="B26" s="50" t="s">
        <v>44</v>
      </c>
      <c r="C26" s="51">
        <v>45297.0</v>
      </c>
      <c r="D26" s="50">
        <v>6.0</v>
      </c>
      <c r="E26" s="50">
        <v>800.0</v>
      </c>
      <c r="F26" s="51">
        <v>45783.0</v>
      </c>
      <c r="G26" s="50" t="b">
        <v>0</v>
      </c>
      <c r="H26" s="50" t="b">
        <v>1</v>
      </c>
      <c r="I26" s="50" t="b">
        <v>0</v>
      </c>
      <c r="J26" s="50">
        <v>800.0</v>
      </c>
      <c r="K26" s="42">
        <f t="shared" si="1"/>
        <v>0</v>
      </c>
      <c r="L26" s="42">
        <f t="shared" si="2"/>
        <v>800</v>
      </c>
      <c r="M26" s="42">
        <f t="shared" si="3"/>
        <v>800</v>
      </c>
      <c r="N26" s="43">
        <v>0.1</v>
      </c>
      <c r="O26" s="44">
        <f t="shared" si="4"/>
        <v>-80</v>
      </c>
      <c r="P26" s="43">
        <v>0.05</v>
      </c>
      <c r="Q26" s="44">
        <f t="shared" si="5"/>
        <v>-40</v>
      </c>
      <c r="R26" s="45">
        <f t="shared" si="6"/>
        <v>-120</v>
      </c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E26" s="44">
        <f t="shared" si="7"/>
        <v>0</v>
      </c>
      <c r="AF26" s="44">
        <f t="shared" si="8"/>
        <v>680</v>
      </c>
      <c r="AG26" s="44">
        <f t="shared" si="9"/>
        <v>680</v>
      </c>
      <c r="AH26" s="44">
        <f t="shared" si="10"/>
        <v>0</v>
      </c>
      <c r="AI26" s="44">
        <f t="shared" si="11"/>
        <v>680</v>
      </c>
      <c r="AJ26" s="48"/>
      <c r="AK26" s="48"/>
      <c r="AL26" s="48"/>
      <c r="AM26" s="42">
        <f t="shared" si="12"/>
        <v>0</v>
      </c>
      <c r="AN26" s="1"/>
    </row>
    <row r="27">
      <c r="A27" s="50" t="s">
        <v>45</v>
      </c>
      <c r="B27" s="50" t="s">
        <v>47</v>
      </c>
      <c r="C27" s="53">
        <v>44893.0</v>
      </c>
      <c r="D27" s="50">
        <v>28.0</v>
      </c>
      <c r="E27" s="50">
        <v>800.0</v>
      </c>
      <c r="F27" s="51">
        <v>45775.0</v>
      </c>
      <c r="G27" s="50" t="b">
        <v>0</v>
      </c>
      <c r="H27" s="50" t="b">
        <v>1</v>
      </c>
      <c r="I27" s="50" t="b">
        <v>0</v>
      </c>
      <c r="J27" s="50">
        <v>800.0</v>
      </c>
      <c r="K27" s="42">
        <f t="shared" si="1"/>
        <v>0</v>
      </c>
      <c r="L27" s="42">
        <f t="shared" si="2"/>
        <v>800</v>
      </c>
      <c r="M27" s="42">
        <f t="shared" si="3"/>
        <v>800</v>
      </c>
      <c r="N27" s="43">
        <v>0.1</v>
      </c>
      <c r="O27" s="44">
        <f t="shared" si="4"/>
        <v>-80</v>
      </c>
      <c r="P27" s="43">
        <v>0.05</v>
      </c>
      <c r="Q27" s="44">
        <f t="shared" si="5"/>
        <v>-40</v>
      </c>
      <c r="R27" s="45">
        <f t="shared" si="6"/>
        <v>-120</v>
      </c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E27" s="44">
        <f t="shared" si="7"/>
        <v>0</v>
      </c>
      <c r="AF27" s="44">
        <f t="shared" si="8"/>
        <v>680</v>
      </c>
      <c r="AG27" s="44">
        <f t="shared" si="9"/>
        <v>680</v>
      </c>
      <c r="AH27" s="44">
        <f t="shared" si="10"/>
        <v>0</v>
      </c>
      <c r="AI27" s="44">
        <f t="shared" si="11"/>
        <v>680</v>
      </c>
      <c r="AJ27" s="48"/>
      <c r="AK27" s="48"/>
      <c r="AL27" s="48"/>
      <c r="AM27" s="42">
        <f t="shared" si="12"/>
        <v>0</v>
      </c>
      <c r="AN27" s="1"/>
    </row>
    <row r="28">
      <c r="A28" s="40" t="s">
        <v>48</v>
      </c>
      <c r="B28" s="40" t="s">
        <v>50</v>
      </c>
      <c r="C28" s="41">
        <v>45188.0</v>
      </c>
      <c r="D28" s="40">
        <v>19.0</v>
      </c>
      <c r="E28" s="40">
        <v>740.0</v>
      </c>
      <c r="F28" s="41">
        <v>45796.0</v>
      </c>
      <c r="G28" s="40" t="b">
        <v>0</v>
      </c>
      <c r="H28" s="40" t="b">
        <v>1</v>
      </c>
      <c r="I28" s="40" t="b">
        <v>0</v>
      </c>
      <c r="J28" s="40">
        <v>1480.0</v>
      </c>
      <c r="K28" s="42">
        <f t="shared" si="1"/>
        <v>0</v>
      </c>
      <c r="L28" s="42">
        <f t="shared" si="2"/>
        <v>1480</v>
      </c>
      <c r="M28" s="42">
        <f t="shared" si="3"/>
        <v>1480</v>
      </c>
      <c r="N28" s="43">
        <v>0.1</v>
      </c>
      <c r="O28" s="44">
        <f t="shared" si="4"/>
        <v>-148</v>
      </c>
      <c r="P28" s="43">
        <v>0.05</v>
      </c>
      <c r="Q28" s="44">
        <f t="shared" si="5"/>
        <v>-74</v>
      </c>
      <c r="R28" s="45">
        <f t="shared" si="6"/>
        <v>-222</v>
      </c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E28" s="44">
        <f t="shared" si="7"/>
        <v>0</v>
      </c>
      <c r="AF28" s="44">
        <f t="shared" si="8"/>
        <v>1258</v>
      </c>
      <c r="AG28" s="44">
        <f t="shared" si="9"/>
        <v>1258</v>
      </c>
      <c r="AH28" s="44">
        <f t="shared" si="10"/>
        <v>0</v>
      </c>
      <c r="AI28" s="44">
        <f t="shared" si="11"/>
        <v>1258</v>
      </c>
      <c r="AJ28" s="52"/>
      <c r="AK28" s="52"/>
      <c r="AL28" s="52"/>
      <c r="AM28" s="42">
        <f t="shared" si="12"/>
        <v>-740</v>
      </c>
      <c r="AN28" s="6" t="s">
        <v>201</v>
      </c>
    </row>
    <row r="29">
      <c r="A29" s="50" t="s">
        <v>51</v>
      </c>
      <c r="B29" s="50" t="s">
        <v>53</v>
      </c>
      <c r="C29" s="51">
        <v>45547.0</v>
      </c>
      <c r="D29" s="50">
        <v>12.0</v>
      </c>
      <c r="E29" s="50">
        <v>740.0</v>
      </c>
      <c r="F29" s="51">
        <v>45789.0</v>
      </c>
      <c r="G29" s="50" t="b">
        <v>0</v>
      </c>
      <c r="H29" s="50" t="b">
        <v>1</v>
      </c>
      <c r="I29" s="50" t="b">
        <v>0</v>
      </c>
      <c r="J29" s="50">
        <v>740.0</v>
      </c>
      <c r="K29" s="42">
        <f t="shared" si="1"/>
        <v>0</v>
      </c>
      <c r="L29" s="42">
        <f t="shared" si="2"/>
        <v>740</v>
      </c>
      <c r="M29" s="42">
        <f t="shared" si="3"/>
        <v>740</v>
      </c>
      <c r="N29" s="43">
        <v>0.1</v>
      </c>
      <c r="O29" s="44">
        <f t="shared" si="4"/>
        <v>-74</v>
      </c>
      <c r="P29" s="43">
        <v>0.05</v>
      </c>
      <c r="Q29" s="44">
        <f t="shared" si="5"/>
        <v>-37</v>
      </c>
      <c r="R29" s="45">
        <f t="shared" si="6"/>
        <v>-111</v>
      </c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E29" s="44">
        <f t="shared" si="7"/>
        <v>0</v>
      </c>
      <c r="AF29" s="44">
        <f t="shared" si="8"/>
        <v>629</v>
      </c>
      <c r="AG29" s="44">
        <f t="shared" si="9"/>
        <v>629</v>
      </c>
      <c r="AH29" s="44">
        <f t="shared" si="10"/>
        <v>0</v>
      </c>
      <c r="AI29" s="44">
        <f t="shared" si="11"/>
        <v>629</v>
      </c>
      <c r="AJ29" s="48"/>
      <c r="AK29" s="48"/>
      <c r="AL29" s="48"/>
      <c r="AM29" s="42">
        <f t="shared" si="12"/>
        <v>0</v>
      </c>
      <c r="AN29" s="1"/>
    </row>
    <row r="30">
      <c r="A30" s="40" t="s">
        <v>54</v>
      </c>
      <c r="B30" s="40" t="s">
        <v>56</v>
      </c>
      <c r="C30" s="49">
        <v>45647.0</v>
      </c>
      <c r="D30" s="40">
        <v>21.0</v>
      </c>
      <c r="E30" s="40">
        <v>700.0</v>
      </c>
      <c r="F30" s="41">
        <v>45797.0</v>
      </c>
      <c r="G30" s="40" t="b">
        <v>0</v>
      </c>
      <c r="H30" s="40" t="b">
        <v>1</v>
      </c>
      <c r="I30" s="40" t="b">
        <v>0</v>
      </c>
      <c r="J30" s="40">
        <v>700.0</v>
      </c>
      <c r="K30" s="42">
        <f t="shared" si="1"/>
        <v>0</v>
      </c>
      <c r="L30" s="42">
        <f t="shared" si="2"/>
        <v>700</v>
      </c>
      <c r="M30" s="42">
        <f t="shared" si="3"/>
        <v>700</v>
      </c>
      <c r="N30" s="43">
        <v>0.1</v>
      </c>
      <c r="O30" s="44">
        <f t="shared" si="4"/>
        <v>-70</v>
      </c>
      <c r="P30" s="43">
        <v>0.05</v>
      </c>
      <c r="Q30" s="44">
        <f t="shared" si="5"/>
        <v>-35</v>
      </c>
      <c r="R30" s="45">
        <f t="shared" si="6"/>
        <v>-105</v>
      </c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E30" s="44">
        <f t="shared" si="7"/>
        <v>0</v>
      </c>
      <c r="AF30" s="44">
        <f t="shared" si="8"/>
        <v>595</v>
      </c>
      <c r="AG30" s="44">
        <f t="shared" si="9"/>
        <v>595</v>
      </c>
      <c r="AH30" s="44">
        <f t="shared" si="10"/>
        <v>0</v>
      </c>
      <c r="AI30" s="44">
        <f t="shared" si="11"/>
        <v>595</v>
      </c>
      <c r="AJ30" s="54"/>
      <c r="AK30" s="54"/>
      <c r="AL30" s="54"/>
      <c r="AM30" s="42">
        <f t="shared" si="12"/>
        <v>0</v>
      </c>
      <c r="AN30" s="34"/>
    </row>
    <row r="31">
      <c r="A31" s="40" t="s">
        <v>57</v>
      </c>
      <c r="B31" s="40" t="s">
        <v>161</v>
      </c>
      <c r="C31" s="41">
        <v>45703.0</v>
      </c>
      <c r="D31" s="40">
        <v>15.0</v>
      </c>
      <c r="E31" s="40">
        <v>185.0</v>
      </c>
      <c r="F31" s="41">
        <v>45792.0</v>
      </c>
      <c r="G31" s="40" t="b">
        <v>0</v>
      </c>
      <c r="H31" s="40" t="b">
        <v>1</v>
      </c>
      <c r="I31" s="40" t="b">
        <v>0</v>
      </c>
      <c r="J31" s="40">
        <v>185.0</v>
      </c>
      <c r="K31" s="42">
        <f t="shared" si="1"/>
        <v>0</v>
      </c>
      <c r="L31" s="42">
        <f t="shared" si="2"/>
        <v>185</v>
      </c>
      <c r="M31" s="42">
        <f t="shared" si="3"/>
        <v>185</v>
      </c>
      <c r="N31" s="43">
        <v>0.1</v>
      </c>
      <c r="O31" s="44">
        <f t="shared" si="4"/>
        <v>-18.5</v>
      </c>
      <c r="P31" s="43">
        <v>0.05</v>
      </c>
      <c r="Q31" s="44">
        <f t="shared" si="5"/>
        <v>-9.25</v>
      </c>
      <c r="R31" s="45">
        <f t="shared" si="6"/>
        <v>-27.75</v>
      </c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E31" s="44">
        <f t="shared" si="7"/>
        <v>0</v>
      </c>
      <c r="AF31" s="44">
        <f t="shared" si="8"/>
        <v>157.25</v>
      </c>
      <c r="AG31" s="44">
        <f t="shared" si="9"/>
        <v>157.25</v>
      </c>
      <c r="AH31" s="44">
        <f t="shared" si="10"/>
        <v>0</v>
      </c>
      <c r="AI31" s="44">
        <f t="shared" si="11"/>
        <v>157.25</v>
      </c>
      <c r="AJ31" s="54"/>
      <c r="AK31" s="54"/>
      <c r="AL31" s="54"/>
      <c r="AM31" s="42">
        <f t="shared" si="12"/>
        <v>0</v>
      </c>
      <c r="AN31" s="1"/>
    </row>
    <row r="32">
      <c r="A32" s="40" t="s">
        <v>60</v>
      </c>
      <c r="B32" s="40" t="s">
        <v>62</v>
      </c>
      <c r="C32" s="41">
        <v>45141.0</v>
      </c>
      <c r="D32" s="40">
        <v>3.0</v>
      </c>
      <c r="E32" s="40">
        <v>740.0</v>
      </c>
      <c r="F32" s="41">
        <v>45783.0</v>
      </c>
      <c r="G32" s="40" t="b">
        <v>0</v>
      </c>
      <c r="H32" s="40" t="b">
        <v>1</v>
      </c>
      <c r="I32" s="40" t="b">
        <v>0</v>
      </c>
      <c r="J32" s="40">
        <v>740.0</v>
      </c>
      <c r="K32" s="42">
        <f t="shared" si="1"/>
        <v>0</v>
      </c>
      <c r="L32" s="42">
        <f t="shared" si="2"/>
        <v>740</v>
      </c>
      <c r="M32" s="42">
        <f t="shared" si="3"/>
        <v>740</v>
      </c>
      <c r="N32" s="43">
        <v>0.1</v>
      </c>
      <c r="O32" s="44">
        <f t="shared" si="4"/>
        <v>-74</v>
      </c>
      <c r="P32" s="43">
        <v>0.05</v>
      </c>
      <c r="Q32" s="44">
        <f t="shared" si="5"/>
        <v>-37</v>
      </c>
      <c r="R32" s="45">
        <f t="shared" si="6"/>
        <v>-111</v>
      </c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E32" s="44">
        <f t="shared" si="7"/>
        <v>0</v>
      </c>
      <c r="AF32" s="44">
        <f t="shared" si="8"/>
        <v>629</v>
      </c>
      <c r="AG32" s="44">
        <f t="shared" si="9"/>
        <v>629</v>
      </c>
      <c r="AH32" s="44">
        <f t="shared" si="10"/>
        <v>0</v>
      </c>
      <c r="AI32" s="44">
        <f t="shared" si="11"/>
        <v>629</v>
      </c>
      <c r="AJ32" s="48"/>
      <c r="AK32" s="48"/>
      <c r="AL32" s="48"/>
      <c r="AM32" s="42">
        <f t="shared" si="12"/>
        <v>0</v>
      </c>
      <c r="AN32" s="1"/>
    </row>
    <row r="33">
      <c r="A33" s="40" t="s">
        <v>63</v>
      </c>
      <c r="B33" s="40" t="s">
        <v>65</v>
      </c>
      <c r="C33" s="41">
        <v>45721.0</v>
      </c>
      <c r="D33" s="40">
        <v>5.0</v>
      </c>
      <c r="E33" s="40">
        <v>700.0</v>
      </c>
      <c r="F33" s="41">
        <v>45778.0</v>
      </c>
      <c r="G33" s="40" t="b">
        <v>0</v>
      </c>
      <c r="H33" s="40" t="b">
        <v>1</v>
      </c>
      <c r="I33" s="40" t="b">
        <v>0</v>
      </c>
      <c r="J33" s="40">
        <v>700.0</v>
      </c>
      <c r="K33" s="42">
        <f t="shared" si="1"/>
        <v>0</v>
      </c>
      <c r="L33" s="42">
        <f t="shared" si="2"/>
        <v>700</v>
      </c>
      <c r="M33" s="42">
        <f t="shared" si="3"/>
        <v>700</v>
      </c>
      <c r="N33" s="43">
        <v>0.1</v>
      </c>
      <c r="O33" s="44">
        <f t="shared" si="4"/>
        <v>-70</v>
      </c>
      <c r="P33" s="43">
        <v>0.05</v>
      </c>
      <c r="Q33" s="44">
        <f t="shared" si="5"/>
        <v>-35</v>
      </c>
      <c r="R33" s="45">
        <f t="shared" si="6"/>
        <v>-105</v>
      </c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E33" s="44">
        <f t="shared" si="7"/>
        <v>0</v>
      </c>
      <c r="AF33" s="44">
        <f t="shared" si="8"/>
        <v>595</v>
      </c>
      <c r="AG33" s="44">
        <f t="shared" si="9"/>
        <v>595</v>
      </c>
      <c r="AH33" s="44">
        <f t="shared" si="10"/>
        <v>0</v>
      </c>
      <c r="AI33" s="44">
        <f t="shared" si="11"/>
        <v>595</v>
      </c>
      <c r="AJ33" s="48"/>
      <c r="AK33" s="48"/>
      <c r="AL33" s="48"/>
      <c r="AM33" s="42">
        <f t="shared" si="12"/>
        <v>0</v>
      </c>
      <c r="AN33" s="1"/>
    </row>
    <row r="34">
      <c r="A34" s="40" t="s">
        <v>66</v>
      </c>
      <c r="B34" s="40" t="s">
        <v>68</v>
      </c>
      <c r="C34" s="41">
        <v>45488.0</v>
      </c>
      <c r="D34" s="40">
        <v>15.0</v>
      </c>
      <c r="E34" s="40">
        <v>795.0</v>
      </c>
      <c r="F34" s="41">
        <v>45793.0</v>
      </c>
      <c r="G34" s="40" t="b">
        <v>0</v>
      </c>
      <c r="H34" s="40" t="b">
        <v>1</v>
      </c>
      <c r="I34" s="40" t="b">
        <v>0</v>
      </c>
      <c r="J34" s="40">
        <v>795.0</v>
      </c>
      <c r="K34" s="42">
        <f t="shared" si="1"/>
        <v>0</v>
      </c>
      <c r="L34" s="42">
        <f t="shared" si="2"/>
        <v>795</v>
      </c>
      <c r="M34" s="42">
        <f t="shared" si="3"/>
        <v>795</v>
      </c>
      <c r="N34" s="43">
        <v>0.1</v>
      </c>
      <c r="O34" s="44">
        <f t="shared" si="4"/>
        <v>-79.5</v>
      </c>
      <c r="P34" s="43">
        <v>0.05</v>
      </c>
      <c r="Q34" s="44">
        <f t="shared" si="5"/>
        <v>-39.75</v>
      </c>
      <c r="R34" s="45">
        <f t="shared" si="6"/>
        <v>-119.25</v>
      </c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E34" s="44">
        <f t="shared" si="7"/>
        <v>0</v>
      </c>
      <c r="AF34" s="44">
        <f t="shared" si="8"/>
        <v>675.75</v>
      </c>
      <c r="AG34" s="44">
        <f t="shared" si="9"/>
        <v>675.75</v>
      </c>
      <c r="AH34" s="44">
        <f t="shared" si="10"/>
        <v>0</v>
      </c>
      <c r="AI34" s="44">
        <f t="shared" si="11"/>
        <v>675.75</v>
      </c>
      <c r="AJ34" s="54"/>
      <c r="AK34" s="54"/>
      <c r="AL34" s="54"/>
      <c r="AM34" s="42">
        <f t="shared" si="12"/>
        <v>0</v>
      </c>
      <c r="AN34" s="1"/>
    </row>
    <row r="35">
      <c r="A35" s="50" t="s">
        <v>69</v>
      </c>
      <c r="B35" s="50" t="s">
        <v>71</v>
      </c>
      <c r="C35" s="51">
        <v>44986.0</v>
      </c>
      <c r="D35" s="50">
        <v>1.0</v>
      </c>
      <c r="E35" s="50">
        <v>740.0</v>
      </c>
      <c r="F35" s="51">
        <v>45775.0</v>
      </c>
      <c r="G35" s="50" t="b">
        <v>0</v>
      </c>
      <c r="H35" s="50" t="b">
        <v>1</v>
      </c>
      <c r="I35" s="50" t="b">
        <v>0</v>
      </c>
      <c r="J35" s="50">
        <v>740.0</v>
      </c>
      <c r="K35" s="42">
        <f t="shared" si="1"/>
        <v>0</v>
      </c>
      <c r="L35" s="42">
        <f t="shared" si="2"/>
        <v>740</v>
      </c>
      <c r="M35" s="42">
        <f t="shared" si="3"/>
        <v>740</v>
      </c>
      <c r="N35" s="43">
        <v>0.1</v>
      </c>
      <c r="O35" s="44">
        <f t="shared" si="4"/>
        <v>-74</v>
      </c>
      <c r="P35" s="43">
        <v>0.05</v>
      </c>
      <c r="Q35" s="44">
        <f t="shared" si="5"/>
        <v>-37</v>
      </c>
      <c r="R35" s="45">
        <f t="shared" si="6"/>
        <v>-111</v>
      </c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E35" s="44">
        <f t="shared" si="7"/>
        <v>0</v>
      </c>
      <c r="AF35" s="44">
        <f t="shared" si="8"/>
        <v>629</v>
      </c>
      <c r="AG35" s="44">
        <f t="shared" si="9"/>
        <v>629</v>
      </c>
      <c r="AH35" s="44">
        <f t="shared" si="10"/>
        <v>0</v>
      </c>
      <c r="AI35" s="44">
        <f t="shared" si="11"/>
        <v>629</v>
      </c>
      <c r="AJ35" s="48"/>
      <c r="AK35" s="48"/>
      <c r="AL35" s="48"/>
      <c r="AM35" s="42">
        <f t="shared" si="12"/>
        <v>0</v>
      </c>
      <c r="AN35" s="1"/>
    </row>
    <row r="36">
      <c r="A36" s="50" t="s">
        <v>72</v>
      </c>
      <c r="B36" s="50" t="s">
        <v>197</v>
      </c>
      <c r="C36" s="51">
        <v>45141.0</v>
      </c>
      <c r="D36" s="50">
        <v>3.0</v>
      </c>
      <c r="E36" s="50">
        <v>560.0</v>
      </c>
      <c r="F36" s="51">
        <v>45772.0</v>
      </c>
      <c r="G36" s="50" t="b">
        <v>1</v>
      </c>
      <c r="H36" s="50" t="b">
        <v>0</v>
      </c>
      <c r="I36" s="50" t="b">
        <v>0</v>
      </c>
      <c r="J36" s="50">
        <v>560.0</v>
      </c>
      <c r="K36" s="42">
        <f t="shared" si="1"/>
        <v>0</v>
      </c>
      <c r="L36" s="42">
        <f t="shared" si="2"/>
        <v>0</v>
      </c>
      <c r="M36" s="42">
        <f t="shared" si="3"/>
        <v>0</v>
      </c>
      <c r="N36" s="43">
        <v>0.1</v>
      </c>
      <c r="O36" s="44">
        <f t="shared" si="4"/>
        <v>-56</v>
      </c>
      <c r="P36" s="43">
        <v>0.05</v>
      </c>
      <c r="Q36" s="44">
        <f t="shared" si="5"/>
        <v>-28</v>
      </c>
      <c r="R36" s="45">
        <f t="shared" si="6"/>
        <v>-84</v>
      </c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E36" s="44">
        <f t="shared" si="7"/>
        <v>0</v>
      </c>
      <c r="AF36" s="44">
        <f t="shared" si="8"/>
        <v>476</v>
      </c>
      <c r="AG36" s="44">
        <f t="shared" si="9"/>
        <v>0</v>
      </c>
      <c r="AH36" s="44">
        <f t="shared" si="10"/>
        <v>0</v>
      </c>
      <c r="AI36" s="44">
        <f t="shared" si="11"/>
        <v>0</v>
      </c>
      <c r="AJ36" s="48"/>
      <c r="AK36" s="48"/>
      <c r="AL36" s="48"/>
      <c r="AM36" s="42">
        <f t="shared" si="12"/>
        <v>0</v>
      </c>
      <c r="AN36" s="1"/>
    </row>
    <row r="37">
      <c r="A37" s="50" t="s">
        <v>74</v>
      </c>
      <c r="B37" s="50" t="s">
        <v>76</v>
      </c>
      <c r="C37" s="51">
        <v>45367.0</v>
      </c>
      <c r="D37" s="50">
        <v>16.0</v>
      </c>
      <c r="E37" s="50">
        <v>810.0</v>
      </c>
      <c r="F37" s="51">
        <v>45793.0</v>
      </c>
      <c r="G37" s="50" t="b">
        <v>0</v>
      </c>
      <c r="H37" s="50" t="b">
        <v>1</v>
      </c>
      <c r="I37" s="50" t="b">
        <v>0</v>
      </c>
      <c r="J37" s="50">
        <v>810.0</v>
      </c>
      <c r="K37" s="42">
        <f t="shared" si="1"/>
        <v>0</v>
      </c>
      <c r="L37" s="42">
        <f t="shared" si="2"/>
        <v>810</v>
      </c>
      <c r="M37" s="42">
        <f t="shared" si="3"/>
        <v>810</v>
      </c>
      <c r="N37" s="43">
        <v>0.1</v>
      </c>
      <c r="O37" s="44">
        <f t="shared" si="4"/>
        <v>-81</v>
      </c>
      <c r="P37" s="43">
        <v>0.05</v>
      </c>
      <c r="Q37" s="44">
        <f t="shared" si="5"/>
        <v>-40.5</v>
      </c>
      <c r="R37" s="45">
        <f t="shared" si="6"/>
        <v>-121.5</v>
      </c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E37" s="44">
        <f t="shared" si="7"/>
        <v>0</v>
      </c>
      <c r="AF37" s="44">
        <f t="shared" si="8"/>
        <v>688.5</v>
      </c>
      <c r="AG37" s="44">
        <f t="shared" si="9"/>
        <v>688.5</v>
      </c>
      <c r="AH37" s="44">
        <f t="shared" si="10"/>
        <v>0</v>
      </c>
      <c r="AI37" s="44">
        <f t="shared" si="11"/>
        <v>688.5</v>
      </c>
      <c r="AJ37" s="54"/>
      <c r="AK37" s="54"/>
      <c r="AL37" s="54"/>
      <c r="AM37" s="42">
        <f t="shared" si="12"/>
        <v>0</v>
      </c>
      <c r="AN37" s="1"/>
    </row>
    <row r="38">
      <c r="A38" s="50" t="s">
        <v>167</v>
      </c>
      <c r="B38" s="50" t="s">
        <v>143</v>
      </c>
      <c r="C38" s="51">
        <v>45206.0</v>
      </c>
      <c r="D38" s="50">
        <v>7.0</v>
      </c>
      <c r="E38" s="50" t="s">
        <v>143</v>
      </c>
      <c r="F38" s="50" t="s">
        <v>143</v>
      </c>
      <c r="G38" s="50" t="b">
        <v>0</v>
      </c>
      <c r="H38" s="50" t="b">
        <v>0</v>
      </c>
      <c r="I38" s="50" t="b">
        <v>0</v>
      </c>
      <c r="J38" s="50" t="s">
        <v>143</v>
      </c>
      <c r="K38" s="42">
        <f t="shared" si="1"/>
        <v>0</v>
      </c>
      <c r="L38" s="42">
        <f t="shared" si="2"/>
        <v>0</v>
      </c>
      <c r="M38" s="42">
        <f t="shared" si="3"/>
        <v>0</v>
      </c>
      <c r="N38" s="43">
        <v>0.1</v>
      </c>
      <c r="O38" s="44">
        <f t="shared" si="4"/>
        <v>0</v>
      </c>
      <c r="P38" s="43">
        <v>0.05</v>
      </c>
      <c r="Q38" s="44">
        <f t="shared" si="5"/>
        <v>0</v>
      </c>
      <c r="R38" s="45">
        <f t="shared" si="6"/>
        <v>0</v>
      </c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E38" s="44">
        <f t="shared" si="7"/>
        <v>0</v>
      </c>
      <c r="AF38" s="44">
        <f t="shared" si="8"/>
        <v>0</v>
      </c>
      <c r="AG38" s="44">
        <f t="shared" si="9"/>
        <v>0</v>
      </c>
      <c r="AH38" s="44">
        <f t="shared" si="10"/>
        <v>0</v>
      </c>
      <c r="AI38" s="44">
        <f t="shared" si="11"/>
        <v>0</v>
      </c>
      <c r="AJ38" s="48"/>
      <c r="AK38" s="48"/>
      <c r="AL38" s="48"/>
      <c r="AM38" s="42">
        <f t="shared" si="12"/>
        <v>0</v>
      </c>
      <c r="AN38" s="6" t="s">
        <v>168</v>
      </c>
    </row>
    <row r="39">
      <c r="A39" s="50" t="s">
        <v>77</v>
      </c>
      <c r="B39" s="50" t="s">
        <v>79</v>
      </c>
      <c r="C39" s="51">
        <v>45381.0</v>
      </c>
      <c r="D39" s="50">
        <v>30.0</v>
      </c>
      <c r="E39" s="50">
        <v>675.0</v>
      </c>
      <c r="F39" s="51">
        <v>45775.0</v>
      </c>
      <c r="G39" s="50" t="b">
        <v>0</v>
      </c>
      <c r="H39" s="50" t="b">
        <v>1</v>
      </c>
      <c r="I39" s="50" t="b">
        <v>0</v>
      </c>
      <c r="J39" s="50">
        <v>675.0</v>
      </c>
      <c r="K39" s="42">
        <f t="shared" si="1"/>
        <v>0</v>
      </c>
      <c r="L39" s="42">
        <f t="shared" si="2"/>
        <v>675</v>
      </c>
      <c r="M39" s="42">
        <f t="shared" si="3"/>
        <v>675</v>
      </c>
      <c r="N39" s="43">
        <v>0.1</v>
      </c>
      <c r="O39" s="44">
        <f t="shared" si="4"/>
        <v>-67.5</v>
      </c>
      <c r="P39" s="43">
        <v>0.05</v>
      </c>
      <c r="Q39" s="44">
        <f t="shared" si="5"/>
        <v>-33.75</v>
      </c>
      <c r="R39" s="45">
        <f t="shared" si="6"/>
        <v>-101.25</v>
      </c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E39" s="44">
        <f t="shared" si="7"/>
        <v>0</v>
      </c>
      <c r="AF39" s="44">
        <f t="shared" si="8"/>
        <v>573.75</v>
      </c>
      <c r="AG39" s="44">
        <f t="shared" si="9"/>
        <v>573.75</v>
      </c>
      <c r="AH39" s="44">
        <f t="shared" si="10"/>
        <v>0</v>
      </c>
      <c r="AI39" s="44">
        <f t="shared" si="11"/>
        <v>573.75</v>
      </c>
      <c r="AJ39" s="48"/>
      <c r="AK39" s="48"/>
      <c r="AL39" s="48"/>
      <c r="AM39" s="42">
        <f t="shared" si="12"/>
        <v>0</v>
      </c>
      <c r="AN39" s="1"/>
    </row>
    <row r="40">
      <c r="A40" s="40" t="s">
        <v>80</v>
      </c>
      <c r="B40" s="40" t="s">
        <v>82</v>
      </c>
      <c r="C40" s="41">
        <v>45567.0</v>
      </c>
      <c r="D40" s="40">
        <v>2.0</v>
      </c>
      <c r="E40" s="40">
        <v>700.0</v>
      </c>
      <c r="F40" s="41">
        <v>45779.0</v>
      </c>
      <c r="G40" s="40" t="b">
        <v>0</v>
      </c>
      <c r="H40" s="40" t="b">
        <v>1</v>
      </c>
      <c r="I40" s="40" t="b">
        <v>0</v>
      </c>
      <c r="J40" s="40">
        <v>700.0</v>
      </c>
      <c r="K40" s="42">
        <f t="shared" si="1"/>
        <v>0</v>
      </c>
      <c r="L40" s="42">
        <f t="shared" si="2"/>
        <v>700</v>
      </c>
      <c r="M40" s="42">
        <f t="shared" si="3"/>
        <v>700</v>
      </c>
      <c r="N40" s="43">
        <v>0.1</v>
      </c>
      <c r="O40" s="44">
        <f t="shared" si="4"/>
        <v>-70</v>
      </c>
      <c r="P40" s="43">
        <v>0.05</v>
      </c>
      <c r="Q40" s="44">
        <f t="shared" si="5"/>
        <v>-35</v>
      </c>
      <c r="R40" s="45">
        <f t="shared" si="6"/>
        <v>-105</v>
      </c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E40" s="44">
        <f t="shared" si="7"/>
        <v>0</v>
      </c>
      <c r="AF40" s="44">
        <f t="shared" si="8"/>
        <v>595</v>
      </c>
      <c r="AG40" s="44">
        <f t="shared" si="9"/>
        <v>595</v>
      </c>
      <c r="AH40" s="44">
        <f t="shared" si="10"/>
        <v>0</v>
      </c>
      <c r="AI40" s="44">
        <f t="shared" si="11"/>
        <v>595</v>
      </c>
      <c r="AJ40" s="48"/>
      <c r="AK40" s="48"/>
      <c r="AL40" s="48"/>
      <c r="AM40" s="42">
        <f t="shared" si="12"/>
        <v>0</v>
      </c>
      <c r="AN40" s="1"/>
    </row>
    <row r="41">
      <c r="A41" s="40" t="s">
        <v>83</v>
      </c>
      <c r="B41" s="40" t="s">
        <v>198</v>
      </c>
      <c r="C41" s="41">
        <v>45069.0</v>
      </c>
      <c r="D41" s="40">
        <v>23.0</v>
      </c>
      <c r="E41" s="40">
        <v>740.0</v>
      </c>
      <c r="F41" s="41">
        <v>45776.0</v>
      </c>
      <c r="G41" s="40" t="b">
        <v>0</v>
      </c>
      <c r="H41" s="40" t="b">
        <v>1</v>
      </c>
      <c r="I41" s="40" t="b">
        <v>0</v>
      </c>
      <c r="J41" s="40">
        <v>740.0</v>
      </c>
      <c r="K41" s="42">
        <f t="shared" si="1"/>
        <v>0</v>
      </c>
      <c r="L41" s="42">
        <f t="shared" si="2"/>
        <v>740</v>
      </c>
      <c r="M41" s="42">
        <f t="shared" si="3"/>
        <v>740</v>
      </c>
      <c r="N41" s="43">
        <v>0.1</v>
      </c>
      <c r="O41" s="44">
        <f t="shared" si="4"/>
        <v>-74</v>
      </c>
      <c r="P41" s="43">
        <v>0.05</v>
      </c>
      <c r="Q41" s="44">
        <f t="shared" si="5"/>
        <v>-37</v>
      </c>
      <c r="R41" s="45">
        <f t="shared" si="6"/>
        <v>-111</v>
      </c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E41" s="44">
        <f t="shared" si="7"/>
        <v>0</v>
      </c>
      <c r="AF41" s="44">
        <f t="shared" si="8"/>
        <v>629</v>
      </c>
      <c r="AG41" s="44">
        <f t="shared" si="9"/>
        <v>629</v>
      </c>
      <c r="AH41" s="44">
        <f t="shared" si="10"/>
        <v>0</v>
      </c>
      <c r="AI41" s="44">
        <f t="shared" si="11"/>
        <v>629</v>
      </c>
      <c r="AJ41" s="48"/>
      <c r="AK41" s="48"/>
      <c r="AL41" s="48"/>
      <c r="AM41" s="42">
        <f t="shared" si="12"/>
        <v>0</v>
      </c>
      <c r="AN41" s="1"/>
    </row>
    <row r="42">
      <c r="A42" s="40" t="s">
        <v>85</v>
      </c>
      <c r="B42" s="40" t="s">
        <v>87</v>
      </c>
      <c r="C42" s="41">
        <v>45201.0</v>
      </c>
      <c r="D42" s="40">
        <v>2.0</v>
      </c>
      <c r="E42" s="40">
        <v>740.0</v>
      </c>
      <c r="F42" s="41">
        <v>45779.0</v>
      </c>
      <c r="G42" s="40" t="b">
        <v>0</v>
      </c>
      <c r="H42" s="40" t="b">
        <v>1</v>
      </c>
      <c r="I42" s="40" t="b">
        <v>0</v>
      </c>
      <c r="J42" s="40">
        <v>740.0</v>
      </c>
      <c r="K42" s="42">
        <f t="shared" si="1"/>
        <v>0</v>
      </c>
      <c r="L42" s="42">
        <f t="shared" si="2"/>
        <v>740</v>
      </c>
      <c r="M42" s="42">
        <f t="shared" si="3"/>
        <v>740</v>
      </c>
      <c r="N42" s="43">
        <v>0.1</v>
      </c>
      <c r="O42" s="44">
        <f t="shared" si="4"/>
        <v>-74</v>
      </c>
      <c r="P42" s="43">
        <v>0.05</v>
      </c>
      <c r="Q42" s="44">
        <f t="shared" si="5"/>
        <v>-37</v>
      </c>
      <c r="R42" s="45">
        <f t="shared" si="6"/>
        <v>-111</v>
      </c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E42" s="44">
        <f t="shared" si="7"/>
        <v>0</v>
      </c>
      <c r="AF42" s="44">
        <f t="shared" si="8"/>
        <v>629</v>
      </c>
      <c r="AG42" s="44">
        <f t="shared" si="9"/>
        <v>629</v>
      </c>
      <c r="AH42" s="44">
        <f t="shared" si="10"/>
        <v>0</v>
      </c>
      <c r="AI42" s="44">
        <f t="shared" si="11"/>
        <v>629</v>
      </c>
      <c r="AJ42" s="48"/>
      <c r="AK42" s="48"/>
      <c r="AL42" s="48"/>
      <c r="AM42" s="42">
        <f t="shared" si="12"/>
        <v>0</v>
      </c>
      <c r="AN42" s="1"/>
    </row>
    <row r="43">
      <c r="A43" s="40" t="s">
        <v>88</v>
      </c>
      <c r="B43" s="40" t="s">
        <v>90</v>
      </c>
      <c r="C43" s="41">
        <v>44965.0</v>
      </c>
      <c r="D43" s="40">
        <v>8.0</v>
      </c>
      <c r="E43" s="40">
        <v>740.0</v>
      </c>
      <c r="F43" s="41">
        <v>45789.0</v>
      </c>
      <c r="G43" s="40" t="b">
        <v>0</v>
      </c>
      <c r="H43" s="40" t="b">
        <v>1</v>
      </c>
      <c r="I43" s="40" t="b">
        <v>0</v>
      </c>
      <c r="J43" s="40">
        <v>740.0</v>
      </c>
      <c r="K43" s="42">
        <f t="shared" si="1"/>
        <v>0</v>
      </c>
      <c r="L43" s="42">
        <f t="shared" si="2"/>
        <v>740</v>
      </c>
      <c r="M43" s="42">
        <f t="shared" si="3"/>
        <v>740</v>
      </c>
      <c r="N43" s="43">
        <v>0.1</v>
      </c>
      <c r="O43" s="44">
        <f t="shared" si="4"/>
        <v>-74</v>
      </c>
      <c r="P43" s="43">
        <v>0.05</v>
      </c>
      <c r="Q43" s="44">
        <f t="shared" si="5"/>
        <v>-37</v>
      </c>
      <c r="R43" s="45">
        <f t="shared" si="6"/>
        <v>-111</v>
      </c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E43" s="44">
        <f t="shared" si="7"/>
        <v>0</v>
      </c>
      <c r="AF43" s="44">
        <f t="shared" si="8"/>
        <v>629</v>
      </c>
      <c r="AG43" s="44">
        <f t="shared" si="9"/>
        <v>629</v>
      </c>
      <c r="AH43" s="44">
        <f t="shared" si="10"/>
        <v>0</v>
      </c>
      <c r="AI43" s="44">
        <f t="shared" si="11"/>
        <v>629</v>
      </c>
      <c r="AJ43" s="48"/>
      <c r="AK43" s="48"/>
      <c r="AL43" s="48"/>
      <c r="AM43" s="42">
        <f t="shared" si="12"/>
        <v>0</v>
      </c>
      <c r="AN43" s="1"/>
    </row>
    <row r="44">
      <c r="A44" s="56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E44" s="57"/>
      <c r="AF44" s="57"/>
      <c r="AG44" s="57"/>
      <c r="AH44" s="57"/>
      <c r="AI44" s="57"/>
      <c r="AJ44" s="57"/>
      <c r="AK44" s="57"/>
      <c r="AL44" s="57"/>
      <c r="AM44" s="42">
        <f t="shared" si="12"/>
        <v>0</v>
      </c>
      <c r="AN44" s="57"/>
    </row>
    <row r="45">
      <c r="A45" s="34" t="s">
        <v>174</v>
      </c>
      <c r="B45" s="1"/>
      <c r="C45" s="1"/>
      <c r="D45" s="1"/>
      <c r="E45" s="1"/>
      <c r="F45" s="1"/>
      <c r="G45" s="1"/>
      <c r="H45" s="1"/>
      <c r="I45" s="1"/>
      <c r="J45" s="1"/>
      <c r="K45" s="42">
        <f t="shared" ref="K45:K56" si="13">J45*I45</f>
        <v>0</v>
      </c>
      <c r="L45" s="42">
        <f t="shared" ref="L45:L56" si="14">H45*J45</f>
        <v>0</v>
      </c>
      <c r="M45" s="42">
        <f t="shared" ref="M45:M56" si="15">(J45*H45)+(J45*I45)</f>
        <v>0</v>
      </c>
      <c r="N45" s="43">
        <v>0.1</v>
      </c>
      <c r="O45" s="44">
        <f t="shared" ref="O45:O56" si="16">J45*-N45</f>
        <v>0</v>
      </c>
      <c r="P45" s="43">
        <v>0.05</v>
      </c>
      <c r="Q45" s="44">
        <f t="shared" ref="Q45:Q56" si="17">J45*-P45</f>
        <v>0</v>
      </c>
      <c r="R45" s="45">
        <f t="shared" ref="R45:R56" si="18">O45+Q45</f>
        <v>0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44">
        <f t="shared" ref="AE45:AE56" si="19">-T45+-W45+-Z45+-AC45</f>
        <v>0</v>
      </c>
      <c r="AF45" s="44">
        <f t="shared" ref="AF45:AF56" si="20">J45+R45+AE45</f>
        <v>0</v>
      </c>
      <c r="AG45" s="44">
        <f t="shared" ref="AG45:AG56" si="21">AF45*H45</f>
        <v>0</v>
      </c>
      <c r="AH45" s="44">
        <f t="shared" ref="AH45:AH56" si="22">AF45*I45</f>
        <v>0</v>
      </c>
      <c r="AI45" s="44">
        <f t="shared" ref="AI45:AI56" si="23">AG45+AH45</f>
        <v>0</v>
      </c>
      <c r="AJ45" s="1"/>
      <c r="AK45" s="1"/>
      <c r="AL45" s="1"/>
      <c r="AM45" s="42">
        <f t="shared" si="12"/>
        <v>0</v>
      </c>
      <c r="AN45" s="34" t="s">
        <v>168</v>
      </c>
      <c r="AO45" s="1"/>
      <c r="AP45" s="1"/>
      <c r="AQ45" s="1"/>
      <c r="AR45" s="1"/>
    </row>
    <row r="46">
      <c r="A46" s="59" t="s">
        <v>175</v>
      </c>
      <c r="K46" s="42">
        <f t="shared" si="13"/>
        <v>0</v>
      </c>
      <c r="L46" s="42">
        <f t="shared" si="14"/>
        <v>0</v>
      </c>
      <c r="M46" s="42">
        <f t="shared" si="15"/>
        <v>0</v>
      </c>
      <c r="N46" s="43">
        <v>0.1</v>
      </c>
      <c r="O46" s="44">
        <f t="shared" si="16"/>
        <v>0</v>
      </c>
      <c r="P46" s="43">
        <v>0.05</v>
      </c>
      <c r="Q46" s="44">
        <f t="shared" si="17"/>
        <v>0</v>
      </c>
      <c r="R46" s="45">
        <f t="shared" si="18"/>
        <v>0</v>
      </c>
      <c r="AE46" s="44">
        <f t="shared" si="19"/>
        <v>0</v>
      </c>
      <c r="AF46" s="44">
        <f t="shared" si="20"/>
        <v>0</v>
      </c>
      <c r="AG46" s="44">
        <f t="shared" si="21"/>
        <v>0</v>
      </c>
      <c r="AH46" s="44">
        <f t="shared" si="22"/>
        <v>0</v>
      </c>
      <c r="AI46" s="44">
        <f t="shared" si="23"/>
        <v>0</v>
      </c>
      <c r="AM46" s="42">
        <f t="shared" si="12"/>
        <v>0</v>
      </c>
    </row>
    <row r="47">
      <c r="A47" s="59" t="s">
        <v>176</v>
      </c>
      <c r="K47" s="42">
        <f t="shared" si="13"/>
        <v>0</v>
      </c>
      <c r="L47" s="42">
        <f t="shared" si="14"/>
        <v>0</v>
      </c>
      <c r="M47" s="42">
        <f t="shared" si="15"/>
        <v>0</v>
      </c>
      <c r="N47" s="43">
        <v>0.1</v>
      </c>
      <c r="O47" s="44">
        <f t="shared" si="16"/>
        <v>0</v>
      </c>
      <c r="P47" s="43">
        <v>0.05</v>
      </c>
      <c r="Q47" s="44">
        <f t="shared" si="17"/>
        <v>0</v>
      </c>
      <c r="R47" s="45">
        <f t="shared" si="18"/>
        <v>0</v>
      </c>
      <c r="AE47" s="44">
        <f t="shared" si="19"/>
        <v>0</v>
      </c>
      <c r="AF47" s="44">
        <f t="shared" si="20"/>
        <v>0</v>
      </c>
      <c r="AG47" s="44">
        <f t="shared" si="21"/>
        <v>0</v>
      </c>
      <c r="AH47" s="44">
        <f t="shared" si="22"/>
        <v>0</v>
      </c>
      <c r="AI47" s="44">
        <f t="shared" si="23"/>
        <v>0</v>
      </c>
      <c r="AM47" s="42">
        <f t="shared" si="12"/>
        <v>0</v>
      </c>
    </row>
    <row r="48">
      <c r="A48" s="59" t="s">
        <v>177</v>
      </c>
      <c r="K48" s="42">
        <f t="shared" si="13"/>
        <v>0</v>
      </c>
      <c r="L48" s="42">
        <f t="shared" si="14"/>
        <v>0</v>
      </c>
      <c r="M48" s="42">
        <f t="shared" si="15"/>
        <v>0</v>
      </c>
      <c r="N48" s="43">
        <v>0.1</v>
      </c>
      <c r="O48" s="44">
        <f t="shared" si="16"/>
        <v>0</v>
      </c>
      <c r="P48" s="43">
        <v>0.05</v>
      </c>
      <c r="Q48" s="44">
        <f t="shared" si="17"/>
        <v>0</v>
      </c>
      <c r="R48" s="45">
        <f t="shared" si="18"/>
        <v>0</v>
      </c>
      <c r="AE48" s="44">
        <f t="shared" si="19"/>
        <v>0</v>
      </c>
      <c r="AF48" s="44">
        <f t="shared" si="20"/>
        <v>0</v>
      </c>
      <c r="AG48" s="44">
        <f t="shared" si="21"/>
        <v>0</v>
      </c>
      <c r="AH48" s="44">
        <f t="shared" si="22"/>
        <v>0</v>
      </c>
      <c r="AI48" s="44">
        <f t="shared" si="23"/>
        <v>0</v>
      </c>
      <c r="AM48" s="42">
        <f t="shared" si="12"/>
        <v>0</v>
      </c>
    </row>
    <row r="49">
      <c r="A49" s="59" t="s">
        <v>178</v>
      </c>
      <c r="K49" s="42">
        <f t="shared" si="13"/>
        <v>0</v>
      </c>
      <c r="L49" s="42">
        <f t="shared" si="14"/>
        <v>0</v>
      </c>
      <c r="M49" s="42">
        <f t="shared" si="15"/>
        <v>0</v>
      </c>
      <c r="N49" s="43">
        <v>0.1</v>
      </c>
      <c r="O49" s="44">
        <f t="shared" si="16"/>
        <v>0</v>
      </c>
      <c r="P49" s="43">
        <v>0.05</v>
      </c>
      <c r="Q49" s="44">
        <f t="shared" si="17"/>
        <v>0</v>
      </c>
      <c r="R49" s="45">
        <f t="shared" si="18"/>
        <v>0</v>
      </c>
      <c r="AE49" s="44">
        <f t="shared" si="19"/>
        <v>0</v>
      </c>
      <c r="AF49" s="44">
        <f t="shared" si="20"/>
        <v>0</v>
      </c>
      <c r="AG49" s="44">
        <f t="shared" si="21"/>
        <v>0</v>
      </c>
      <c r="AH49" s="44">
        <f t="shared" si="22"/>
        <v>0</v>
      </c>
      <c r="AI49" s="44">
        <f t="shared" si="23"/>
        <v>0</v>
      </c>
      <c r="AM49" s="42">
        <f t="shared" si="12"/>
        <v>0</v>
      </c>
    </row>
    <row r="50">
      <c r="A50" s="59" t="s">
        <v>179</v>
      </c>
      <c r="K50" s="42">
        <f t="shared" si="13"/>
        <v>0</v>
      </c>
      <c r="L50" s="42">
        <f t="shared" si="14"/>
        <v>0</v>
      </c>
      <c r="M50" s="42">
        <f t="shared" si="15"/>
        <v>0</v>
      </c>
      <c r="N50" s="43">
        <v>0.1</v>
      </c>
      <c r="O50" s="44">
        <f t="shared" si="16"/>
        <v>0</v>
      </c>
      <c r="P50" s="43">
        <v>0.05</v>
      </c>
      <c r="Q50" s="44">
        <f t="shared" si="17"/>
        <v>0</v>
      </c>
      <c r="R50" s="45">
        <f t="shared" si="18"/>
        <v>0</v>
      </c>
      <c r="AE50" s="44">
        <f t="shared" si="19"/>
        <v>0</v>
      </c>
      <c r="AF50" s="44">
        <f t="shared" si="20"/>
        <v>0</v>
      </c>
      <c r="AG50" s="44">
        <f t="shared" si="21"/>
        <v>0</v>
      </c>
      <c r="AH50" s="44">
        <f t="shared" si="22"/>
        <v>0</v>
      </c>
      <c r="AI50" s="44">
        <f t="shared" si="23"/>
        <v>0</v>
      </c>
      <c r="AM50" s="42">
        <f t="shared" si="12"/>
        <v>0</v>
      </c>
    </row>
    <row r="51">
      <c r="A51" s="59" t="s">
        <v>180</v>
      </c>
      <c r="K51" s="42">
        <f t="shared" si="13"/>
        <v>0</v>
      </c>
      <c r="L51" s="42">
        <f t="shared" si="14"/>
        <v>0</v>
      </c>
      <c r="M51" s="42">
        <f t="shared" si="15"/>
        <v>0</v>
      </c>
      <c r="N51" s="43">
        <v>0.1</v>
      </c>
      <c r="O51" s="44">
        <f t="shared" si="16"/>
        <v>0</v>
      </c>
      <c r="P51" s="43">
        <v>0.05</v>
      </c>
      <c r="Q51" s="44">
        <f t="shared" si="17"/>
        <v>0</v>
      </c>
      <c r="R51" s="45">
        <f t="shared" si="18"/>
        <v>0</v>
      </c>
      <c r="AE51" s="44">
        <f t="shared" si="19"/>
        <v>0</v>
      </c>
      <c r="AF51" s="44">
        <f t="shared" si="20"/>
        <v>0</v>
      </c>
      <c r="AG51" s="44">
        <f t="shared" si="21"/>
        <v>0</v>
      </c>
      <c r="AH51" s="44">
        <f t="shared" si="22"/>
        <v>0</v>
      </c>
      <c r="AI51" s="44">
        <f t="shared" si="23"/>
        <v>0</v>
      </c>
      <c r="AM51" s="42">
        <f t="shared" si="12"/>
        <v>0</v>
      </c>
    </row>
    <row r="52">
      <c r="A52" s="59" t="s">
        <v>181</v>
      </c>
      <c r="K52" s="42">
        <f t="shared" si="13"/>
        <v>0</v>
      </c>
      <c r="L52" s="42">
        <f t="shared" si="14"/>
        <v>0</v>
      </c>
      <c r="M52" s="42">
        <f t="shared" si="15"/>
        <v>0</v>
      </c>
      <c r="N52" s="43">
        <v>0.1</v>
      </c>
      <c r="O52" s="44">
        <f t="shared" si="16"/>
        <v>0</v>
      </c>
      <c r="P52" s="43">
        <v>0.05</v>
      </c>
      <c r="Q52" s="44">
        <f t="shared" si="17"/>
        <v>0</v>
      </c>
      <c r="R52" s="45">
        <f t="shared" si="18"/>
        <v>0</v>
      </c>
      <c r="AE52" s="44">
        <f t="shared" si="19"/>
        <v>0</v>
      </c>
      <c r="AF52" s="44">
        <f t="shared" si="20"/>
        <v>0</v>
      </c>
      <c r="AG52" s="44">
        <f t="shared" si="21"/>
        <v>0</v>
      </c>
      <c r="AH52" s="44">
        <f t="shared" si="22"/>
        <v>0</v>
      </c>
      <c r="AI52" s="44">
        <f t="shared" si="23"/>
        <v>0</v>
      </c>
      <c r="AM52" s="42">
        <f t="shared" si="12"/>
        <v>0</v>
      </c>
    </row>
    <row r="53">
      <c r="A53" s="59" t="s">
        <v>182</v>
      </c>
      <c r="K53" s="42">
        <f t="shared" si="13"/>
        <v>0</v>
      </c>
      <c r="L53" s="42">
        <f t="shared" si="14"/>
        <v>0</v>
      </c>
      <c r="M53" s="42">
        <f t="shared" si="15"/>
        <v>0</v>
      </c>
      <c r="N53" s="43">
        <v>0.1</v>
      </c>
      <c r="O53" s="44">
        <f t="shared" si="16"/>
        <v>0</v>
      </c>
      <c r="P53" s="43">
        <v>0.05</v>
      </c>
      <c r="Q53" s="44">
        <f t="shared" si="17"/>
        <v>0</v>
      </c>
      <c r="R53" s="45">
        <f t="shared" si="18"/>
        <v>0</v>
      </c>
      <c r="AE53" s="44">
        <f t="shared" si="19"/>
        <v>0</v>
      </c>
      <c r="AF53" s="44">
        <f t="shared" si="20"/>
        <v>0</v>
      </c>
      <c r="AG53" s="44">
        <f t="shared" si="21"/>
        <v>0</v>
      </c>
      <c r="AH53" s="44">
        <f t="shared" si="22"/>
        <v>0</v>
      </c>
      <c r="AI53" s="44">
        <f t="shared" si="23"/>
        <v>0</v>
      </c>
      <c r="AM53" s="42">
        <f t="shared" si="12"/>
        <v>0</v>
      </c>
    </row>
    <row r="54">
      <c r="A54" s="59" t="s">
        <v>183</v>
      </c>
      <c r="K54" s="42">
        <f t="shared" si="13"/>
        <v>0</v>
      </c>
      <c r="L54" s="42">
        <f t="shared" si="14"/>
        <v>0</v>
      </c>
      <c r="M54" s="42">
        <f t="shared" si="15"/>
        <v>0</v>
      </c>
      <c r="N54" s="43">
        <v>0.1</v>
      </c>
      <c r="O54" s="44">
        <f t="shared" si="16"/>
        <v>0</v>
      </c>
      <c r="P54" s="43">
        <v>0.05</v>
      </c>
      <c r="Q54" s="44">
        <f t="shared" si="17"/>
        <v>0</v>
      </c>
      <c r="R54" s="45">
        <f t="shared" si="18"/>
        <v>0</v>
      </c>
      <c r="AE54" s="44">
        <f t="shared" si="19"/>
        <v>0</v>
      </c>
      <c r="AF54" s="44">
        <f t="shared" si="20"/>
        <v>0</v>
      </c>
      <c r="AG54" s="44">
        <f t="shared" si="21"/>
        <v>0</v>
      </c>
      <c r="AH54" s="44">
        <f t="shared" si="22"/>
        <v>0</v>
      </c>
      <c r="AI54" s="44">
        <f t="shared" si="23"/>
        <v>0</v>
      </c>
      <c r="AM54" s="42">
        <f t="shared" si="12"/>
        <v>0</v>
      </c>
    </row>
    <row r="55">
      <c r="A55" s="59" t="s">
        <v>184</v>
      </c>
      <c r="K55" s="42">
        <f t="shared" si="13"/>
        <v>0</v>
      </c>
      <c r="L55" s="42">
        <f t="shared" si="14"/>
        <v>0</v>
      </c>
      <c r="M55" s="42">
        <f t="shared" si="15"/>
        <v>0</v>
      </c>
      <c r="N55" s="43">
        <v>0.1</v>
      </c>
      <c r="O55" s="44">
        <f t="shared" si="16"/>
        <v>0</v>
      </c>
      <c r="P55" s="43">
        <v>0.05</v>
      </c>
      <c r="Q55" s="44">
        <f t="shared" si="17"/>
        <v>0</v>
      </c>
      <c r="R55" s="45">
        <f t="shared" si="18"/>
        <v>0</v>
      </c>
      <c r="AE55" s="44">
        <f t="shared" si="19"/>
        <v>0</v>
      </c>
      <c r="AF55" s="44">
        <f t="shared" si="20"/>
        <v>0</v>
      </c>
      <c r="AG55" s="44">
        <f t="shared" si="21"/>
        <v>0</v>
      </c>
      <c r="AH55" s="44">
        <f t="shared" si="22"/>
        <v>0</v>
      </c>
      <c r="AI55" s="44">
        <f t="shared" si="23"/>
        <v>0</v>
      </c>
      <c r="AM55" s="42">
        <f t="shared" si="12"/>
        <v>0</v>
      </c>
    </row>
    <row r="56">
      <c r="A56" s="59" t="s">
        <v>185</v>
      </c>
      <c r="K56" s="42">
        <f t="shared" si="13"/>
        <v>0</v>
      </c>
      <c r="L56" s="42">
        <f t="shared" si="14"/>
        <v>0</v>
      </c>
      <c r="M56" s="42">
        <f t="shared" si="15"/>
        <v>0</v>
      </c>
      <c r="N56" s="43">
        <v>0.1</v>
      </c>
      <c r="O56" s="44">
        <f t="shared" si="16"/>
        <v>0</v>
      </c>
      <c r="P56" s="43">
        <v>0.05</v>
      </c>
      <c r="Q56" s="44">
        <f t="shared" si="17"/>
        <v>0</v>
      </c>
      <c r="R56" s="45">
        <f t="shared" si="18"/>
        <v>0</v>
      </c>
      <c r="AE56" s="44">
        <f t="shared" si="19"/>
        <v>0</v>
      </c>
      <c r="AF56" s="44">
        <f t="shared" si="20"/>
        <v>0</v>
      </c>
      <c r="AG56" s="44">
        <f t="shared" si="21"/>
        <v>0</v>
      </c>
      <c r="AH56" s="44">
        <f t="shared" si="22"/>
        <v>0</v>
      </c>
      <c r="AI56" s="44">
        <f t="shared" si="23"/>
        <v>0</v>
      </c>
      <c r="AM56" s="42">
        <f t="shared" si="12"/>
        <v>0</v>
      </c>
    </row>
    <row r="57">
      <c r="A57" s="60" t="s">
        <v>186</v>
      </c>
      <c r="B57" s="61"/>
      <c r="C57" s="62"/>
      <c r="D57" s="62"/>
      <c r="E57" s="62">
        <f>SUM(E13:E46)</f>
        <v>20795</v>
      </c>
      <c r="F57" s="62"/>
      <c r="G57" s="62"/>
      <c r="H57" s="62"/>
      <c r="I57" s="62"/>
      <c r="J57" s="62">
        <f>SUM(J13:J46)</f>
        <v>22235</v>
      </c>
      <c r="K57" s="62">
        <f t="shared" ref="K57:L57" si="24">SUM(K14:K56)</f>
        <v>0</v>
      </c>
      <c r="L57" s="62">
        <f t="shared" si="24"/>
        <v>21675</v>
      </c>
      <c r="M57" s="62">
        <f>SUM(M13:M46)</f>
        <v>21675</v>
      </c>
      <c r="N57" s="62"/>
      <c r="O57" s="62">
        <f>SUM(O13:O46)</f>
        <v>-2223.5</v>
      </c>
      <c r="P57" s="62"/>
      <c r="Q57" s="62">
        <f t="shared" ref="Q57:AF57" si="25">SUM(Q13:Q46)</f>
        <v>-1111.75</v>
      </c>
      <c r="R57" s="62">
        <f t="shared" si="25"/>
        <v>-3335.25</v>
      </c>
      <c r="S57" s="62">
        <f t="shared" si="25"/>
        <v>0</v>
      </c>
      <c r="T57" s="62">
        <f t="shared" si="25"/>
        <v>0</v>
      </c>
      <c r="U57" s="62">
        <f t="shared" si="25"/>
        <v>0</v>
      </c>
      <c r="V57" s="62">
        <f t="shared" si="25"/>
        <v>0</v>
      </c>
      <c r="W57" s="62">
        <f t="shared" si="25"/>
        <v>0</v>
      </c>
      <c r="X57" s="62">
        <f t="shared" si="25"/>
        <v>0</v>
      </c>
      <c r="Y57" s="62">
        <f t="shared" si="25"/>
        <v>0</v>
      </c>
      <c r="Z57" s="62">
        <f t="shared" si="25"/>
        <v>0</v>
      </c>
      <c r="AA57" s="62">
        <f t="shared" si="25"/>
        <v>0</v>
      </c>
      <c r="AB57" s="62">
        <f t="shared" si="25"/>
        <v>0</v>
      </c>
      <c r="AC57" s="62">
        <f t="shared" si="25"/>
        <v>0</v>
      </c>
      <c r="AD57" s="62">
        <f t="shared" si="25"/>
        <v>0</v>
      </c>
      <c r="AE57" s="62">
        <f t="shared" si="25"/>
        <v>0</v>
      </c>
      <c r="AF57" s="62">
        <f t="shared" si="25"/>
        <v>18899.75</v>
      </c>
      <c r="AG57" s="84">
        <f>SUM(AG14:AG56)</f>
        <v>18423.75</v>
      </c>
      <c r="AH57" s="62">
        <f>SUM(AH13:AH46)</f>
        <v>0</v>
      </c>
      <c r="AI57" s="84">
        <f>SUM(AI14:AI56)</f>
        <v>18423.75</v>
      </c>
      <c r="AJ57" s="62"/>
      <c r="AK57" s="62"/>
      <c r="AL57" s="62">
        <f>SUM(AL13:AL46)</f>
        <v>0</v>
      </c>
      <c r="AM57" s="84">
        <f>SUM(AM14:AM56)</f>
        <v>-1440</v>
      </c>
      <c r="AZ57" s="1"/>
      <c r="B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>
      <c r="A59" s="3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>
      <c r="A61" s="8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>
      <c r="A62" s="35"/>
      <c r="B62" s="35"/>
      <c r="C62" s="36"/>
      <c r="D62" s="39"/>
      <c r="E62" s="36"/>
      <c r="F62" s="36"/>
      <c r="G62" s="39"/>
      <c r="H62" s="36"/>
      <c r="I62" s="36"/>
      <c r="J62" s="39"/>
      <c r="K62" s="36"/>
      <c r="L62" s="36"/>
      <c r="M62" s="39"/>
      <c r="N62" s="36"/>
      <c r="O62" s="39"/>
      <c r="P62" s="39"/>
      <c r="Q62" s="35"/>
      <c r="R62" s="35"/>
      <c r="S62" s="35"/>
      <c r="T62" s="1"/>
      <c r="U62" s="1"/>
    </row>
    <row r="63">
      <c r="A63" s="13"/>
      <c r="B63" s="69"/>
      <c r="C63" s="70"/>
      <c r="D63" s="71"/>
      <c r="E63" s="65"/>
      <c r="F63" s="48"/>
      <c r="G63" s="65"/>
      <c r="H63" s="65"/>
      <c r="I63" s="65"/>
      <c r="J63" s="65"/>
      <c r="K63" s="44"/>
      <c r="L63" s="44"/>
      <c r="M63" s="44"/>
      <c r="N63" s="44"/>
      <c r="O63" s="44"/>
      <c r="P63" s="44"/>
      <c r="Q63" s="48"/>
      <c r="R63" s="44"/>
      <c r="S63" s="1"/>
      <c r="T63" s="1"/>
      <c r="U63" s="1"/>
    </row>
    <row r="64">
      <c r="A64" s="13"/>
      <c r="B64" s="69"/>
      <c r="C64" s="70"/>
      <c r="D64" s="71"/>
      <c r="E64" s="65"/>
      <c r="F64" s="48"/>
      <c r="G64" s="65"/>
      <c r="H64" s="65"/>
      <c r="I64" s="65"/>
      <c r="J64" s="65"/>
      <c r="K64" s="44"/>
      <c r="L64" s="44"/>
      <c r="M64" s="44"/>
      <c r="N64" s="44"/>
      <c r="O64" s="44"/>
      <c r="P64" s="44"/>
      <c r="Q64" s="48"/>
      <c r="R64" s="44"/>
      <c r="S64" s="1"/>
      <c r="T64" s="1"/>
      <c r="U64" s="1"/>
    </row>
    <row r="65">
      <c r="A65" s="13"/>
      <c r="B65" s="69"/>
      <c r="C65" s="70"/>
      <c r="D65" s="71"/>
      <c r="E65" s="65"/>
      <c r="F65" s="48"/>
      <c r="G65" s="65"/>
      <c r="H65" s="65"/>
      <c r="I65" s="65"/>
      <c r="J65" s="65"/>
      <c r="K65" s="44"/>
      <c r="L65" s="44"/>
      <c r="M65" s="44"/>
      <c r="N65" s="44"/>
      <c r="O65" s="44"/>
      <c r="P65" s="44"/>
      <c r="Q65" s="48"/>
      <c r="R65" s="44"/>
      <c r="S65" s="1"/>
      <c r="T65" s="1"/>
      <c r="U65" s="1"/>
    </row>
    <row r="66">
      <c r="A66" s="13"/>
      <c r="B66" s="69"/>
      <c r="C66" s="70"/>
      <c r="D66" s="71"/>
      <c r="E66" s="65"/>
      <c r="F66" s="48"/>
      <c r="G66" s="65"/>
      <c r="H66" s="65"/>
      <c r="I66" s="65"/>
      <c r="J66" s="65"/>
      <c r="K66" s="44"/>
      <c r="L66" s="44"/>
      <c r="M66" s="44"/>
      <c r="N66" s="44"/>
      <c r="O66" s="44"/>
      <c r="P66" s="44"/>
      <c r="Q66" s="48"/>
      <c r="R66" s="44"/>
      <c r="S66" s="1"/>
      <c r="T66" s="1"/>
      <c r="U66" s="1"/>
    </row>
    <row r="67">
      <c r="A67" s="13"/>
      <c r="B67" s="72"/>
      <c r="C67" s="70"/>
      <c r="D67" s="71"/>
      <c r="E67" s="73"/>
      <c r="F67" s="48"/>
      <c r="G67" s="44"/>
      <c r="H67" s="44"/>
      <c r="I67" s="44"/>
      <c r="J67" s="44"/>
      <c r="K67" s="67"/>
      <c r="L67" s="67"/>
      <c r="M67" s="44"/>
      <c r="N67" s="44"/>
      <c r="O67" s="44"/>
      <c r="P67" s="44"/>
      <c r="Q67" s="48"/>
      <c r="R67" s="44"/>
      <c r="S67" s="1"/>
      <c r="T67" s="1"/>
      <c r="U67" s="1"/>
    </row>
    <row r="68">
      <c r="A68" s="13"/>
      <c r="B68" s="72"/>
      <c r="C68" s="70"/>
      <c r="D68" s="71"/>
      <c r="E68" s="65"/>
      <c r="F68" s="48"/>
      <c r="G68" s="68"/>
      <c r="H68" s="68"/>
      <c r="I68" s="68"/>
      <c r="J68" s="68"/>
      <c r="K68" s="44"/>
      <c r="L68" s="44"/>
      <c r="M68" s="44"/>
      <c r="N68" s="44"/>
      <c r="O68" s="44"/>
      <c r="P68" s="44"/>
      <c r="Q68" s="48"/>
      <c r="R68" s="44"/>
      <c r="S68" s="1"/>
      <c r="T68" s="1"/>
      <c r="U68" s="1"/>
    </row>
    <row r="69">
      <c r="A69" s="13"/>
      <c r="B69" s="72"/>
      <c r="C69" s="70"/>
      <c r="D69" s="71"/>
      <c r="E69" s="73"/>
      <c r="F69" s="48"/>
      <c r="G69" s="44"/>
      <c r="H69" s="44"/>
      <c r="I69" s="44"/>
      <c r="J69" s="44"/>
      <c r="K69" s="67"/>
      <c r="L69" s="67"/>
      <c r="M69" s="44"/>
      <c r="N69" s="44"/>
      <c r="O69" s="44"/>
      <c r="P69" s="44"/>
      <c r="Q69" s="48"/>
      <c r="R69" s="44"/>
      <c r="S69" s="1"/>
      <c r="T69" s="1"/>
      <c r="U69" s="1"/>
    </row>
    <row r="70">
      <c r="A70" s="13"/>
      <c r="B70" s="69"/>
      <c r="C70" s="70"/>
      <c r="D70" s="71"/>
      <c r="E70" s="65"/>
      <c r="F70" s="48"/>
      <c r="G70" s="65"/>
      <c r="H70" s="65"/>
      <c r="I70" s="65"/>
      <c r="J70" s="65"/>
      <c r="K70" s="44"/>
      <c r="L70" s="44"/>
      <c r="M70" s="44"/>
      <c r="N70" s="44"/>
      <c r="O70" s="44"/>
      <c r="P70" s="44"/>
      <c r="Q70" s="48"/>
      <c r="R70" s="44"/>
      <c r="S70" s="1"/>
      <c r="T70" s="1"/>
      <c r="U70" s="1"/>
    </row>
    <row r="71">
      <c r="A71" s="13"/>
      <c r="B71" s="69"/>
      <c r="C71" s="70"/>
      <c r="D71" s="71"/>
      <c r="E71" s="65"/>
      <c r="F71" s="48"/>
      <c r="G71" s="65"/>
      <c r="H71" s="65"/>
      <c r="I71" s="65"/>
      <c r="J71" s="65"/>
      <c r="K71" s="44"/>
      <c r="L71" s="44"/>
      <c r="M71" s="44"/>
      <c r="N71" s="44"/>
      <c r="O71" s="44"/>
      <c r="P71" s="44"/>
      <c r="Q71" s="48"/>
      <c r="R71" s="44"/>
      <c r="S71" s="1"/>
      <c r="T71" s="1"/>
      <c r="U71" s="1"/>
    </row>
    <row r="72">
      <c r="A72" s="13"/>
      <c r="B72" s="69"/>
      <c r="C72" s="70"/>
      <c r="D72" s="71"/>
      <c r="E72" s="65"/>
      <c r="F72" s="48"/>
      <c r="G72" s="65"/>
      <c r="H72" s="65"/>
      <c r="I72" s="65"/>
      <c r="J72" s="65"/>
      <c r="K72" s="44"/>
      <c r="L72" s="44"/>
      <c r="M72" s="44"/>
      <c r="N72" s="44"/>
      <c r="O72" s="44"/>
      <c r="P72" s="44"/>
      <c r="Q72" s="48"/>
      <c r="R72" s="44"/>
      <c r="S72" s="1"/>
      <c r="T72" s="1"/>
      <c r="U72" s="1"/>
    </row>
    <row r="73">
      <c r="A73" s="13"/>
      <c r="B73" s="69"/>
      <c r="C73" s="70"/>
      <c r="D73" s="71"/>
      <c r="E73" s="65"/>
      <c r="F73" s="48"/>
      <c r="G73" s="65"/>
      <c r="H73" s="65"/>
      <c r="I73" s="65"/>
      <c r="J73" s="65"/>
      <c r="K73" s="44"/>
      <c r="L73" s="44"/>
      <c r="M73" s="44"/>
      <c r="N73" s="44"/>
      <c r="O73" s="44"/>
      <c r="P73" s="44"/>
      <c r="Q73" s="48"/>
      <c r="R73" s="44"/>
      <c r="S73" s="1"/>
      <c r="T73" s="1"/>
      <c r="U73" s="1"/>
    </row>
    <row r="74">
      <c r="A74" s="13"/>
      <c r="B74" s="69"/>
      <c r="C74" s="70"/>
      <c r="D74" s="71"/>
      <c r="E74" s="65"/>
      <c r="F74" s="48"/>
      <c r="G74" s="65"/>
      <c r="H74" s="65"/>
      <c r="I74" s="65"/>
      <c r="J74" s="65"/>
      <c r="K74" s="44"/>
      <c r="L74" s="44"/>
      <c r="M74" s="44"/>
      <c r="N74" s="44"/>
      <c r="O74" s="44"/>
      <c r="P74" s="44"/>
      <c r="Q74" s="48"/>
      <c r="R74" s="44"/>
      <c r="S74" s="1"/>
      <c r="T74" s="1"/>
      <c r="U74" s="1"/>
    </row>
    <row r="75">
      <c r="A75" s="13"/>
      <c r="B75" s="69"/>
      <c r="C75" s="70"/>
      <c r="D75" s="71"/>
      <c r="E75" s="65"/>
      <c r="F75" s="48"/>
      <c r="G75" s="65"/>
      <c r="H75" s="65"/>
      <c r="I75" s="65"/>
      <c r="J75" s="65"/>
      <c r="K75" s="44"/>
      <c r="L75" s="44"/>
      <c r="M75" s="44"/>
      <c r="N75" s="44"/>
      <c r="O75" s="44"/>
      <c r="P75" s="44"/>
      <c r="Q75" s="48"/>
      <c r="R75" s="44"/>
      <c r="S75" s="1"/>
      <c r="T75" s="1"/>
      <c r="U75" s="1"/>
    </row>
    <row r="76">
      <c r="A76" s="13"/>
      <c r="B76" s="69"/>
      <c r="C76" s="70"/>
      <c r="D76" s="71"/>
      <c r="E76" s="65"/>
      <c r="F76" s="48"/>
      <c r="G76" s="65"/>
      <c r="H76" s="65"/>
      <c r="I76" s="65"/>
      <c r="J76" s="65"/>
      <c r="K76" s="44"/>
      <c r="L76" s="44"/>
      <c r="M76" s="44"/>
      <c r="N76" s="44"/>
      <c r="O76" s="44"/>
      <c r="P76" s="44"/>
      <c r="Q76" s="48"/>
      <c r="R76" s="44"/>
      <c r="S76" s="1"/>
      <c r="T76" s="1"/>
      <c r="U76" s="1"/>
    </row>
    <row r="77">
      <c r="A77" s="13"/>
      <c r="B77" s="72"/>
      <c r="C77" s="70"/>
      <c r="D77" s="71"/>
      <c r="E77" s="73"/>
      <c r="F77" s="48"/>
      <c r="G77" s="44"/>
      <c r="H77" s="44"/>
      <c r="I77" s="44"/>
      <c r="J77" s="44"/>
      <c r="K77" s="67"/>
      <c r="L77" s="67"/>
      <c r="M77" s="44"/>
      <c r="N77" s="44"/>
      <c r="O77" s="44"/>
      <c r="P77" s="44"/>
      <c r="Q77" s="48"/>
      <c r="R77" s="44"/>
      <c r="S77" s="1"/>
      <c r="T77" s="1"/>
      <c r="U77" s="1"/>
    </row>
    <row r="78">
      <c r="A78" s="13"/>
      <c r="B78" s="69"/>
      <c r="C78" s="70"/>
      <c r="D78" s="71"/>
      <c r="E78" s="65"/>
      <c r="F78" s="48"/>
      <c r="G78" s="68"/>
      <c r="H78" s="68"/>
      <c r="I78" s="68"/>
      <c r="J78" s="68"/>
      <c r="K78" s="44"/>
      <c r="L78" s="44"/>
      <c r="M78" s="44"/>
      <c r="N78" s="44"/>
      <c r="O78" s="44"/>
      <c r="P78" s="44"/>
      <c r="Q78" s="48"/>
      <c r="R78" s="44"/>
      <c r="S78" s="1"/>
      <c r="T78" s="1"/>
      <c r="U78" s="1"/>
    </row>
    <row r="79">
      <c r="A79" s="13"/>
      <c r="B79" s="72"/>
      <c r="C79" s="70"/>
      <c r="D79" s="71"/>
      <c r="E79" s="73"/>
      <c r="F79" s="48"/>
      <c r="G79" s="44"/>
      <c r="H79" s="44"/>
      <c r="I79" s="44"/>
      <c r="J79" s="44"/>
      <c r="K79" s="67"/>
      <c r="L79" s="67"/>
      <c r="M79" s="44"/>
      <c r="N79" s="44"/>
      <c r="O79" s="44"/>
      <c r="P79" s="44"/>
      <c r="Q79" s="48"/>
      <c r="R79" s="44"/>
      <c r="S79" s="34"/>
      <c r="T79" s="1"/>
      <c r="U79" s="1"/>
    </row>
    <row r="80">
      <c r="A80" s="13"/>
      <c r="B80" s="72"/>
      <c r="C80" s="70"/>
      <c r="D80" s="71"/>
      <c r="E80" s="73"/>
      <c r="F80" s="48"/>
      <c r="G80" s="44"/>
      <c r="H80" s="44"/>
      <c r="I80" s="44"/>
      <c r="J80" s="44"/>
      <c r="K80" s="67"/>
      <c r="L80" s="67"/>
      <c r="M80" s="44"/>
      <c r="N80" s="44"/>
      <c r="O80" s="44"/>
      <c r="P80" s="44"/>
      <c r="Q80" s="48"/>
      <c r="R80" s="44"/>
      <c r="S80" s="1"/>
      <c r="T80" s="1"/>
      <c r="U80" s="1"/>
    </row>
    <row r="81">
      <c r="A81" s="13"/>
      <c r="B81" s="69"/>
      <c r="C81" s="70"/>
      <c r="D81" s="71"/>
      <c r="E81" s="65"/>
      <c r="F81" s="48"/>
      <c r="G81" s="68"/>
      <c r="H81" s="68"/>
      <c r="I81" s="68"/>
      <c r="J81" s="68"/>
      <c r="K81" s="44"/>
      <c r="L81" s="44"/>
      <c r="M81" s="44"/>
      <c r="N81" s="44"/>
      <c r="O81" s="44"/>
      <c r="P81" s="44"/>
      <c r="Q81" s="48"/>
      <c r="R81" s="44"/>
      <c r="S81" s="1"/>
      <c r="T81" s="1"/>
      <c r="U81" s="1"/>
    </row>
    <row r="82">
      <c r="A82" s="13"/>
      <c r="B82" s="69"/>
      <c r="C82" s="70"/>
      <c r="D82" s="71"/>
      <c r="E82" s="65"/>
      <c r="F82" s="48"/>
      <c r="G82" s="68"/>
      <c r="H82" s="68"/>
      <c r="I82" s="68"/>
      <c r="J82" s="68"/>
      <c r="K82" s="44"/>
      <c r="L82" s="44"/>
      <c r="M82" s="44"/>
      <c r="N82" s="44"/>
      <c r="O82" s="44"/>
      <c r="P82" s="44"/>
      <c r="Q82" s="48"/>
      <c r="R82" s="44"/>
      <c r="S82" s="1"/>
      <c r="T82" s="1"/>
      <c r="U82" s="1"/>
    </row>
    <row r="83">
      <c r="A83" s="13"/>
      <c r="B83" s="69"/>
      <c r="C83" s="48"/>
      <c r="D83" s="71"/>
      <c r="E83" s="73"/>
      <c r="F83" s="48"/>
      <c r="G83" s="44"/>
      <c r="H83" s="44"/>
      <c r="I83" s="44"/>
      <c r="J83" s="74"/>
      <c r="K83" s="67"/>
      <c r="L83" s="67"/>
      <c r="M83" s="44"/>
      <c r="N83" s="44"/>
      <c r="O83" s="44"/>
      <c r="P83" s="44"/>
      <c r="Q83" s="48"/>
      <c r="R83" s="44"/>
      <c r="S83" s="1"/>
      <c r="T83" s="1"/>
      <c r="U83" s="1"/>
    </row>
    <row r="84">
      <c r="A84" s="13"/>
      <c r="B84" s="69"/>
      <c r="C84" s="70"/>
      <c r="D84" s="71"/>
      <c r="E84" s="65"/>
      <c r="F84" s="48"/>
      <c r="G84" s="68"/>
      <c r="H84" s="68"/>
      <c r="I84" s="68"/>
      <c r="J84" s="68"/>
      <c r="K84" s="44"/>
      <c r="L84" s="44"/>
      <c r="M84" s="44"/>
      <c r="N84" s="44"/>
      <c r="O84" s="44"/>
      <c r="P84" s="44"/>
      <c r="Q84" s="48"/>
      <c r="R84" s="44"/>
      <c r="S84" s="1"/>
      <c r="T84" s="1"/>
      <c r="U84" s="1"/>
    </row>
    <row r="85">
      <c r="A85" s="13"/>
      <c r="B85" s="69"/>
      <c r="C85" s="70"/>
      <c r="D85" s="71"/>
      <c r="E85" s="65"/>
      <c r="F85" s="48"/>
      <c r="G85" s="68"/>
      <c r="H85" s="68"/>
      <c r="I85" s="68"/>
      <c r="J85" s="68"/>
      <c r="K85" s="44"/>
      <c r="L85" s="44"/>
      <c r="M85" s="44"/>
      <c r="N85" s="44"/>
      <c r="O85" s="44"/>
      <c r="P85" s="44"/>
      <c r="Q85" s="48"/>
      <c r="R85" s="44"/>
      <c r="S85" s="1"/>
      <c r="T85" s="1"/>
      <c r="U85" s="1"/>
    </row>
    <row r="86">
      <c r="A86" s="13"/>
      <c r="B86" s="72"/>
      <c r="C86" s="70"/>
      <c r="D86" s="71"/>
      <c r="E86" s="73"/>
      <c r="F86" s="48"/>
      <c r="G86" s="44"/>
      <c r="H86" s="44"/>
      <c r="I86" s="44"/>
      <c r="J86" s="44"/>
      <c r="K86" s="67"/>
      <c r="L86" s="67"/>
      <c r="M86" s="44"/>
      <c r="N86" s="44"/>
      <c r="O86" s="44"/>
      <c r="P86" s="44"/>
      <c r="Q86" s="48"/>
      <c r="R86" s="44"/>
      <c r="S86" s="1"/>
      <c r="T86" s="1"/>
      <c r="U86" s="1"/>
    </row>
    <row r="87">
      <c r="A87" s="13"/>
      <c r="B87" s="1"/>
      <c r="C87" s="70"/>
      <c r="D87" s="71"/>
      <c r="E87" s="1"/>
      <c r="F87" s="48"/>
      <c r="G87" s="68"/>
      <c r="H87" s="68"/>
      <c r="I87" s="68"/>
      <c r="J87" s="68"/>
      <c r="K87" s="44"/>
      <c r="L87" s="44"/>
      <c r="M87" s="44"/>
      <c r="N87" s="44"/>
      <c r="O87" s="44"/>
      <c r="P87" s="44"/>
      <c r="Q87" s="48"/>
      <c r="R87" s="44"/>
      <c r="S87" s="65"/>
      <c r="T87" s="1"/>
      <c r="U87" s="1"/>
    </row>
    <row r="88">
      <c r="A88" s="13"/>
      <c r="B88" s="69"/>
      <c r="C88" s="70"/>
      <c r="D88" s="71"/>
      <c r="E88" s="65"/>
      <c r="F88" s="48"/>
      <c r="G88" s="65"/>
      <c r="H88" s="65"/>
      <c r="I88" s="65"/>
      <c r="J88" s="65"/>
      <c r="K88" s="44"/>
      <c r="L88" s="44"/>
      <c r="M88" s="44"/>
      <c r="N88" s="44"/>
      <c r="O88" s="44"/>
      <c r="P88" s="44"/>
      <c r="Q88" s="48"/>
      <c r="R88" s="44"/>
      <c r="S88" s="1"/>
      <c r="T88" s="1"/>
      <c r="U88" s="1"/>
    </row>
    <row r="89">
      <c r="A89" s="13"/>
      <c r="B89" s="69"/>
      <c r="C89" s="70"/>
      <c r="D89" s="71"/>
      <c r="E89" s="65"/>
      <c r="F89" s="48"/>
      <c r="G89" s="65"/>
      <c r="H89" s="65"/>
      <c r="I89" s="65"/>
      <c r="J89" s="65"/>
      <c r="K89" s="44"/>
      <c r="L89" s="44"/>
      <c r="M89" s="44"/>
      <c r="N89" s="44"/>
      <c r="O89" s="44"/>
      <c r="P89" s="44"/>
      <c r="Q89" s="48"/>
      <c r="R89" s="44"/>
      <c r="S89" s="1"/>
      <c r="T89" s="1"/>
      <c r="U89" s="1"/>
    </row>
    <row r="90">
      <c r="A90" s="13"/>
      <c r="B90" s="69"/>
      <c r="C90" s="70"/>
      <c r="D90" s="71"/>
      <c r="E90" s="65"/>
      <c r="F90" s="48"/>
      <c r="G90" s="65"/>
      <c r="H90" s="65"/>
      <c r="I90" s="65"/>
      <c r="J90" s="65"/>
      <c r="K90" s="44"/>
      <c r="L90" s="44"/>
      <c r="M90" s="44"/>
      <c r="N90" s="44"/>
      <c r="O90" s="44"/>
      <c r="P90" s="44"/>
      <c r="Q90" s="48"/>
      <c r="R90" s="44"/>
      <c r="S90" s="1"/>
      <c r="T90" s="1"/>
      <c r="U90" s="1"/>
    </row>
    <row r="91">
      <c r="A91" s="13"/>
      <c r="B91" s="69"/>
      <c r="C91" s="70"/>
      <c r="D91" s="71"/>
      <c r="E91" s="65"/>
      <c r="F91" s="48"/>
      <c r="G91" s="65"/>
      <c r="H91" s="65"/>
      <c r="I91" s="65"/>
      <c r="J91" s="65"/>
      <c r="K91" s="44"/>
      <c r="L91" s="44"/>
      <c r="M91" s="44"/>
      <c r="N91" s="44"/>
      <c r="O91" s="44"/>
      <c r="P91" s="44"/>
      <c r="Q91" s="48"/>
      <c r="R91" s="44"/>
      <c r="S91" s="1"/>
      <c r="T91" s="1"/>
      <c r="U91" s="1"/>
    </row>
    <row r="92">
      <c r="A92" s="13"/>
      <c r="B92" s="69"/>
      <c r="C92" s="70"/>
      <c r="D92" s="71"/>
      <c r="E92" s="65"/>
      <c r="F92" s="48"/>
      <c r="G92" s="65"/>
      <c r="H92" s="65"/>
      <c r="I92" s="65"/>
      <c r="J92" s="65"/>
      <c r="K92" s="44"/>
      <c r="L92" s="44"/>
      <c r="M92" s="44"/>
      <c r="N92" s="44"/>
      <c r="O92" s="44"/>
      <c r="P92" s="44"/>
      <c r="Q92" s="48"/>
      <c r="R92" s="44"/>
      <c r="S92" s="1"/>
      <c r="T92" s="1"/>
      <c r="U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68"/>
      <c r="S93" s="1"/>
      <c r="T93" s="1"/>
      <c r="U93" s="1"/>
    </row>
    <row r="94">
      <c r="A94" s="3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44"/>
      <c r="S94" s="34"/>
      <c r="T94" s="1"/>
      <c r="U94" s="1"/>
    </row>
    <row r="95">
      <c r="A95" s="1"/>
      <c r="B95" s="1"/>
      <c r="C95" s="1"/>
      <c r="D95" s="75"/>
      <c r="E95" s="75"/>
      <c r="F95" s="75"/>
      <c r="G95" s="75"/>
      <c r="H95" s="75"/>
      <c r="I95" s="75"/>
      <c r="J95" s="75"/>
      <c r="K95" s="68"/>
      <c r="L95" s="68"/>
      <c r="M95" s="75"/>
      <c r="N95" s="75"/>
      <c r="O95" s="75"/>
      <c r="P95" s="75"/>
      <c r="Q95" s="75"/>
      <c r="R95" s="75"/>
      <c r="S95" s="1"/>
      <c r="T95" s="1"/>
      <c r="U95" s="1"/>
      <c r="V95" s="1"/>
      <c r="W95" s="1"/>
    </row>
    <row r="96">
      <c r="A96" s="35"/>
      <c r="B96" s="1"/>
      <c r="C96" s="1"/>
      <c r="D96" s="75"/>
      <c r="E96" s="76"/>
      <c r="F96" s="75"/>
      <c r="G96" s="75"/>
      <c r="H96" s="75"/>
      <c r="I96" s="75"/>
      <c r="J96" s="76"/>
      <c r="K96" s="77"/>
      <c r="L96" s="77"/>
      <c r="M96" s="76"/>
      <c r="N96" s="75"/>
      <c r="O96" s="75"/>
      <c r="P96" s="75"/>
      <c r="Q96" s="75"/>
      <c r="R96" s="76"/>
      <c r="S96" s="1"/>
      <c r="T96" s="1"/>
      <c r="U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>
      <c r="A98" s="3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>
      <c r="A99" s="78"/>
      <c r="E99" s="78"/>
    </row>
    <row r="102">
      <c r="A102" s="79"/>
      <c r="E102" s="7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25.63"/>
    <col customWidth="1" min="2" max="2" width="32.63"/>
    <col customWidth="1" min="7" max="8" width="10.38"/>
    <col customWidth="1" min="9" max="9" width="9.63"/>
    <col customWidth="1" min="15" max="15" width="11.25"/>
    <col customWidth="1" min="36" max="36" width="18.25"/>
  </cols>
  <sheetData>
    <row r="1">
      <c r="A1" s="1"/>
      <c r="B1" s="1"/>
      <c r="C1" s="1"/>
      <c r="D1" s="1"/>
      <c r="E1" s="32" t="s">
        <v>94</v>
      </c>
      <c r="F1" s="1"/>
      <c r="G1" s="1"/>
      <c r="H1" s="1"/>
      <c r="I1" s="1"/>
      <c r="J1" s="1"/>
      <c r="K1" s="33"/>
      <c r="L1" s="33"/>
      <c r="M1" s="33"/>
      <c r="N1" s="1"/>
    </row>
    <row r="2">
      <c r="A2" s="1"/>
      <c r="B2" s="1"/>
      <c r="C2" s="1"/>
      <c r="D2" s="1"/>
      <c r="E2" s="32" t="s">
        <v>95</v>
      </c>
      <c r="F2" s="1"/>
      <c r="G2" s="1"/>
      <c r="H2" s="1"/>
      <c r="I2" s="1"/>
      <c r="J2" s="13"/>
      <c r="K2" s="33"/>
      <c r="L2" s="33"/>
      <c r="M2" s="33"/>
      <c r="N2" s="1"/>
    </row>
    <row r="3">
      <c r="A3" s="1"/>
      <c r="B3" s="1"/>
      <c r="C3" s="1"/>
      <c r="D3" s="1"/>
      <c r="E3" s="32" t="s">
        <v>96</v>
      </c>
      <c r="F3" s="1"/>
      <c r="G3" s="1"/>
      <c r="H3" s="1"/>
      <c r="I3" s="1"/>
      <c r="J3" s="13"/>
      <c r="K3" s="33"/>
      <c r="L3" s="33"/>
      <c r="M3" s="33"/>
      <c r="N3" s="1"/>
    </row>
    <row r="4">
      <c r="A4" s="1"/>
      <c r="B4" s="1"/>
      <c r="C4" s="1"/>
      <c r="D4" s="1"/>
      <c r="E4" s="1"/>
      <c r="F4" s="1"/>
      <c r="G4" s="1"/>
      <c r="H4" s="1"/>
      <c r="I4" s="1"/>
      <c r="J4" s="34"/>
      <c r="K4" s="13"/>
      <c r="L4" s="13"/>
      <c r="M4" s="13"/>
      <c r="N4" s="1"/>
    </row>
    <row r="5">
      <c r="A5" s="1"/>
      <c r="B5" s="1"/>
      <c r="C5" s="1"/>
      <c r="D5" s="1"/>
      <c r="E5" s="35" t="s">
        <v>97</v>
      </c>
      <c r="F5" s="1"/>
      <c r="G5" s="1"/>
      <c r="H5" s="1"/>
      <c r="I5" s="1"/>
      <c r="J5" s="1"/>
      <c r="K5" s="1"/>
      <c r="L5" s="1"/>
      <c r="M5" s="1"/>
      <c r="N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>
      <c r="A7" s="35" t="s">
        <v>98</v>
      </c>
      <c r="B7" s="35" t="s">
        <v>99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>
      <c r="A8" s="35" t="s">
        <v>100</v>
      </c>
      <c r="B8" s="35" t="s">
        <v>101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>
      <c r="A9" s="35" t="s">
        <v>102</v>
      </c>
      <c r="B9" s="36" t="s">
        <v>202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>
      <c r="A12" s="37" t="s">
        <v>104</v>
      </c>
      <c r="B12" s="3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>
      <c r="A13" s="35" t="s">
        <v>105</v>
      </c>
      <c r="B13" s="35" t="s">
        <v>7</v>
      </c>
      <c r="C13" s="35" t="s">
        <v>106</v>
      </c>
      <c r="D13" s="39" t="s">
        <v>107</v>
      </c>
      <c r="E13" s="35" t="s">
        <v>108</v>
      </c>
      <c r="F13" s="35" t="s">
        <v>109</v>
      </c>
      <c r="G13" s="39" t="s">
        <v>110</v>
      </c>
      <c r="H13" s="39" t="s">
        <v>111</v>
      </c>
      <c r="I13" s="39" t="s">
        <v>112</v>
      </c>
      <c r="J13" s="35" t="s">
        <v>113</v>
      </c>
      <c r="K13" s="39" t="s">
        <v>114</v>
      </c>
      <c r="L13" s="39" t="s">
        <v>115</v>
      </c>
      <c r="M13" s="39" t="s">
        <v>116</v>
      </c>
      <c r="N13" s="36" t="s">
        <v>117</v>
      </c>
      <c r="O13" s="36" t="s">
        <v>118</v>
      </c>
      <c r="P13" s="39" t="s">
        <v>119</v>
      </c>
      <c r="Q13" s="36" t="s">
        <v>120</v>
      </c>
      <c r="R13" s="39" t="s">
        <v>121</v>
      </c>
      <c r="S13" s="36" t="s">
        <v>122</v>
      </c>
      <c r="T13" s="39" t="s">
        <v>123</v>
      </c>
      <c r="U13" s="36" t="s">
        <v>124</v>
      </c>
      <c r="V13" s="36" t="s">
        <v>125</v>
      </c>
      <c r="W13" s="39" t="s">
        <v>126</v>
      </c>
      <c r="X13" s="36" t="s">
        <v>127</v>
      </c>
      <c r="Y13" s="36" t="s">
        <v>128</v>
      </c>
      <c r="Z13" s="39" t="s">
        <v>129</v>
      </c>
      <c r="AA13" s="36" t="s">
        <v>130</v>
      </c>
      <c r="AB13" s="36" t="s">
        <v>131</v>
      </c>
      <c r="AC13" s="39" t="s">
        <v>132</v>
      </c>
      <c r="AD13" s="36" t="s">
        <v>133</v>
      </c>
      <c r="AE13" s="39" t="s">
        <v>134</v>
      </c>
      <c r="AF13" s="36" t="s">
        <v>135</v>
      </c>
      <c r="AG13" s="39" t="s">
        <v>136</v>
      </c>
      <c r="AH13" s="39" t="s">
        <v>137</v>
      </c>
      <c r="AI13" s="39" t="s">
        <v>138</v>
      </c>
      <c r="AJ13" s="36" t="s">
        <v>191</v>
      </c>
      <c r="AK13" s="35" t="s">
        <v>139</v>
      </c>
      <c r="AL13" s="35" t="s">
        <v>192</v>
      </c>
      <c r="AM13" s="35" t="s">
        <v>140</v>
      </c>
      <c r="AN13" s="35" t="s">
        <v>141</v>
      </c>
      <c r="AO13" s="80" t="s">
        <v>193</v>
      </c>
    </row>
    <row r="14">
      <c r="A14" s="81" t="s">
        <v>8</v>
      </c>
      <c r="B14" s="81" t="s">
        <v>10</v>
      </c>
      <c r="C14" s="82">
        <v>45416.0</v>
      </c>
      <c r="D14" s="81">
        <v>4.0</v>
      </c>
      <c r="E14" s="81">
        <v>795.0</v>
      </c>
      <c r="F14" s="82">
        <v>45812.0</v>
      </c>
      <c r="G14" s="81" t="b">
        <v>0</v>
      </c>
      <c r="H14" s="81" t="b">
        <v>1</v>
      </c>
      <c r="I14" s="81" t="b">
        <v>0</v>
      </c>
      <c r="J14" s="81">
        <v>795.0</v>
      </c>
      <c r="K14" s="42">
        <f t="shared" ref="K14:K43" si="1">J14*I14</f>
        <v>0</v>
      </c>
      <c r="L14" s="42">
        <f t="shared" ref="L14:L43" si="2">H14*J14</f>
        <v>795</v>
      </c>
      <c r="M14" s="42">
        <f t="shared" ref="M14:M43" si="3">(J14*H14)+(J14*I14)</f>
        <v>795</v>
      </c>
      <c r="N14" s="43">
        <v>0.1</v>
      </c>
      <c r="O14" s="44">
        <f t="shared" ref="O14:O43" si="4">J14*-N14</f>
        <v>-79.5</v>
      </c>
      <c r="P14" s="43">
        <v>0.05</v>
      </c>
      <c r="Q14" s="44">
        <f t="shared" ref="Q14:Q43" si="5">J14*-P14</f>
        <v>-39.75</v>
      </c>
      <c r="R14" s="45">
        <f t="shared" ref="R14:R43" si="6">SUM(O14:Q14)</f>
        <v>-119.2</v>
      </c>
      <c r="S14" s="46"/>
      <c r="T14" s="47"/>
      <c r="U14" s="46"/>
      <c r="V14" s="46"/>
      <c r="W14" s="46"/>
      <c r="X14" s="46"/>
      <c r="Y14" s="46"/>
      <c r="Z14" s="46"/>
      <c r="AA14" s="46"/>
      <c r="AB14" s="46"/>
      <c r="AC14" s="46"/>
      <c r="AE14" s="44">
        <f t="shared" ref="AE14:AE43" si="7">-T14+-W14+-Z14+-AC14</f>
        <v>0</v>
      </c>
      <c r="AF14" s="44">
        <f t="shared" ref="AF14:AF43" si="8">J14+R14+AE14</f>
        <v>675.8</v>
      </c>
      <c r="AG14" s="44">
        <f t="shared" ref="AG14:AG43" si="9">AF14*H14</f>
        <v>675.8</v>
      </c>
      <c r="AH14" s="44">
        <f t="shared" ref="AH14:AH43" si="10">AF14*I14</f>
        <v>0</v>
      </c>
      <c r="AI14" s="44">
        <f t="shared" ref="AI14:AI43" si="11">AG14+AH14</f>
        <v>675.8</v>
      </c>
      <c r="AJ14" s="48"/>
      <c r="AK14" s="48"/>
      <c r="AL14" s="103"/>
      <c r="AM14" s="42">
        <f t="shared" ref="AM14:AM43" si="12">E14-J14</f>
        <v>0</v>
      </c>
      <c r="AN14" s="104"/>
    </row>
    <row r="15">
      <c r="A15" s="40" t="s">
        <v>11</v>
      </c>
      <c r="B15" s="40" t="s">
        <v>13</v>
      </c>
      <c r="C15" s="41">
        <v>44959.0</v>
      </c>
      <c r="D15" s="40">
        <v>2.0</v>
      </c>
      <c r="E15" s="40">
        <v>740.0</v>
      </c>
      <c r="F15" s="41">
        <v>45810.0</v>
      </c>
      <c r="G15" s="40" t="b">
        <v>0</v>
      </c>
      <c r="H15" s="40" t="b">
        <v>1</v>
      </c>
      <c r="I15" s="40" t="b">
        <v>0</v>
      </c>
      <c r="J15" s="40">
        <v>740.0</v>
      </c>
      <c r="K15" s="42">
        <f t="shared" si="1"/>
        <v>0</v>
      </c>
      <c r="L15" s="42">
        <f t="shared" si="2"/>
        <v>740</v>
      </c>
      <c r="M15" s="42">
        <f t="shared" si="3"/>
        <v>740</v>
      </c>
      <c r="N15" s="43">
        <v>0.1</v>
      </c>
      <c r="O15" s="44">
        <f t="shared" si="4"/>
        <v>-74</v>
      </c>
      <c r="P15" s="43">
        <v>0.05</v>
      </c>
      <c r="Q15" s="44">
        <f t="shared" si="5"/>
        <v>-37</v>
      </c>
      <c r="R15" s="45">
        <f t="shared" si="6"/>
        <v>-110.95</v>
      </c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E15" s="44">
        <f t="shared" si="7"/>
        <v>0</v>
      </c>
      <c r="AF15" s="44">
        <f t="shared" si="8"/>
        <v>629.05</v>
      </c>
      <c r="AG15" s="44">
        <f t="shared" si="9"/>
        <v>629.05</v>
      </c>
      <c r="AH15" s="44">
        <f t="shared" si="10"/>
        <v>0</v>
      </c>
      <c r="AI15" s="44">
        <f t="shared" si="11"/>
        <v>629.05</v>
      </c>
      <c r="AJ15" s="48"/>
      <c r="AK15" s="48"/>
      <c r="AL15" s="103"/>
      <c r="AM15" s="42">
        <f t="shared" si="12"/>
        <v>0</v>
      </c>
      <c r="AN15" s="104"/>
    </row>
    <row r="16">
      <c r="A16" s="40" t="s">
        <v>14</v>
      </c>
      <c r="B16" s="40" t="s">
        <v>16</v>
      </c>
      <c r="C16" s="41">
        <v>45152.0</v>
      </c>
      <c r="D16" s="40">
        <v>14.0</v>
      </c>
      <c r="E16" s="40">
        <v>740.0</v>
      </c>
      <c r="F16" s="41">
        <v>45824.0</v>
      </c>
      <c r="G16" s="40" t="b">
        <v>0</v>
      </c>
      <c r="H16" s="40" t="b">
        <v>1</v>
      </c>
      <c r="I16" s="40" t="b">
        <v>0</v>
      </c>
      <c r="J16" s="40">
        <v>740.0</v>
      </c>
      <c r="K16" s="42">
        <f t="shared" si="1"/>
        <v>0</v>
      </c>
      <c r="L16" s="42">
        <f t="shared" si="2"/>
        <v>740</v>
      </c>
      <c r="M16" s="42">
        <f t="shared" si="3"/>
        <v>740</v>
      </c>
      <c r="N16" s="43">
        <v>0.1</v>
      </c>
      <c r="O16" s="44">
        <f t="shared" si="4"/>
        <v>-74</v>
      </c>
      <c r="P16" s="43">
        <v>0.05</v>
      </c>
      <c r="Q16" s="44">
        <f t="shared" si="5"/>
        <v>-37</v>
      </c>
      <c r="R16" s="45">
        <f t="shared" si="6"/>
        <v>-110.95</v>
      </c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E16" s="44">
        <f t="shared" si="7"/>
        <v>0</v>
      </c>
      <c r="AF16" s="44">
        <f t="shared" si="8"/>
        <v>629.05</v>
      </c>
      <c r="AG16" s="44">
        <f t="shared" si="9"/>
        <v>629.05</v>
      </c>
      <c r="AH16" s="44">
        <f t="shared" si="10"/>
        <v>0</v>
      </c>
      <c r="AI16" s="44">
        <f t="shared" si="11"/>
        <v>629.05</v>
      </c>
      <c r="AJ16" s="48"/>
      <c r="AK16" s="48"/>
      <c r="AL16" s="103"/>
      <c r="AM16" s="42">
        <f t="shared" si="12"/>
        <v>0</v>
      </c>
      <c r="AN16" s="104"/>
    </row>
    <row r="17">
      <c r="A17" s="40" t="s">
        <v>17</v>
      </c>
      <c r="B17" s="40" t="s">
        <v>19</v>
      </c>
      <c r="C17" s="49">
        <v>44926.0</v>
      </c>
      <c r="D17" s="40">
        <v>31.0</v>
      </c>
      <c r="E17" s="40">
        <v>855.0</v>
      </c>
      <c r="F17" s="41">
        <v>45811.0</v>
      </c>
      <c r="G17" s="40" t="b">
        <v>0</v>
      </c>
      <c r="H17" s="40" t="b">
        <v>1</v>
      </c>
      <c r="I17" s="40" t="b">
        <v>0</v>
      </c>
      <c r="J17" s="40">
        <v>855.0</v>
      </c>
      <c r="K17" s="42">
        <f t="shared" si="1"/>
        <v>0</v>
      </c>
      <c r="L17" s="42">
        <f t="shared" si="2"/>
        <v>855</v>
      </c>
      <c r="M17" s="42">
        <f t="shared" si="3"/>
        <v>855</v>
      </c>
      <c r="N17" s="43">
        <v>0.1</v>
      </c>
      <c r="O17" s="44">
        <f t="shared" si="4"/>
        <v>-85.5</v>
      </c>
      <c r="P17" s="43">
        <v>0.05</v>
      </c>
      <c r="Q17" s="44">
        <f t="shared" si="5"/>
        <v>-42.75</v>
      </c>
      <c r="R17" s="45">
        <f t="shared" si="6"/>
        <v>-128.2</v>
      </c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E17" s="44">
        <f t="shared" si="7"/>
        <v>0</v>
      </c>
      <c r="AF17" s="44">
        <f t="shared" si="8"/>
        <v>726.8</v>
      </c>
      <c r="AG17" s="44">
        <f t="shared" si="9"/>
        <v>726.8</v>
      </c>
      <c r="AH17" s="44">
        <f t="shared" si="10"/>
        <v>0</v>
      </c>
      <c r="AI17" s="44">
        <f t="shared" si="11"/>
        <v>726.8</v>
      </c>
      <c r="AJ17" s="48"/>
      <c r="AK17" s="48"/>
      <c r="AL17" s="103"/>
      <c r="AM17" s="42">
        <f t="shared" si="12"/>
        <v>0</v>
      </c>
      <c r="AN17" s="104"/>
    </row>
    <row r="18">
      <c r="A18" s="50" t="s">
        <v>20</v>
      </c>
      <c r="B18" s="50" t="s">
        <v>194</v>
      </c>
      <c r="C18" s="51">
        <v>45521.0</v>
      </c>
      <c r="D18" s="50">
        <v>17.0</v>
      </c>
      <c r="E18" s="50">
        <v>740.0</v>
      </c>
      <c r="F18" s="51">
        <v>45825.0</v>
      </c>
      <c r="G18" s="50" t="b">
        <v>0</v>
      </c>
      <c r="H18" s="50" t="b">
        <v>0</v>
      </c>
      <c r="I18" s="50" t="b">
        <v>1</v>
      </c>
      <c r="J18" s="50">
        <v>740.0</v>
      </c>
      <c r="K18" s="42">
        <f t="shared" si="1"/>
        <v>740</v>
      </c>
      <c r="L18" s="42">
        <f t="shared" si="2"/>
        <v>0</v>
      </c>
      <c r="M18" s="42">
        <f t="shared" si="3"/>
        <v>740</v>
      </c>
      <c r="N18" s="43">
        <v>0.1</v>
      </c>
      <c r="O18" s="44">
        <f t="shared" si="4"/>
        <v>-74</v>
      </c>
      <c r="P18" s="43">
        <v>0.05</v>
      </c>
      <c r="Q18" s="44">
        <f t="shared" si="5"/>
        <v>-37</v>
      </c>
      <c r="R18" s="45">
        <f t="shared" si="6"/>
        <v>-110.95</v>
      </c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E18" s="44">
        <f t="shared" si="7"/>
        <v>0</v>
      </c>
      <c r="AF18" s="44">
        <f t="shared" si="8"/>
        <v>629.05</v>
      </c>
      <c r="AG18" s="44">
        <f t="shared" si="9"/>
        <v>0</v>
      </c>
      <c r="AH18" s="44">
        <f t="shared" si="10"/>
        <v>629.05</v>
      </c>
      <c r="AI18" s="44">
        <f t="shared" si="11"/>
        <v>629.05</v>
      </c>
      <c r="AJ18" s="52"/>
      <c r="AK18" s="52"/>
      <c r="AL18" s="52"/>
      <c r="AM18" s="42">
        <f t="shared" si="12"/>
        <v>0</v>
      </c>
      <c r="AN18" s="104"/>
    </row>
    <row r="19">
      <c r="A19" s="40" t="s">
        <v>23</v>
      </c>
      <c r="B19" s="40" t="s">
        <v>195</v>
      </c>
      <c r="C19" s="49">
        <v>45625.0</v>
      </c>
      <c r="D19" s="40">
        <v>29.0</v>
      </c>
      <c r="E19" s="40">
        <v>740.0</v>
      </c>
      <c r="F19" s="41">
        <v>45805.0</v>
      </c>
      <c r="G19" s="40" t="b">
        <v>0</v>
      </c>
      <c r="H19" s="40" t="b">
        <v>1</v>
      </c>
      <c r="I19" s="40" t="b">
        <v>0</v>
      </c>
      <c r="J19" s="40">
        <v>740.0</v>
      </c>
      <c r="K19" s="42">
        <f t="shared" si="1"/>
        <v>0</v>
      </c>
      <c r="L19" s="42">
        <f t="shared" si="2"/>
        <v>740</v>
      </c>
      <c r="M19" s="42">
        <f t="shared" si="3"/>
        <v>740</v>
      </c>
      <c r="N19" s="43">
        <v>0.1</v>
      </c>
      <c r="O19" s="44">
        <f t="shared" si="4"/>
        <v>-74</v>
      </c>
      <c r="P19" s="43">
        <v>0.05</v>
      </c>
      <c r="Q19" s="44">
        <f t="shared" si="5"/>
        <v>-37</v>
      </c>
      <c r="R19" s="45">
        <f t="shared" si="6"/>
        <v>-110.95</v>
      </c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E19" s="44">
        <f t="shared" si="7"/>
        <v>0</v>
      </c>
      <c r="AF19" s="44">
        <f t="shared" si="8"/>
        <v>629.05</v>
      </c>
      <c r="AG19" s="44">
        <f t="shared" si="9"/>
        <v>629.05</v>
      </c>
      <c r="AH19" s="44">
        <f t="shared" si="10"/>
        <v>0</v>
      </c>
      <c r="AI19" s="44">
        <f t="shared" si="11"/>
        <v>629.05</v>
      </c>
      <c r="AJ19" s="48"/>
      <c r="AK19" s="48"/>
      <c r="AL19" s="103"/>
      <c r="AM19" s="42">
        <f t="shared" si="12"/>
        <v>0</v>
      </c>
      <c r="AN19" s="104"/>
    </row>
    <row r="20">
      <c r="A20" s="50" t="s">
        <v>25</v>
      </c>
      <c r="B20" s="50" t="s">
        <v>27</v>
      </c>
      <c r="C20" s="51">
        <v>45310.0</v>
      </c>
      <c r="D20" s="50">
        <v>19.0</v>
      </c>
      <c r="E20" s="50">
        <v>700.0</v>
      </c>
      <c r="F20" s="51">
        <v>45827.0</v>
      </c>
      <c r="G20" s="50" t="b">
        <v>0</v>
      </c>
      <c r="H20" s="50" t="b">
        <v>0</v>
      </c>
      <c r="I20" s="50" t="b">
        <v>1</v>
      </c>
      <c r="J20" s="50">
        <v>700.0</v>
      </c>
      <c r="K20" s="42">
        <f t="shared" si="1"/>
        <v>700</v>
      </c>
      <c r="L20" s="42">
        <f t="shared" si="2"/>
        <v>0</v>
      </c>
      <c r="M20" s="42">
        <f t="shared" si="3"/>
        <v>700</v>
      </c>
      <c r="N20" s="43">
        <v>0.1</v>
      </c>
      <c r="O20" s="44">
        <f t="shared" si="4"/>
        <v>-70</v>
      </c>
      <c r="P20" s="43">
        <v>0.05</v>
      </c>
      <c r="Q20" s="44">
        <f t="shared" si="5"/>
        <v>-35</v>
      </c>
      <c r="R20" s="45">
        <f t="shared" si="6"/>
        <v>-104.95</v>
      </c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E20" s="44">
        <f t="shared" si="7"/>
        <v>0</v>
      </c>
      <c r="AF20" s="44">
        <f t="shared" si="8"/>
        <v>595.05</v>
      </c>
      <c r="AG20" s="44">
        <f t="shared" si="9"/>
        <v>0</v>
      </c>
      <c r="AH20" s="44">
        <f t="shared" si="10"/>
        <v>595.05</v>
      </c>
      <c r="AI20" s="44">
        <f t="shared" si="11"/>
        <v>595.05</v>
      </c>
      <c r="AJ20" s="52"/>
      <c r="AK20" s="52"/>
      <c r="AL20" s="52"/>
      <c r="AM20" s="42">
        <f t="shared" si="12"/>
        <v>0</v>
      </c>
      <c r="AN20" s="105"/>
    </row>
    <row r="21">
      <c r="A21" s="50" t="s">
        <v>28</v>
      </c>
      <c r="B21" s="50" t="s">
        <v>30</v>
      </c>
      <c r="C21" s="51">
        <v>45477.0</v>
      </c>
      <c r="D21" s="50">
        <v>4.0</v>
      </c>
      <c r="E21" s="50">
        <v>675.0</v>
      </c>
      <c r="F21" s="51">
        <v>45812.0</v>
      </c>
      <c r="G21" s="50" t="b">
        <v>0</v>
      </c>
      <c r="H21" s="50" t="b">
        <v>1</v>
      </c>
      <c r="I21" s="50" t="b">
        <v>0</v>
      </c>
      <c r="J21" s="50">
        <v>675.0</v>
      </c>
      <c r="K21" s="42">
        <f t="shared" si="1"/>
        <v>0</v>
      </c>
      <c r="L21" s="42">
        <f t="shared" si="2"/>
        <v>675</v>
      </c>
      <c r="M21" s="42">
        <f t="shared" si="3"/>
        <v>675</v>
      </c>
      <c r="N21" s="43">
        <v>0.1</v>
      </c>
      <c r="O21" s="44">
        <f t="shared" si="4"/>
        <v>-67.5</v>
      </c>
      <c r="P21" s="43">
        <v>0.05</v>
      </c>
      <c r="Q21" s="44">
        <f t="shared" si="5"/>
        <v>-33.75</v>
      </c>
      <c r="R21" s="45">
        <f t="shared" si="6"/>
        <v>-101.2</v>
      </c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E21" s="44">
        <f t="shared" si="7"/>
        <v>0</v>
      </c>
      <c r="AF21" s="44">
        <f t="shared" si="8"/>
        <v>573.8</v>
      </c>
      <c r="AG21" s="44">
        <f t="shared" si="9"/>
        <v>573.8</v>
      </c>
      <c r="AH21" s="44">
        <f t="shared" si="10"/>
        <v>0</v>
      </c>
      <c r="AI21" s="44">
        <f t="shared" si="11"/>
        <v>573.8</v>
      </c>
      <c r="AJ21" s="48"/>
      <c r="AK21" s="48"/>
      <c r="AL21" s="103"/>
      <c r="AM21" s="42">
        <f t="shared" si="12"/>
        <v>0</v>
      </c>
      <c r="AN21" s="104"/>
    </row>
    <row r="22">
      <c r="A22" s="40" t="s">
        <v>31</v>
      </c>
      <c r="B22" s="40" t="s">
        <v>33</v>
      </c>
      <c r="C22" s="41">
        <v>45474.0</v>
      </c>
      <c r="D22" s="40">
        <v>1.0</v>
      </c>
      <c r="E22" s="40">
        <v>700.0</v>
      </c>
      <c r="F22" s="41">
        <v>45810.0</v>
      </c>
      <c r="G22" s="40" t="b">
        <v>0</v>
      </c>
      <c r="H22" s="40" t="b">
        <v>1</v>
      </c>
      <c r="I22" s="40" t="b">
        <v>0</v>
      </c>
      <c r="J22" s="40">
        <v>700.0</v>
      </c>
      <c r="K22" s="42">
        <f t="shared" si="1"/>
        <v>0</v>
      </c>
      <c r="L22" s="42">
        <f t="shared" si="2"/>
        <v>700</v>
      </c>
      <c r="M22" s="42">
        <f t="shared" si="3"/>
        <v>700</v>
      </c>
      <c r="N22" s="43">
        <v>0.1</v>
      </c>
      <c r="O22" s="44">
        <f t="shared" si="4"/>
        <v>-70</v>
      </c>
      <c r="P22" s="43">
        <v>0.05</v>
      </c>
      <c r="Q22" s="44">
        <f t="shared" si="5"/>
        <v>-35</v>
      </c>
      <c r="R22" s="45">
        <f t="shared" si="6"/>
        <v>-104.95</v>
      </c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E22" s="44">
        <f t="shared" si="7"/>
        <v>0</v>
      </c>
      <c r="AF22" s="44">
        <f t="shared" si="8"/>
        <v>595.05</v>
      </c>
      <c r="AG22" s="44">
        <f t="shared" si="9"/>
        <v>595.05</v>
      </c>
      <c r="AH22" s="44">
        <f t="shared" si="10"/>
        <v>0</v>
      </c>
      <c r="AI22" s="44">
        <f t="shared" si="11"/>
        <v>595.05</v>
      </c>
      <c r="AJ22" s="48"/>
      <c r="AK22" s="48"/>
      <c r="AL22" s="103"/>
      <c r="AM22" s="42">
        <f t="shared" si="12"/>
        <v>0</v>
      </c>
      <c r="AN22" s="104"/>
    </row>
    <row r="23">
      <c r="A23" s="40" t="s">
        <v>34</v>
      </c>
      <c r="B23" s="40" t="s">
        <v>36</v>
      </c>
      <c r="C23" s="41">
        <v>45354.0</v>
      </c>
      <c r="D23" s="40">
        <v>3.0</v>
      </c>
      <c r="E23" s="40">
        <v>735.0</v>
      </c>
      <c r="F23" s="41">
        <v>45813.0</v>
      </c>
      <c r="G23" s="40" t="b">
        <v>0</v>
      </c>
      <c r="H23" s="40" t="b">
        <v>1</v>
      </c>
      <c r="I23" s="40" t="b">
        <v>0</v>
      </c>
      <c r="J23" s="40">
        <v>735.0</v>
      </c>
      <c r="K23" s="42">
        <f t="shared" si="1"/>
        <v>0</v>
      </c>
      <c r="L23" s="42">
        <f t="shared" si="2"/>
        <v>735</v>
      </c>
      <c r="M23" s="42">
        <f t="shared" si="3"/>
        <v>735</v>
      </c>
      <c r="N23" s="43">
        <v>0.1</v>
      </c>
      <c r="O23" s="44">
        <f t="shared" si="4"/>
        <v>-73.5</v>
      </c>
      <c r="P23" s="43">
        <v>0.05</v>
      </c>
      <c r="Q23" s="44">
        <f t="shared" si="5"/>
        <v>-36.75</v>
      </c>
      <c r="R23" s="45">
        <f t="shared" si="6"/>
        <v>-110.2</v>
      </c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E23" s="44">
        <f t="shared" si="7"/>
        <v>0</v>
      </c>
      <c r="AF23" s="44">
        <f t="shared" si="8"/>
        <v>624.8</v>
      </c>
      <c r="AG23" s="44">
        <f t="shared" si="9"/>
        <v>624.8</v>
      </c>
      <c r="AH23" s="44">
        <f t="shared" si="10"/>
        <v>0</v>
      </c>
      <c r="AI23" s="44">
        <f t="shared" si="11"/>
        <v>624.8</v>
      </c>
      <c r="AJ23" s="48"/>
      <c r="AK23" s="48"/>
      <c r="AL23" s="103"/>
      <c r="AM23" s="42">
        <f t="shared" si="12"/>
        <v>0</v>
      </c>
      <c r="AN23" s="104"/>
    </row>
    <row r="24">
      <c r="A24" s="40" t="s">
        <v>37</v>
      </c>
      <c r="B24" s="40" t="s">
        <v>39</v>
      </c>
      <c r="C24" s="41">
        <v>45199.0</v>
      </c>
      <c r="D24" s="40">
        <v>30.0</v>
      </c>
      <c r="E24" s="40">
        <v>795.0</v>
      </c>
      <c r="F24" s="41">
        <v>45809.0</v>
      </c>
      <c r="G24" s="40" t="b">
        <v>0</v>
      </c>
      <c r="H24" s="40" t="b">
        <v>1</v>
      </c>
      <c r="I24" s="40" t="b">
        <v>0</v>
      </c>
      <c r="J24" s="40">
        <v>795.0</v>
      </c>
      <c r="K24" s="42">
        <f t="shared" si="1"/>
        <v>0</v>
      </c>
      <c r="L24" s="42">
        <f t="shared" si="2"/>
        <v>795</v>
      </c>
      <c r="M24" s="42">
        <f t="shared" si="3"/>
        <v>795</v>
      </c>
      <c r="N24" s="43">
        <v>0.1</v>
      </c>
      <c r="O24" s="44">
        <f t="shared" si="4"/>
        <v>-79.5</v>
      </c>
      <c r="P24" s="43">
        <v>0.05</v>
      </c>
      <c r="Q24" s="44">
        <f t="shared" si="5"/>
        <v>-39.75</v>
      </c>
      <c r="R24" s="45">
        <f t="shared" si="6"/>
        <v>-119.2</v>
      </c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E24" s="44">
        <f t="shared" si="7"/>
        <v>0</v>
      </c>
      <c r="AF24" s="44">
        <f t="shared" si="8"/>
        <v>675.8</v>
      </c>
      <c r="AG24" s="44">
        <f t="shared" si="9"/>
        <v>675.8</v>
      </c>
      <c r="AH24" s="44">
        <f t="shared" si="10"/>
        <v>0</v>
      </c>
      <c r="AI24" s="44">
        <f t="shared" si="11"/>
        <v>675.8</v>
      </c>
      <c r="AJ24" s="48"/>
      <c r="AK24" s="48"/>
      <c r="AL24" s="103"/>
      <c r="AM24" s="42">
        <f t="shared" si="12"/>
        <v>0</v>
      </c>
      <c r="AN24" s="104"/>
    </row>
    <row r="25">
      <c r="A25" s="40" t="s">
        <v>154</v>
      </c>
      <c r="B25" s="40" t="s">
        <v>203</v>
      </c>
      <c r="C25" s="41">
        <v>44965.0</v>
      </c>
      <c r="D25" s="40">
        <v>8.0</v>
      </c>
      <c r="E25" s="40" t="s">
        <v>143</v>
      </c>
      <c r="F25" s="40" t="s">
        <v>143</v>
      </c>
      <c r="G25" s="40" t="b">
        <v>0</v>
      </c>
      <c r="H25" s="40" t="b">
        <v>0</v>
      </c>
      <c r="I25" s="40" t="b">
        <v>0</v>
      </c>
      <c r="J25" s="40" t="s">
        <v>143</v>
      </c>
      <c r="K25" s="42">
        <f t="shared" si="1"/>
        <v>0</v>
      </c>
      <c r="L25" s="42">
        <f t="shared" si="2"/>
        <v>0</v>
      </c>
      <c r="M25" s="42">
        <f t="shared" si="3"/>
        <v>0</v>
      </c>
      <c r="N25" s="43">
        <v>0.1</v>
      </c>
      <c r="O25" s="44">
        <f t="shared" si="4"/>
        <v>0</v>
      </c>
      <c r="P25" s="43">
        <v>0.05</v>
      </c>
      <c r="Q25" s="44">
        <f t="shared" si="5"/>
        <v>0</v>
      </c>
      <c r="R25" s="45">
        <f t="shared" si="6"/>
        <v>0.05</v>
      </c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E25" s="44">
        <f t="shared" si="7"/>
        <v>0</v>
      </c>
      <c r="AF25" s="44">
        <f t="shared" si="8"/>
        <v>0.05</v>
      </c>
      <c r="AG25" s="44">
        <f t="shared" si="9"/>
        <v>0</v>
      </c>
      <c r="AH25" s="44">
        <f t="shared" si="10"/>
        <v>0</v>
      </c>
      <c r="AI25" s="44">
        <f t="shared" si="11"/>
        <v>0</v>
      </c>
      <c r="AJ25" s="48"/>
      <c r="AK25" s="48"/>
      <c r="AL25" s="103"/>
      <c r="AM25" s="42">
        <f t="shared" si="12"/>
        <v>0</v>
      </c>
      <c r="AN25" s="105"/>
    </row>
    <row r="26">
      <c r="A26" s="50" t="s">
        <v>42</v>
      </c>
      <c r="B26" s="50" t="s">
        <v>44</v>
      </c>
      <c r="C26" s="51">
        <v>45297.0</v>
      </c>
      <c r="D26" s="50">
        <v>6.0</v>
      </c>
      <c r="E26" s="50">
        <v>800.0</v>
      </c>
      <c r="F26" s="51">
        <v>45814.0</v>
      </c>
      <c r="G26" s="50" t="b">
        <v>0</v>
      </c>
      <c r="H26" s="50" t="b">
        <v>1</v>
      </c>
      <c r="I26" s="50" t="b">
        <v>0</v>
      </c>
      <c r="J26" s="50">
        <v>800.0</v>
      </c>
      <c r="K26" s="42">
        <f t="shared" si="1"/>
        <v>0</v>
      </c>
      <c r="L26" s="42">
        <f t="shared" si="2"/>
        <v>800</v>
      </c>
      <c r="M26" s="42">
        <f t="shared" si="3"/>
        <v>800</v>
      </c>
      <c r="N26" s="43">
        <v>0.1</v>
      </c>
      <c r="O26" s="44">
        <f t="shared" si="4"/>
        <v>-80</v>
      </c>
      <c r="P26" s="43">
        <v>0.05</v>
      </c>
      <c r="Q26" s="44">
        <f t="shared" si="5"/>
        <v>-40</v>
      </c>
      <c r="R26" s="45">
        <f t="shared" si="6"/>
        <v>-119.95</v>
      </c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E26" s="44">
        <f t="shared" si="7"/>
        <v>0</v>
      </c>
      <c r="AF26" s="44">
        <f t="shared" si="8"/>
        <v>680.05</v>
      </c>
      <c r="AG26" s="44">
        <f t="shared" si="9"/>
        <v>680.05</v>
      </c>
      <c r="AH26" s="44">
        <f t="shared" si="10"/>
        <v>0</v>
      </c>
      <c r="AI26" s="44">
        <f t="shared" si="11"/>
        <v>680.05</v>
      </c>
      <c r="AJ26" s="48"/>
      <c r="AK26" s="48"/>
      <c r="AL26" s="103"/>
      <c r="AM26" s="42">
        <f t="shared" si="12"/>
        <v>0</v>
      </c>
      <c r="AN26" s="104"/>
    </row>
    <row r="27">
      <c r="A27" s="50" t="s">
        <v>45</v>
      </c>
      <c r="B27" s="50" t="s">
        <v>47</v>
      </c>
      <c r="C27" s="53">
        <v>44893.0</v>
      </c>
      <c r="D27" s="50">
        <v>28.0</v>
      </c>
      <c r="E27" s="50">
        <v>795.0</v>
      </c>
      <c r="F27" s="51">
        <v>45804.0</v>
      </c>
      <c r="G27" s="50" t="b">
        <v>0</v>
      </c>
      <c r="H27" s="50" t="b">
        <v>1</v>
      </c>
      <c r="I27" s="50" t="b">
        <v>0</v>
      </c>
      <c r="J27" s="50">
        <v>795.0</v>
      </c>
      <c r="K27" s="42">
        <f t="shared" si="1"/>
        <v>0</v>
      </c>
      <c r="L27" s="42">
        <f t="shared" si="2"/>
        <v>795</v>
      </c>
      <c r="M27" s="42">
        <f t="shared" si="3"/>
        <v>795</v>
      </c>
      <c r="N27" s="43">
        <v>0.1</v>
      </c>
      <c r="O27" s="44">
        <f t="shared" si="4"/>
        <v>-79.5</v>
      </c>
      <c r="P27" s="43">
        <v>0.05</v>
      </c>
      <c r="Q27" s="44">
        <f t="shared" si="5"/>
        <v>-39.75</v>
      </c>
      <c r="R27" s="45">
        <f t="shared" si="6"/>
        <v>-119.2</v>
      </c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E27" s="44">
        <f t="shared" si="7"/>
        <v>0</v>
      </c>
      <c r="AF27" s="44">
        <f t="shared" si="8"/>
        <v>675.8</v>
      </c>
      <c r="AG27" s="44">
        <f t="shared" si="9"/>
        <v>675.8</v>
      </c>
      <c r="AH27" s="44">
        <f t="shared" si="10"/>
        <v>0</v>
      </c>
      <c r="AI27" s="44">
        <f t="shared" si="11"/>
        <v>675.8</v>
      </c>
      <c r="AJ27" s="48"/>
      <c r="AK27" s="48"/>
      <c r="AL27" s="103"/>
      <c r="AM27" s="42">
        <f t="shared" si="12"/>
        <v>0</v>
      </c>
      <c r="AN27" s="104"/>
    </row>
    <row r="28">
      <c r="A28" s="40" t="s">
        <v>48</v>
      </c>
      <c r="B28" s="40" t="s">
        <v>50</v>
      </c>
      <c r="C28" s="41">
        <v>45188.0</v>
      </c>
      <c r="D28" s="40">
        <v>19.0</v>
      </c>
      <c r="E28" s="40">
        <v>740.0</v>
      </c>
      <c r="F28" s="41">
        <v>45824.0</v>
      </c>
      <c r="G28" s="40" t="b">
        <v>0</v>
      </c>
      <c r="H28" s="40" t="b">
        <v>0</v>
      </c>
      <c r="I28" s="40" t="b">
        <v>1</v>
      </c>
      <c r="J28" s="40">
        <v>740.0</v>
      </c>
      <c r="K28" s="42">
        <f t="shared" si="1"/>
        <v>740</v>
      </c>
      <c r="L28" s="42">
        <f t="shared" si="2"/>
        <v>0</v>
      </c>
      <c r="M28" s="42">
        <f t="shared" si="3"/>
        <v>740</v>
      </c>
      <c r="N28" s="43">
        <v>0.1</v>
      </c>
      <c r="O28" s="44">
        <f t="shared" si="4"/>
        <v>-74</v>
      </c>
      <c r="P28" s="43">
        <v>0.05</v>
      </c>
      <c r="Q28" s="44">
        <f t="shared" si="5"/>
        <v>-37</v>
      </c>
      <c r="R28" s="45">
        <f t="shared" si="6"/>
        <v>-110.95</v>
      </c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E28" s="44">
        <f t="shared" si="7"/>
        <v>0</v>
      </c>
      <c r="AF28" s="44">
        <f t="shared" si="8"/>
        <v>629.05</v>
      </c>
      <c r="AG28" s="44">
        <f t="shared" si="9"/>
        <v>0</v>
      </c>
      <c r="AH28" s="44">
        <f t="shared" si="10"/>
        <v>629.05</v>
      </c>
      <c r="AI28" s="44">
        <f t="shared" si="11"/>
        <v>629.05</v>
      </c>
      <c r="AJ28" s="52"/>
      <c r="AK28" s="52"/>
      <c r="AL28" s="52"/>
      <c r="AM28" s="42">
        <f t="shared" si="12"/>
        <v>0</v>
      </c>
      <c r="AN28" s="105"/>
    </row>
    <row r="29">
      <c r="A29" s="50" t="s">
        <v>51</v>
      </c>
      <c r="B29" s="50" t="s">
        <v>53</v>
      </c>
      <c r="C29" s="51">
        <v>45547.0</v>
      </c>
      <c r="D29" s="50">
        <v>12.0</v>
      </c>
      <c r="E29" s="50">
        <v>740.0</v>
      </c>
      <c r="F29" s="51">
        <v>45820.0</v>
      </c>
      <c r="G29" s="50" t="b">
        <v>0</v>
      </c>
      <c r="H29" s="50" t="b">
        <v>1</v>
      </c>
      <c r="I29" s="50" t="b">
        <v>0</v>
      </c>
      <c r="J29" s="50">
        <v>740.0</v>
      </c>
      <c r="K29" s="42">
        <f t="shared" si="1"/>
        <v>0</v>
      </c>
      <c r="L29" s="42">
        <f t="shared" si="2"/>
        <v>740</v>
      </c>
      <c r="M29" s="42">
        <f t="shared" si="3"/>
        <v>740</v>
      </c>
      <c r="N29" s="43">
        <v>0.1</v>
      </c>
      <c r="O29" s="44">
        <f t="shared" si="4"/>
        <v>-74</v>
      </c>
      <c r="P29" s="43">
        <v>0.05</v>
      </c>
      <c r="Q29" s="44">
        <f t="shared" si="5"/>
        <v>-37</v>
      </c>
      <c r="R29" s="45">
        <f t="shared" si="6"/>
        <v>-110.95</v>
      </c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E29" s="44">
        <f t="shared" si="7"/>
        <v>0</v>
      </c>
      <c r="AF29" s="44">
        <f t="shared" si="8"/>
        <v>629.05</v>
      </c>
      <c r="AG29" s="44">
        <f t="shared" si="9"/>
        <v>629.05</v>
      </c>
      <c r="AH29" s="44">
        <f t="shared" si="10"/>
        <v>0</v>
      </c>
      <c r="AI29" s="44">
        <f t="shared" si="11"/>
        <v>629.05</v>
      </c>
      <c r="AJ29" s="48"/>
      <c r="AK29" s="48"/>
      <c r="AL29" s="103"/>
      <c r="AM29" s="42">
        <f t="shared" si="12"/>
        <v>0</v>
      </c>
      <c r="AN29" s="104"/>
    </row>
    <row r="30">
      <c r="A30" s="40" t="s">
        <v>54</v>
      </c>
      <c r="B30" s="40" t="s">
        <v>56</v>
      </c>
      <c r="C30" s="49">
        <v>45647.0</v>
      </c>
      <c r="D30" s="40">
        <v>21.0</v>
      </c>
      <c r="E30" s="40">
        <v>700.0</v>
      </c>
      <c r="F30" s="41">
        <v>45828.0</v>
      </c>
      <c r="G30" s="40" t="b">
        <v>0</v>
      </c>
      <c r="H30" s="40" t="b">
        <v>0</v>
      </c>
      <c r="I30" s="40" t="b">
        <v>1</v>
      </c>
      <c r="J30" s="40">
        <v>700.0</v>
      </c>
      <c r="K30" s="42">
        <f t="shared" si="1"/>
        <v>700</v>
      </c>
      <c r="L30" s="42">
        <f t="shared" si="2"/>
        <v>0</v>
      </c>
      <c r="M30" s="42">
        <f t="shared" si="3"/>
        <v>700</v>
      </c>
      <c r="N30" s="43">
        <v>0.1</v>
      </c>
      <c r="O30" s="44">
        <f t="shared" si="4"/>
        <v>-70</v>
      </c>
      <c r="P30" s="43">
        <v>0.05</v>
      </c>
      <c r="Q30" s="44">
        <f t="shared" si="5"/>
        <v>-35</v>
      </c>
      <c r="R30" s="45">
        <f t="shared" si="6"/>
        <v>-104.95</v>
      </c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E30" s="44">
        <f t="shared" si="7"/>
        <v>0</v>
      </c>
      <c r="AF30" s="44">
        <f t="shared" si="8"/>
        <v>595.05</v>
      </c>
      <c r="AG30" s="44">
        <f t="shared" si="9"/>
        <v>0</v>
      </c>
      <c r="AH30" s="44">
        <f t="shared" si="10"/>
        <v>595.05</v>
      </c>
      <c r="AI30" s="44">
        <f t="shared" si="11"/>
        <v>595.05</v>
      </c>
      <c r="AJ30" s="54"/>
      <c r="AK30" s="54"/>
      <c r="AL30" s="54"/>
      <c r="AM30" s="42">
        <f t="shared" si="12"/>
        <v>0</v>
      </c>
      <c r="AN30" s="34"/>
    </row>
    <row r="31">
      <c r="A31" s="40" t="s">
        <v>57</v>
      </c>
      <c r="B31" s="40" t="s">
        <v>204</v>
      </c>
      <c r="C31" s="41">
        <v>45818.0</v>
      </c>
      <c r="D31" s="40">
        <v>10.0</v>
      </c>
      <c r="E31" s="40">
        <v>740.0</v>
      </c>
      <c r="F31" s="41">
        <v>45821.0</v>
      </c>
      <c r="G31" s="40" t="b">
        <v>0</v>
      </c>
      <c r="H31" s="40" t="b">
        <v>1</v>
      </c>
      <c r="I31" s="40" t="b">
        <v>0</v>
      </c>
      <c r="J31" s="40">
        <v>740.0</v>
      </c>
      <c r="K31" s="42">
        <f t="shared" si="1"/>
        <v>0</v>
      </c>
      <c r="L31" s="42">
        <f t="shared" si="2"/>
        <v>740</v>
      </c>
      <c r="M31" s="42">
        <f t="shared" si="3"/>
        <v>740</v>
      </c>
      <c r="N31" s="43">
        <v>0.1</v>
      </c>
      <c r="O31" s="44">
        <f t="shared" si="4"/>
        <v>-74</v>
      </c>
      <c r="P31" s="43">
        <v>0.05</v>
      </c>
      <c r="Q31" s="44">
        <f t="shared" si="5"/>
        <v>-37</v>
      </c>
      <c r="R31" s="45">
        <f t="shared" si="6"/>
        <v>-110.95</v>
      </c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E31" s="44">
        <f t="shared" si="7"/>
        <v>0</v>
      </c>
      <c r="AF31" s="44">
        <f t="shared" si="8"/>
        <v>629.05</v>
      </c>
      <c r="AG31" s="44">
        <f t="shared" si="9"/>
        <v>629.05</v>
      </c>
      <c r="AH31" s="44">
        <f t="shared" si="10"/>
        <v>0</v>
      </c>
      <c r="AI31" s="44">
        <f t="shared" si="11"/>
        <v>629.05</v>
      </c>
      <c r="AJ31" s="54"/>
      <c r="AK31" s="54"/>
      <c r="AL31" s="54"/>
      <c r="AM31" s="42">
        <f t="shared" si="12"/>
        <v>0</v>
      </c>
      <c r="AN31" s="104"/>
    </row>
    <row r="32">
      <c r="A32" s="40" t="s">
        <v>60</v>
      </c>
      <c r="B32" s="40" t="s">
        <v>62</v>
      </c>
      <c r="C32" s="41">
        <v>45141.0</v>
      </c>
      <c r="D32" s="40">
        <v>3.0</v>
      </c>
      <c r="E32" s="40">
        <v>740.0</v>
      </c>
      <c r="F32" s="41">
        <v>45811.0</v>
      </c>
      <c r="G32" s="40" t="b">
        <v>0</v>
      </c>
      <c r="H32" s="40" t="b">
        <v>1</v>
      </c>
      <c r="I32" s="40" t="b">
        <v>0</v>
      </c>
      <c r="J32" s="40">
        <v>740.0</v>
      </c>
      <c r="K32" s="42">
        <f t="shared" si="1"/>
        <v>0</v>
      </c>
      <c r="L32" s="42">
        <f t="shared" si="2"/>
        <v>740</v>
      </c>
      <c r="M32" s="42">
        <f t="shared" si="3"/>
        <v>740</v>
      </c>
      <c r="N32" s="43">
        <v>0.1</v>
      </c>
      <c r="O32" s="44">
        <f t="shared" si="4"/>
        <v>-74</v>
      </c>
      <c r="P32" s="43">
        <v>0.05</v>
      </c>
      <c r="Q32" s="44">
        <f t="shared" si="5"/>
        <v>-37</v>
      </c>
      <c r="R32" s="45">
        <f t="shared" si="6"/>
        <v>-110.95</v>
      </c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E32" s="44">
        <f t="shared" si="7"/>
        <v>0</v>
      </c>
      <c r="AF32" s="44">
        <f t="shared" si="8"/>
        <v>629.05</v>
      </c>
      <c r="AG32" s="44">
        <f t="shared" si="9"/>
        <v>629.05</v>
      </c>
      <c r="AH32" s="44">
        <f t="shared" si="10"/>
        <v>0</v>
      </c>
      <c r="AI32" s="44">
        <f t="shared" si="11"/>
        <v>629.05</v>
      </c>
      <c r="AJ32" s="48"/>
      <c r="AK32" s="48"/>
      <c r="AL32" s="103"/>
      <c r="AM32" s="42">
        <f t="shared" si="12"/>
        <v>0</v>
      </c>
      <c r="AN32" s="104"/>
    </row>
    <row r="33">
      <c r="A33" s="40" t="s">
        <v>63</v>
      </c>
      <c r="B33" s="40" t="s">
        <v>65</v>
      </c>
      <c r="C33" s="41">
        <v>45721.0</v>
      </c>
      <c r="D33" s="40">
        <v>5.0</v>
      </c>
      <c r="E33" s="40">
        <v>700.0</v>
      </c>
      <c r="F33" s="41">
        <v>45810.0</v>
      </c>
      <c r="G33" s="40" t="b">
        <v>0</v>
      </c>
      <c r="H33" s="40" t="b">
        <v>1</v>
      </c>
      <c r="I33" s="40" t="b">
        <v>0</v>
      </c>
      <c r="J33" s="40">
        <v>700.0</v>
      </c>
      <c r="K33" s="42">
        <f t="shared" si="1"/>
        <v>0</v>
      </c>
      <c r="L33" s="42">
        <f t="shared" si="2"/>
        <v>700</v>
      </c>
      <c r="M33" s="42">
        <f t="shared" si="3"/>
        <v>700</v>
      </c>
      <c r="N33" s="43">
        <v>0.1</v>
      </c>
      <c r="O33" s="44">
        <f t="shared" si="4"/>
        <v>-70</v>
      </c>
      <c r="P33" s="43">
        <v>0.05</v>
      </c>
      <c r="Q33" s="44">
        <f t="shared" si="5"/>
        <v>-35</v>
      </c>
      <c r="R33" s="45">
        <f t="shared" si="6"/>
        <v>-104.95</v>
      </c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E33" s="44">
        <f t="shared" si="7"/>
        <v>0</v>
      </c>
      <c r="AF33" s="44">
        <f t="shared" si="8"/>
        <v>595.05</v>
      </c>
      <c r="AG33" s="44">
        <f t="shared" si="9"/>
        <v>595.05</v>
      </c>
      <c r="AH33" s="44">
        <f t="shared" si="10"/>
        <v>0</v>
      </c>
      <c r="AI33" s="44">
        <f t="shared" si="11"/>
        <v>595.05</v>
      </c>
      <c r="AJ33" s="48"/>
      <c r="AK33" s="48"/>
      <c r="AL33" s="103"/>
      <c r="AM33" s="42">
        <f t="shared" si="12"/>
        <v>0</v>
      </c>
      <c r="AN33" s="104"/>
    </row>
    <row r="34">
      <c r="A34" s="40" t="s">
        <v>66</v>
      </c>
      <c r="B34" s="40" t="s">
        <v>68</v>
      </c>
      <c r="C34" s="41">
        <v>45488.0</v>
      </c>
      <c r="D34" s="40">
        <v>15.0</v>
      </c>
      <c r="E34" s="40">
        <v>795.0</v>
      </c>
      <c r="F34" s="41">
        <v>45823.0</v>
      </c>
      <c r="G34" s="40" t="b">
        <v>0</v>
      </c>
      <c r="H34" s="40" t="b">
        <v>1</v>
      </c>
      <c r="I34" s="40" t="b">
        <v>0</v>
      </c>
      <c r="J34" s="40">
        <v>795.0</v>
      </c>
      <c r="K34" s="42">
        <f t="shared" si="1"/>
        <v>0</v>
      </c>
      <c r="L34" s="42">
        <f t="shared" si="2"/>
        <v>795</v>
      </c>
      <c r="M34" s="42">
        <f t="shared" si="3"/>
        <v>795</v>
      </c>
      <c r="N34" s="43">
        <v>0.1</v>
      </c>
      <c r="O34" s="44">
        <f t="shared" si="4"/>
        <v>-79.5</v>
      </c>
      <c r="P34" s="43">
        <v>0.05</v>
      </c>
      <c r="Q34" s="44">
        <f t="shared" si="5"/>
        <v>-39.75</v>
      </c>
      <c r="R34" s="45">
        <f t="shared" si="6"/>
        <v>-119.2</v>
      </c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E34" s="44">
        <f t="shared" si="7"/>
        <v>0</v>
      </c>
      <c r="AF34" s="44">
        <f t="shared" si="8"/>
        <v>675.8</v>
      </c>
      <c r="AG34" s="44">
        <f t="shared" si="9"/>
        <v>675.8</v>
      </c>
      <c r="AH34" s="44">
        <f t="shared" si="10"/>
        <v>0</v>
      </c>
      <c r="AI34" s="44">
        <f t="shared" si="11"/>
        <v>675.8</v>
      </c>
      <c r="AJ34" s="54"/>
      <c r="AK34" s="54"/>
      <c r="AL34" s="54"/>
      <c r="AM34" s="42">
        <f t="shared" si="12"/>
        <v>0</v>
      </c>
      <c r="AN34" s="104"/>
    </row>
    <row r="35">
      <c r="A35" s="50" t="s">
        <v>69</v>
      </c>
      <c r="B35" s="50" t="s">
        <v>71</v>
      </c>
      <c r="C35" s="51">
        <v>44986.0</v>
      </c>
      <c r="D35" s="50">
        <v>1.0</v>
      </c>
      <c r="E35" s="50">
        <v>740.0</v>
      </c>
      <c r="F35" s="51">
        <v>45805.0</v>
      </c>
      <c r="G35" s="50" t="b">
        <v>0</v>
      </c>
      <c r="H35" s="50" t="b">
        <v>1</v>
      </c>
      <c r="I35" s="50" t="b">
        <v>0</v>
      </c>
      <c r="J35" s="50">
        <v>740.0</v>
      </c>
      <c r="K35" s="42">
        <f t="shared" si="1"/>
        <v>0</v>
      </c>
      <c r="L35" s="42">
        <f t="shared" si="2"/>
        <v>740</v>
      </c>
      <c r="M35" s="42">
        <f t="shared" si="3"/>
        <v>740</v>
      </c>
      <c r="N35" s="43">
        <v>0.1</v>
      </c>
      <c r="O35" s="44">
        <f t="shared" si="4"/>
        <v>-74</v>
      </c>
      <c r="P35" s="43">
        <v>0.05</v>
      </c>
      <c r="Q35" s="44">
        <f t="shared" si="5"/>
        <v>-37</v>
      </c>
      <c r="R35" s="45">
        <f t="shared" si="6"/>
        <v>-110.95</v>
      </c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E35" s="44">
        <f t="shared" si="7"/>
        <v>0</v>
      </c>
      <c r="AF35" s="44">
        <f t="shared" si="8"/>
        <v>629.05</v>
      </c>
      <c r="AG35" s="44">
        <f t="shared" si="9"/>
        <v>629.05</v>
      </c>
      <c r="AH35" s="44">
        <f t="shared" si="10"/>
        <v>0</v>
      </c>
      <c r="AI35" s="44">
        <f t="shared" si="11"/>
        <v>629.05</v>
      </c>
      <c r="AJ35" s="48"/>
      <c r="AK35" s="48"/>
      <c r="AL35" s="103"/>
      <c r="AM35" s="42">
        <f t="shared" si="12"/>
        <v>0</v>
      </c>
      <c r="AN35" s="104"/>
    </row>
    <row r="36">
      <c r="A36" s="50" t="s">
        <v>72</v>
      </c>
      <c r="B36" s="50" t="s">
        <v>205</v>
      </c>
      <c r="C36" s="51">
        <v>45828.0</v>
      </c>
      <c r="D36" s="50">
        <v>23.0</v>
      </c>
      <c r="E36" s="50"/>
      <c r="F36" s="50" t="s">
        <v>143</v>
      </c>
      <c r="G36" s="50" t="b">
        <v>0</v>
      </c>
      <c r="H36" s="50" t="b">
        <v>0</v>
      </c>
      <c r="I36" s="50" t="b">
        <v>0</v>
      </c>
      <c r="J36" s="50" t="s">
        <v>143</v>
      </c>
      <c r="K36" s="42">
        <f t="shared" si="1"/>
        <v>0</v>
      </c>
      <c r="L36" s="42">
        <f t="shared" si="2"/>
        <v>0</v>
      </c>
      <c r="M36" s="42">
        <f t="shared" si="3"/>
        <v>0</v>
      </c>
      <c r="N36" s="43">
        <v>0.1</v>
      </c>
      <c r="O36" s="44">
        <f t="shared" si="4"/>
        <v>0</v>
      </c>
      <c r="P36" s="43">
        <v>0.05</v>
      </c>
      <c r="Q36" s="44">
        <f t="shared" si="5"/>
        <v>0</v>
      </c>
      <c r="R36" s="45">
        <f t="shared" si="6"/>
        <v>0.05</v>
      </c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E36" s="44">
        <f t="shared" si="7"/>
        <v>0</v>
      </c>
      <c r="AF36" s="44">
        <f t="shared" si="8"/>
        <v>0.05</v>
      </c>
      <c r="AG36" s="44">
        <f t="shared" si="9"/>
        <v>0</v>
      </c>
      <c r="AH36" s="44">
        <f t="shared" si="10"/>
        <v>0</v>
      </c>
      <c r="AI36" s="44">
        <f t="shared" si="11"/>
        <v>0</v>
      </c>
      <c r="AJ36" s="48"/>
      <c r="AK36" s="48"/>
      <c r="AL36" s="103"/>
      <c r="AM36" s="42">
        <f t="shared" si="12"/>
        <v>0</v>
      </c>
      <c r="AN36" s="104"/>
    </row>
    <row r="37">
      <c r="A37" s="50" t="s">
        <v>74</v>
      </c>
      <c r="B37" s="50" t="s">
        <v>76</v>
      </c>
      <c r="C37" s="51">
        <v>45367.0</v>
      </c>
      <c r="D37" s="50">
        <v>16.0</v>
      </c>
      <c r="E37" s="50">
        <v>810.0</v>
      </c>
      <c r="F37" s="51">
        <v>45825.0</v>
      </c>
      <c r="G37" s="50" t="b">
        <v>0</v>
      </c>
      <c r="H37" s="50" t="b">
        <v>0</v>
      </c>
      <c r="I37" s="50" t="b">
        <v>1</v>
      </c>
      <c r="J37" s="50">
        <v>810.0</v>
      </c>
      <c r="K37" s="42">
        <f t="shared" si="1"/>
        <v>810</v>
      </c>
      <c r="L37" s="42">
        <f t="shared" si="2"/>
        <v>0</v>
      </c>
      <c r="M37" s="42">
        <f t="shared" si="3"/>
        <v>810</v>
      </c>
      <c r="N37" s="43">
        <v>0.1</v>
      </c>
      <c r="O37" s="44">
        <f t="shared" si="4"/>
        <v>-81</v>
      </c>
      <c r="P37" s="43">
        <v>0.05</v>
      </c>
      <c r="Q37" s="44">
        <f t="shared" si="5"/>
        <v>-40.5</v>
      </c>
      <c r="R37" s="45">
        <f t="shared" si="6"/>
        <v>-121.45</v>
      </c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E37" s="44">
        <f t="shared" si="7"/>
        <v>0</v>
      </c>
      <c r="AF37" s="44">
        <f t="shared" si="8"/>
        <v>688.55</v>
      </c>
      <c r="AG37" s="44">
        <f t="shared" si="9"/>
        <v>0</v>
      </c>
      <c r="AH37" s="44">
        <f t="shared" si="10"/>
        <v>688.55</v>
      </c>
      <c r="AI37" s="44">
        <f t="shared" si="11"/>
        <v>688.55</v>
      </c>
      <c r="AJ37" s="54"/>
      <c r="AK37" s="54"/>
      <c r="AL37" s="54"/>
      <c r="AM37" s="42">
        <f t="shared" si="12"/>
        <v>0</v>
      </c>
      <c r="AN37" s="104"/>
    </row>
    <row r="38">
      <c r="A38" s="50" t="s">
        <v>167</v>
      </c>
      <c r="B38" s="50" t="s">
        <v>143</v>
      </c>
      <c r="C38" s="51">
        <v>45206.0</v>
      </c>
      <c r="D38" s="50">
        <v>7.0</v>
      </c>
      <c r="E38" s="50" t="s">
        <v>143</v>
      </c>
      <c r="F38" s="50" t="s">
        <v>143</v>
      </c>
      <c r="G38" s="50" t="b">
        <v>0</v>
      </c>
      <c r="H38" s="50" t="b">
        <v>0</v>
      </c>
      <c r="I38" s="50" t="b">
        <v>0</v>
      </c>
      <c r="J38" s="50" t="s">
        <v>143</v>
      </c>
      <c r="K38" s="42">
        <f t="shared" si="1"/>
        <v>0</v>
      </c>
      <c r="L38" s="42">
        <f t="shared" si="2"/>
        <v>0</v>
      </c>
      <c r="M38" s="42">
        <f t="shared" si="3"/>
        <v>0</v>
      </c>
      <c r="N38" s="43">
        <v>0.1</v>
      </c>
      <c r="O38" s="44">
        <f t="shared" si="4"/>
        <v>0</v>
      </c>
      <c r="P38" s="43">
        <v>0.05</v>
      </c>
      <c r="Q38" s="44">
        <f t="shared" si="5"/>
        <v>0</v>
      </c>
      <c r="R38" s="45">
        <f t="shared" si="6"/>
        <v>0.05</v>
      </c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E38" s="44">
        <f t="shared" si="7"/>
        <v>0</v>
      </c>
      <c r="AF38" s="44">
        <f t="shared" si="8"/>
        <v>0.05</v>
      </c>
      <c r="AG38" s="44">
        <f t="shared" si="9"/>
        <v>0</v>
      </c>
      <c r="AH38" s="44">
        <f t="shared" si="10"/>
        <v>0</v>
      </c>
      <c r="AI38" s="44">
        <f t="shared" si="11"/>
        <v>0</v>
      </c>
      <c r="AJ38" s="48"/>
      <c r="AK38" s="48"/>
      <c r="AL38" s="103"/>
      <c r="AM38" s="42">
        <f t="shared" si="12"/>
        <v>0</v>
      </c>
      <c r="AN38" s="105" t="s">
        <v>168</v>
      </c>
    </row>
    <row r="39">
      <c r="A39" s="50" t="s">
        <v>77</v>
      </c>
      <c r="B39" s="50" t="s">
        <v>79</v>
      </c>
      <c r="C39" s="51">
        <v>45381.0</v>
      </c>
      <c r="D39" s="50">
        <v>30.0</v>
      </c>
      <c r="E39" s="50">
        <v>675.0</v>
      </c>
      <c r="F39" s="51">
        <v>45805.0</v>
      </c>
      <c r="G39" s="50" t="b">
        <v>0</v>
      </c>
      <c r="H39" s="50" t="b">
        <v>1</v>
      </c>
      <c r="I39" s="50" t="b">
        <v>0</v>
      </c>
      <c r="J39" s="50">
        <v>675.0</v>
      </c>
      <c r="K39" s="42">
        <f t="shared" si="1"/>
        <v>0</v>
      </c>
      <c r="L39" s="42">
        <f t="shared" si="2"/>
        <v>675</v>
      </c>
      <c r="M39" s="42">
        <f t="shared" si="3"/>
        <v>675</v>
      </c>
      <c r="N39" s="43">
        <v>0.1</v>
      </c>
      <c r="O39" s="44">
        <f t="shared" si="4"/>
        <v>-67.5</v>
      </c>
      <c r="P39" s="43">
        <v>0.05</v>
      </c>
      <c r="Q39" s="44">
        <f t="shared" si="5"/>
        <v>-33.75</v>
      </c>
      <c r="R39" s="45">
        <f t="shared" si="6"/>
        <v>-101.2</v>
      </c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E39" s="44">
        <f t="shared" si="7"/>
        <v>0</v>
      </c>
      <c r="AF39" s="44">
        <f t="shared" si="8"/>
        <v>573.8</v>
      </c>
      <c r="AG39" s="44">
        <f t="shared" si="9"/>
        <v>573.8</v>
      </c>
      <c r="AH39" s="44">
        <f t="shared" si="10"/>
        <v>0</v>
      </c>
      <c r="AI39" s="44">
        <f t="shared" si="11"/>
        <v>573.8</v>
      </c>
      <c r="AJ39" s="48"/>
      <c r="AK39" s="48"/>
      <c r="AL39" s="103"/>
      <c r="AM39" s="42">
        <f t="shared" si="12"/>
        <v>0</v>
      </c>
      <c r="AN39" s="104"/>
    </row>
    <row r="40">
      <c r="A40" s="40" t="s">
        <v>80</v>
      </c>
      <c r="B40" s="40" t="s">
        <v>82</v>
      </c>
      <c r="C40" s="41">
        <v>45567.0</v>
      </c>
      <c r="D40" s="40">
        <v>2.0</v>
      </c>
      <c r="E40" s="40">
        <v>700.0</v>
      </c>
      <c r="F40" s="41">
        <v>45810.0</v>
      </c>
      <c r="G40" s="40" t="b">
        <v>0</v>
      </c>
      <c r="H40" s="40" t="b">
        <v>1</v>
      </c>
      <c r="I40" s="40" t="b">
        <v>0</v>
      </c>
      <c r="J40" s="40">
        <v>700.0</v>
      </c>
      <c r="K40" s="42">
        <f t="shared" si="1"/>
        <v>0</v>
      </c>
      <c r="L40" s="42">
        <f t="shared" si="2"/>
        <v>700</v>
      </c>
      <c r="M40" s="42">
        <f t="shared" si="3"/>
        <v>700</v>
      </c>
      <c r="N40" s="43">
        <v>0.1</v>
      </c>
      <c r="O40" s="44">
        <f t="shared" si="4"/>
        <v>-70</v>
      </c>
      <c r="P40" s="43">
        <v>0.05</v>
      </c>
      <c r="Q40" s="44">
        <f t="shared" si="5"/>
        <v>-35</v>
      </c>
      <c r="R40" s="45">
        <f t="shared" si="6"/>
        <v>-104.95</v>
      </c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E40" s="44">
        <f t="shared" si="7"/>
        <v>0</v>
      </c>
      <c r="AF40" s="44">
        <f t="shared" si="8"/>
        <v>595.05</v>
      </c>
      <c r="AG40" s="44">
        <f t="shared" si="9"/>
        <v>595.05</v>
      </c>
      <c r="AH40" s="44">
        <f t="shared" si="10"/>
        <v>0</v>
      </c>
      <c r="AI40" s="44">
        <f t="shared" si="11"/>
        <v>595.05</v>
      </c>
      <c r="AJ40" s="48"/>
      <c r="AK40" s="48"/>
      <c r="AL40" s="103"/>
      <c r="AM40" s="42">
        <f t="shared" si="12"/>
        <v>0</v>
      </c>
      <c r="AN40" s="104"/>
    </row>
    <row r="41">
      <c r="A41" s="40" t="s">
        <v>83</v>
      </c>
      <c r="B41" s="40" t="s">
        <v>198</v>
      </c>
      <c r="C41" s="41">
        <v>45069.0</v>
      </c>
      <c r="D41" s="40">
        <v>23.0</v>
      </c>
      <c r="E41" s="40">
        <v>740.0</v>
      </c>
      <c r="F41" s="41">
        <v>45806.0</v>
      </c>
      <c r="G41" s="40" t="b">
        <v>0</v>
      </c>
      <c r="H41" s="40" t="b">
        <v>1</v>
      </c>
      <c r="I41" s="40" t="b">
        <v>0</v>
      </c>
      <c r="J41" s="40">
        <v>740.0</v>
      </c>
      <c r="K41" s="42">
        <f t="shared" si="1"/>
        <v>0</v>
      </c>
      <c r="L41" s="42">
        <f t="shared" si="2"/>
        <v>740</v>
      </c>
      <c r="M41" s="42">
        <f t="shared" si="3"/>
        <v>740</v>
      </c>
      <c r="N41" s="43">
        <v>0.1</v>
      </c>
      <c r="O41" s="44">
        <f t="shared" si="4"/>
        <v>-74</v>
      </c>
      <c r="P41" s="43">
        <v>0.05</v>
      </c>
      <c r="Q41" s="44">
        <f t="shared" si="5"/>
        <v>-37</v>
      </c>
      <c r="R41" s="45">
        <f t="shared" si="6"/>
        <v>-110.95</v>
      </c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E41" s="44">
        <f t="shared" si="7"/>
        <v>0</v>
      </c>
      <c r="AF41" s="44">
        <f t="shared" si="8"/>
        <v>629.05</v>
      </c>
      <c r="AG41" s="44">
        <f t="shared" si="9"/>
        <v>629.05</v>
      </c>
      <c r="AH41" s="44">
        <f t="shared" si="10"/>
        <v>0</v>
      </c>
      <c r="AI41" s="44">
        <f t="shared" si="11"/>
        <v>629.05</v>
      </c>
      <c r="AJ41" s="48"/>
      <c r="AK41" s="48"/>
      <c r="AL41" s="103"/>
      <c r="AM41" s="42">
        <f t="shared" si="12"/>
        <v>0</v>
      </c>
      <c r="AN41" s="104"/>
    </row>
    <row r="42">
      <c r="A42" s="40" t="s">
        <v>85</v>
      </c>
      <c r="B42" s="40" t="s">
        <v>87</v>
      </c>
      <c r="C42" s="41">
        <v>45201.0</v>
      </c>
      <c r="D42" s="40">
        <v>2.0</v>
      </c>
      <c r="E42" s="40">
        <v>740.0</v>
      </c>
      <c r="F42" s="41">
        <v>45810.0</v>
      </c>
      <c r="G42" s="40" t="b">
        <v>0</v>
      </c>
      <c r="H42" s="40" t="b">
        <v>1</v>
      </c>
      <c r="I42" s="40" t="b">
        <v>0</v>
      </c>
      <c r="J42" s="40">
        <v>740.0</v>
      </c>
      <c r="K42" s="42">
        <f t="shared" si="1"/>
        <v>0</v>
      </c>
      <c r="L42" s="42">
        <f t="shared" si="2"/>
        <v>740</v>
      </c>
      <c r="M42" s="42">
        <f t="shared" si="3"/>
        <v>740</v>
      </c>
      <c r="N42" s="43">
        <v>0.1</v>
      </c>
      <c r="O42" s="44">
        <f t="shared" si="4"/>
        <v>-74</v>
      </c>
      <c r="P42" s="43">
        <v>0.05</v>
      </c>
      <c r="Q42" s="44">
        <f t="shared" si="5"/>
        <v>-37</v>
      </c>
      <c r="R42" s="45">
        <f t="shared" si="6"/>
        <v>-110.95</v>
      </c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E42" s="44">
        <f t="shared" si="7"/>
        <v>0</v>
      </c>
      <c r="AF42" s="44">
        <f t="shared" si="8"/>
        <v>629.05</v>
      </c>
      <c r="AG42" s="44">
        <f t="shared" si="9"/>
        <v>629.05</v>
      </c>
      <c r="AH42" s="44">
        <f t="shared" si="10"/>
        <v>0</v>
      </c>
      <c r="AI42" s="44">
        <f t="shared" si="11"/>
        <v>629.05</v>
      </c>
      <c r="AJ42" s="48"/>
      <c r="AK42" s="48"/>
      <c r="AL42" s="103"/>
      <c r="AM42" s="42">
        <f t="shared" si="12"/>
        <v>0</v>
      </c>
      <c r="AN42" s="104"/>
    </row>
    <row r="43">
      <c r="A43" s="40" t="s">
        <v>88</v>
      </c>
      <c r="B43" s="40" t="s">
        <v>90</v>
      </c>
      <c r="C43" s="41">
        <v>44965.0</v>
      </c>
      <c r="D43" s="40">
        <v>8.0</v>
      </c>
      <c r="E43" s="40">
        <v>740.0</v>
      </c>
      <c r="F43" s="41">
        <v>45818.0</v>
      </c>
      <c r="G43" s="40" t="b">
        <v>0</v>
      </c>
      <c r="H43" s="40" t="b">
        <v>1</v>
      </c>
      <c r="I43" s="40" t="b">
        <v>0</v>
      </c>
      <c r="J43" s="40">
        <v>740.0</v>
      </c>
      <c r="K43" s="42">
        <f t="shared" si="1"/>
        <v>0</v>
      </c>
      <c r="L43" s="42">
        <f t="shared" si="2"/>
        <v>740</v>
      </c>
      <c r="M43" s="42">
        <f t="shared" si="3"/>
        <v>740</v>
      </c>
      <c r="N43" s="43">
        <v>0.1</v>
      </c>
      <c r="O43" s="44">
        <f t="shared" si="4"/>
        <v>-74</v>
      </c>
      <c r="P43" s="43">
        <v>0.05</v>
      </c>
      <c r="Q43" s="44">
        <f t="shared" si="5"/>
        <v>-37</v>
      </c>
      <c r="R43" s="45">
        <f t="shared" si="6"/>
        <v>-110.95</v>
      </c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E43" s="44">
        <f t="shared" si="7"/>
        <v>0</v>
      </c>
      <c r="AF43" s="44">
        <f t="shared" si="8"/>
        <v>629.05</v>
      </c>
      <c r="AG43" s="44">
        <f t="shared" si="9"/>
        <v>629.05</v>
      </c>
      <c r="AH43" s="44">
        <f t="shared" si="10"/>
        <v>0</v>
      </c>
      <c r="AI43" s="44">
        <f t="shared" si="11"/>
        <v>629.05</v>
      </c>
      <c r="AJ43" s="48"/>
      <c r="AK43" s="48"/>
      <c r="AL43" s="103"/>
      <c r="AM43" s="42">
        <f t="shared" si="12"/>
        <v>0</v>
      </c>
      <c r="AN43" s="104"/>
    </row>
    <row r="44">
      <c r="A44" s="56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E44" s="57"/>
      <c r="AF44" s="57"/>
      <c r="AG44" s="57"/>
      <c r="AH44" s="57"/>
      <c r="AI44" s="57"/>
      <c r="AJ44" s="57"/>
      <c r="AK44" s="57"/>
      <c r="AL44" s="106"/>
      <c r="AM44" s="107">
        <f t="shared" ref="AM44:AM56" si="13">SUM(AM14:AM43)</f>
        <v>0</v>
      </c>
      <c r="AN44" s="106"/>
    </row>
    <row r="45">
      <c r="A45" s="34" t="s">
        <v>174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44">
        <f t="shared" ref="AE45:AE56" si="14">-T45+-W45+-Z45+-AC45</f>
        <v>0</v>
      </c>
      <c r="AF45" s="44">
        <f t="shared" ref="AF45:AF56" si="15">J45+R45+AE45</f>
        <v>0</v>
      </c>
      <c r="AG45" s="44">
        <f t="shared" ref="AG45:AG56" si="16">AF45*H45</f>
        <v>0</v>
      </c>
      <c r="AH45" s="44">
        <f t="shared" ref="AH45:AH56" si="17">AF45*I45</f>
        <v>0</v>
      </c>
      <c r="AI45" s="44">
        <f t="shared" ref="AI45:AI56" si="18">AG45+AH45</f>
        <v>0</v>
      </c>
      <c r="AJ45" s="1"/>
      <c r="AK45" s="1"/>
      <c r="AL45" s="104"/>
      <c r="AM45" s="107">
        <f t="shared" si="13"/>
        <v>0</v>
      </c>
      <c r="AN45" s="34" t="s">
        <v>168</v>
      </c>
      <c r="AO45" s="1"/>
      <c r="AP45" s="1"/>
      <c r="AQ45" s="1"/>
      <c r="AR45" s="1"/>
    </row>
    <row r="46">
      <c r="A46" s="108" t="s">
        <v>175</v>
      </c>
      <c r="S46" s="59" t="s">
        <v>206</v>
      </c>
      <c r="T46" s="59">
        <v>273.84</v>
      </c>
      <c r="U46" s="59" t="s">
        <v>207</v>
      </c>
      <c r="AE46" s="44">
        <f t="shared" si="14"/>
        <v>-273.84</v>
      </c>
      <c r="AF46" s="44">
        <f t="shared" si="15"/>
        <v>-273.84</v>
      </c>
      <c r="AG46" s="44">
        <f t="shared" si="16"/>
        <v>0</v>
      </c>
      <c r="AH46" s="44">
        <f t="shared" si="17"/>
        <v>0</v>
      </c>
      <c r="AI46" s="44">
        <f t="shared" si="18"/>
        <v>0</v>
      </c>
      <c r="AM46" s="107">
        <f t="shared" si="13"/>
        <v>0</v>
      </c>
    </row>
    <row r="47">
      <c r="A47" s="59" t="s">
        <v>176</v>
      </c>
      <c r="AE47" s="44">
        <f t="shared" si="14"/>
        <v>0</v>
      </c>
      <c r="AF47" s="44">
        <f t="shared" si="15"/>
        <v>0</v>
      </c>
      <c r="AG47" s="44">
        <f t="shared" si="16"/>
        <v>0</v>
      </c>
      <c r="AH47" s="44">
        <f t="shared" si="17"/>
        <v>0</v>
      </c>
      <c r="AI47" s="44">
        <f t="shared" si="18"/>
        <v>0</v>
      </c>
      <c r="AM47" s="107">
        <f t="shared" si="13"/>
        <v>0</v>
      </c>
    </row>
    <row r="48">
      <c r="A48" s="59" t="s">
        <v>177</v>
      </c>
      <c r="AE48" s="44">
        <f t="shared" si="14"/>
        <v>0</v>
      </c>
      <c r="AF48" s="44">
        <f t="shared" si="15"/>
        <v>0</v>
      </c>
      <c r="AG48" s="44">
        <f t="shared" si="16"/>
        <v>0</v>
      </c>
      <c r="AH48" s="44">
        <f t="shared" si="17"/>
        <v>0</v>
      </c>
      <c r="AI48" s="44">
        <f t="shared" si="18"/>
        <v>0</v>
      </c>
      <c r="AM48" s="107">
        <f t="shared" si="13"/>
        <v>0</v>
      </c>
    </row>
    <row r="49">
      <c r="A49" s="59" t="s">
        <v>178</v>
      </c>
      <c r="AE49" s="44">
        <f t="shared" si="14"/>
        <v>0</v>
      </c>
      <c r="AF49" s="44">
        <f t="shared" si="15"/>
        <v>0</v>
      </c>
      <c r="AG49" s="44">
        <f t="shared" si="16"/>
        <v>0</v>
      </c>
      <c r="AH49" s="44">
        <f t="shared" si="17"/>
        <v>0</v>
      </c>
      <c r="AI49" s="44">
        <f t="shared" si="18"/>
        <v>0</v>
      </c>
      <c r="AM49" s="107">
        <f t="shared" si="13"/>
        <v>0</v>
      </c>
    </row>
    <row r="50">
      <c r="A50" s="59" t="s">
        <v>179</v>
      </c>
      <c r="AE50" s="44">
        <f t="shared" si="14"/>
        <v>0</v>
      </c>
      <c r="AF50" s="44">
        <f t="shared" si="15"/>
        <v>0</v>
      </c>
      <c r="AG50" s="44">
        <f t="shared" si="16"/>
        <v>0</v>
      </c>
      <c r="AH50" s="44">
        <f t="shared" si="17"/>
        <v>0</v>
      </c>
      <c r="AI50" s="44">
        <f t="shared" si="18"/>
        <v>0</v>
      </c>
      <c r="AM50" s="107">
        <f t="shared" si="13"/>
        <v>0</v>
      </c>
    </row>
    <row r="51">
      <c r="A51" s="59" t="s">
        <v>180</v>
      </c>
      <c r="AE51" s="44">
        <f t="shared" si="14"/>
        <v>0</v>
      </c>
      <c r="AF51" s="44">
        <f t="shared" si="15"/>
        <v>0</v>
      </c>
      <c r="AG51" s="44">
        <f t="shared" si="16"/>
        <v>0</v>
      </c>
      <c r="AH51" s="44">
        <f t="shared" si="17"/>
        <v>0</v>
      </c>
      <c r="AI51" s="44">
        <f t="shared" si="18"/>
        <v>0</v>
      </c>
      <c r="AM51" s="107">
        <f t="shared" si="13"/>
        <v>0</v>
      </c>
    </row>
    <row r="52">
      <c r="A52" s="59" t="s">
        <v>181</v>
      </c>
      <c r="AE52" s="44">
        <f t="shared" si="14"/>
        <v>0</v>
      </c>
      <c r="AF52" s="44">
        <f t="shared" si="15"/>
        <v>0</v>
      </c>
      <c r="AG52" s="44">
        <f t="shared" si="16"/>
        <v>0</v>
      </c>
      <c r="AH52" s="44">
        <f t="shared" si="17"/>
        <v>0</v>
      </c>
      <c r="AI52" s="44">
        <f t="shared" si="18"/>
        <v>0</v>
      </c>
      <c r="AM52" s="107">
        <f t="shared" si="13"/>
        <v>0</v>
      </c>
    </row>
    <row r="53">
      <c r="A53" s="59" t="s">
        <v>182</v>
      </c>
      <c r="AE53" s="44">
        <f t="shared" si="14"/>
        <v>0</v>
      </c>
      <c r="AF53" s="44">
        <f t="shared" si="15"/>
        <v>0</v>
      </c>
      <c r="AG53" s="44">
        <f t="shared" si="16"/>
        <v>0</v>
      </c>
      <c r="AH53" s="44">
        <f t="shared" si="17"/>
        <v>0</v>
      </c>
      <c r="AI53" s="44">
        <f t="shared" si="18"/>
        <v>0</v>
      </c>
      <c r="AM53" s="107">
        <f t="shared" si="13"/>
        <v>0</v>
      </c>
    </row>
    <row r="54">
      <c r="A54" s="59" t="s">
        <v>183</v>
      </c>
      <c r="AE54" s="44">
        <f t="shared" si="14"/>
        <v>0</v>
      </c>
      <c r="AF54" s="44">
        <f t="shared" si="15"/>
        <v>0</v>
      </c>
      <c r="AG54" s="44">
        <f t="shared" si="16"/>
        <v>0</v>
      </c>
      <c r="AH54" s="44">
        <f t="shared" si="17"/>
        <v>0</v>
      </c>
      <c r="AI54" s="44">
        <f t="shared" si="18"/>
        <v>0</v>
      </c>
      <c r="AM54" s="107">
        <f t="shared" si="13"/>
        <v>0</v>
      </c>
    </row>
    <row r="55">
      <c r="A55" s="59" t="s">
        <v>184</v>
      </c>
      <c r="AE55" s="44">
        <f t="shared" si="14"/>
        <v>0</v>
      </c>
      <c r="AF55" s="44">
        <f t="shared" si="15"/>
        <v>0</v>
      </c>
      <c r="AG55" s="44">
        <f t="shared" si="16"/>
        <v>0</v>
      </c>
      <c r="AH55" s="44">
        <f t="shared" si="17"/>
        <v>0</v>
      </c>
      <c r="AI55" s="44">
        <f t="shared" si="18"/>
        <v>0</v>
      </c>
      <c r="AM55" s="107">
        <f t="shared" si="13"/>
        <v>0</v>
      </c>
    </row>
    <row r="56">
      <c r="A56" s="59" t="s">
        <v>185</v>
      </c>
      <c r="AE56" s="44">
        <f t="shared" si="14"/>
        <v>0</v>
      </c>
      <c r="AF56" s="44">
        <f t="shared" si="15"/>
        <v>0</v>
      </c>
      <c r="AG56" s="44">
        <f t="shared" si="16"/>
        <v>0</v>
      </c>
      <c r="AH56" s="44">
        <f t="shared" si="17"/>
        <v>0</v>
      </c>
      <c r="AI56" s="44">
        <f t="shared" si="18"/>
        <v>0</v>
      </c>
      <c r="AM56" s="107">
        <f t="shared" si="13"/>
        <v>0</v>
      </c>
    </row>
    <row r="57">
      <c r="A57" s="60" t="s">
        <v>186</v>
      </c>
      <c r="B57" s="61"/>
      <c r="C57" s="62"/>
      <c r="D57" s="62"/>
      <c r="E57" s="62">
        <f>SUM(E13:E46)</f>
        <v>20110</v>
      </c>
      <c r="F57" s="62"/>
      <c r="G57" s="62"/>
      <c r="H57" s="62"/>
      <c r="I57" s="62"/>
      <c r="J57" s="62">
        <f>SUM(J13:J46)</f>
        <v>20110</v>
      </c>
      <c r="K57" s="62">
        <f t="shared" ref="K57:L57" si="19">SUM(K14:K56)</f>
        <v>3690</v>
      </c>
      <c r="L57" s="62">
        <f t="shared" si="19"/>
        <v>16420</v>
      </c>
      <c r="M57" s="62">
        <f>SUM(M13:M46)</f>
        <v>20110</v>
      </c>
      <c r="N57" s="62"/>
      <c r="O57" s="62">
        <f>SUM(O13:O46)</f>
        <v>-2011</v>
      </c>
      <c r="P57" s="62"/>
      <c r="Q57" s="62">
        <f t="shared" ref="Q57:AD57" si="20">SUM(Q13:Q46)</f>
        <v>-1005.5</v>
      </c>
      <c r="R57" s="62">
        <f t="shared" si="20"/>
        <v>-3015</v>
      </c>
      <c r="S57" s="62">
        <f t="shared" si="20"/>
        <v>0</v>
      </c>
      <c r="T57" s="62">
        <f t="shared" si="20"/>
        <v>273.84</v>
      </c>
      <c r="U57" s="62">
        <f t="shared" si="20"/>
        <v>0</v>
      </c>
      <c r="V57" s="62">
        <f t="shared" si="20"/>
        <v>0</v>
      </c>
      <c r="W57" s="62">
        <f t="shared" si="20"/>
        <v>0</v>
      </c>
      <c r="X57" s="62">
        <f t="shared" si="20"/>
        <v>0</v>
      </c>
      <c r="Y57" s="62">
        <f t="shared" si="20"/>
        <v>0</v>
      </c>
      <c r="Z57" s="62">
        <f t="shared" si="20"/>
        <v>0</v>
      </c>
      <c r="AA57" s="62">
        <f t="shared" si="20"/>
        <v>0</v>
      </c>
      <c r="AB57" s="62">
        <f t="shared" si="20"/>
        <v>0</v>
      </c>
      <c r="AC57" s="62">
        <f t="shared" si="20"/>
        <v>0</v>
      </c>
      <c r="AD57" s="62">
        <f t="shared" si="20"/>
        <v>0</v>
      </c>
      <c r="AE57" s="84">
        <f t="shared" ref="AE57:AI57" si="21">SUM(AE14:AE56)</f>
        <v>-273.84</v>
      </c>
      <c r="AF57" s="84">
        <f t="shared" si="21"/>
        <v>16821.16</v>
      </c>
      <c r="AG57" s="84">
        <f t="shared" si="21"/>
        <v>13958.1</v>
      </c>
      <c r="AH57" s="84">
        <f t="shared" si="21"/>
        <v>3136.75</v>
      </c>
      <c r="AI57" s="84">
        <f t="shared" si="21"/>
        <v>17094.85</v>
      </c>
      <c r="AJ57" s="62"/>
      <c r="AK57" s="62"/>
      <c r="AL57" s="62">
        <f>SUM(AL13:AL46)</f>
        <v>0</v>
      </c>
      <c r="AM57" s="84">
        <f>SUM(AM14:AM56)</f>
        <v>0</v>
      </c>
      <c r="AZ57" s="1"/>
      <c r="B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>
      <c r="A59" s="3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>
      <c r="A61" s="8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>
      <c r="A62" s="35"/>
      <c r="B62" s="35"/>
      <c r="C62" s="36"/>
      <c r="D62" s="39"/>
      <c r="E62" s="36"/>
      <c r="F62" s="36"/>
      <c r="G62" s="39"/>
      <c r="H62" s="36"/>
      <c r="I62" s="36"/>
      <c r="J62" s="39"/>
      <c r="K62" s="36"/>
      <c r="L62" s="36"/>
      <c r="M62" s="36"/>
      <c r="N62" s="36"/>
      <c r="O62" s="39"/>
      <c r="P62" s="36"/>
      <c r="Q62" s="39"/>
      <c r="R62" s="39"/>
      <c r="S62" s="35"/>
      <c r="T62" s="35"/>
      <c r="U62" s="35"/>
      <c r="V62" s="1"/>
      <c r="W62" s="1"/>
    </row>
    <row r="63">
      <c r="A63" s="13"/>
      <c r="B63" s="69"/>
      <c r="C63" s="70"/>
      <c r="D63" s="71"/>
      <c r="E63" s="65"/>
      <c r="F63" s="48"/>
      <c r="G63" s="65"/>
      <c r="H63" s="65"/>
      <c r="I63" s="65"/>
      <c r="J63" s="65"/>
      <c r="K63" s="44"/>
      <c r="L63" s="44"/>
      <c r="M63" s="44"/>
      <c r="N63" s="44"/>
      <c r="O63" s="44"/>
      <c r="P63" s="44"/>
      <c r="Q63" s="44"/>
      <c r="R63" s="44"/>
      <c r="S63" s="48"/>
      <c r="T63" s="44"/>
      <c r="U63" s="1"/>
      <c r="V63" s="1"/>
      <c r="W63" s="1"/>
    </row>
    <row r="64">
      <c r="A64" s="13"/>
      <c r="B64" s="69"/>
      <c r="C64" s="70"/>
      <c r="D64" s="71"/>
      <c r="E64" s="65"/>
      <c r="F64" s="48"/>
      <c r="G64" s="65"/>
      <c r="H64" s="65"/>
      <c r="I64" s="65"/>
      <c r="J64" s="65"/>
      <c r="K64" s="44"/>
      <c r="L64" s="44"/>
      <c r="M64" s="44"/>
      <c r="N64" s="44"/>
      <c r="O64" s="44"/>
      <c r="P64" s="44"/>
      <c r="Q64" s="44"/>
      <c r="R64" s="44"/>
      <c r="S64" s="48"/>
      <c r="T64" s="44"/>
      <c r="U64" s="1"/>
      <c r="V64" s="1"/>
      <c r="W64" s="1"/>
    </row>
    <row r="65">
      <c r="A65" s="13"/>
      <c r="B65" s="69"/>
      <c r="C65" s="70"/>
      <c r="D65" s="71"/>
      <c r="E65" s="65"/>
      <c r="F65" s="48"/>
      <c r="G65" s="65"/>
      <c r="H65" s="65"/>
      <c r="I65" s="65"/>
      <c r="J65" s="65"/>
      <c r="K65" s="44"/>
      <c r="L65" s="44"/>
      <c r="M65" s="44"/>
      <c r="N65" s="44"/>
      <c r="O65" s="44"/>
      <c r="P65" s="44"/>
      <c r="Q65" s="44"/>
      <c r="R65" s="44"/>
      <c r="S65" s="48"/>
      <c r="T65" s="44"/>
      <c r="U65" s="1"/>
      <c r="V65" s="1"/>
      <c r="W65" s="1"/>
    </row>
    <row r="66">
      <c r="A66" s="13"/>
      <c r="B66" s="69"/>
      <c r="C66" s="70"/>
      <c r="D66" s="71"/>
      <c r="E66" s="65"/>
      <c r="F66" s="48"/>
      <c r="G66" s="65"/>
      <c r="H66" s="65"/>
      <c r="I66" s="65"/>
      <c r="J66" s="65"/>
      <c r="K66" s="44"/>
      <c r="L66" s="44"/>
      <c r="M66" s="44"/>
      <c r="N66" s="44"/>
      <c r="O66" s="44"/>
      <c r="P66" s="44"/>
      <c r="Q66" s="44"/>
      <c r="R66" s="44"/>
      <c r="S66" s="48"/>
      <c r="T66" s="44"/>
      <c r="U66" s="1"/>
      <c r="V66" s="1"/>
      <c r="W66" s="1"/>
    </row>
    <row r="67">
      <c r="A67" s="13"/>
      <c r="B67" s="72"/>
      <c r="C67" s="70"/>
      <c r="D67" s="71"/>
      <c r="E67" s="73"/>
      <c r="F67" s="48"/>
      <c r="G67" s="44"/>
      <c r="H67" s="44"/>
      <c r="I67" s="44"/>
      <c r="J67" s="44"/>
      <c r="K67" s="67"/>
      <c r="L67" s="67"/>
      <c r="M67" s="67"/>
      <c r="N67" s="67"/>
      <c r="O67" s="44"/>
      <c r="P67" s="44"/>
      <c r="Q67" s="44"/>
      <c r="R67" s="44"/>
      <c r="S67" s="48"/>
      <c r="T67" s="44"/>
      <c r="U67" s="1"/>
      <c r="V67" s="1"/>
      <c r="W67" s="1"/>
    </row>
    <row r="68">
      <c r="A68" s="13"/>
      <c r="B68" s="72"/>
      <c r="C68" s="70"/>
      <c r="D68" s="71"/>
      <c r="E68" s="65"/>
      <c r="F68" s="48"/>
      <c r="G68" s="68"/>
      <c r="H68" s="68"/>
      <c r="I68" s="68"/>
      <c r="J68" s="68"/>
      <c r="K68" s="44"/>
      <c r="L68" s="44"/>
      <c r="M68" s="44"/>
      <c r="N68" s="44"/>
      <c r="O68" s="44"/>
      <c r="P68" s="44"/>
      <c r="Q68" s="44"/>
      <c r="R68" s="44"/>
      <c r="S68" s="48"/>
      <c r="T68" s="44"/>
      <c r="U68" s="1"/>
      <c r="V68" s="1"/>
      <c r="W68" s="1"/>
    </row>
    <row r="69">
      <c r="A69" s="13"/>
      <c r="B69" s="72"/>
      <c r="C69" s="70"/>
      <c r="D69" s="71"/>
      <c r="E69" s="73"/>
      <c r="F69" s="48"/>
      <c r="G69" s="44"/>
      <c r="H69" s="44"/>
      <c r="I69" s="44"/>
      <c r="J69" s="44"/>
      <c r="K69" s="67"/>
      <c r="L69" s="67"/>
      <c r="M69" s="67"/>
      <c r="N69" s="67"/>
      <c r="O69" s="44"/>
      <c r="P69" s="44"/>
      <c r="Q69" s="44"/>
      <c r="R69" s="44"/>
      <c r="S69" s="48"/>
      <c r="T69" s="44"/>
      <c r="U69" s="1"/>
      <c r="V69" s="1"/>
      <c r="W69" s="1"/>
    </row>
    <row r="70">
      <c r="A70" s="13"/>
      <c r="B70" s="69"/>
      <c r="C70" s="70"/>
      <c r="D70" s="71"/>
      <c r="E70" s="65"/>
      <c r="F70" s="48"/>
      <c r="G70" s="65"/>
      <c r="H70" s="65"/>
      <c r="I70" s="65"/>
      <c r="J70" s="65"/>
      <c r="K70" s="44"/>
      <c r="L70" s="44"/>
      <c r="M70" s="44"/>
      <c r="N70" s="44"/>
      <c r="O70" s="44"/>
      <c r="P70" s="44"/>
      <c r="Q70" s="44"/>
      <c r="R70" s="44"/>
      <c r="S70" s="48"/>
      <c r="T70" s="44"/>
      <c r="U70" s="1"/>
      <c r="V70" s="1"/>
      <c r="W70" s="1"/>
    </row>
    <row r="71">
      <c r="A71" s="13"/>
      <c r="B71" s="69"/>
      <c r="C71" s="70"/>
      <c r="D71" s="71"/>
      <c r="E71" s="65"/>
      <c r="F71" s="48"/>
      <c r="G71" s="65"/>
      <c r="H71" s="65"/>
      <c r="I71" s="65"/>
      <c r="J71" s="65"/>
      <c r="K71" s="44"/>
      <c r="L71" s="44"/>
      <c r="M71" s="44"/>
      <c r="N71" s="44"/>
      <c r="O71" s="44"/>
      <c r="P71" s="44"/>
      <c r="Q71" s="44"/>
      <c r="R71" s="44"/>
      <c r="S71" s="48"/>
      <c r="T71" s="44"/>
      <c r="U71" s="1"/>
      <c r="V71" s="1"/>
      <c r="W71" s="1"/>
    </row>
    <row r="72">
      <c r="A72" s="13"/>
      <c r="B72" s="69"/>
      <c r="C72" s="70"/>
      <c r="D72" s="71"/>
      <c r="E72" s="65"/>
      <c r="F72" s="48"/>
      <c r="G72" s="65"/>
      <c r="H72" s="65"/>
      <c r="I72" s="65"/>
      <c r="J72" s="65"/>
      <c r="K72" s="44"/>
      <c r="L72" s="44"/>
      <c r="M72" s="44"/>
      <c r="N72" s="44"/>
      <c r="O72" s="44"/>
      <c r="P72" s="44"/>
      <c r="Q72" s="44"/>
      <c r="R72" s="44"/>
      <c r="S72" s="48"/>
      <c r="T72" s="44"/>
      <c r="U72" s="1"/>
      <c r="V72" s="1"/>
      <c r="W72" s="1"/>
    </row>
    <row r="73">
      <c r="A73" s="13"/>
      <c r="B73" s="69"/>
      <c r="C73" s="70"/>
      <c r="D73" s="71"/>
      <c r="E73" s="65"/>
      <c r="F73" s="48"/>
      <c r="G73" s="65"/>
      <c r="H73" s="65"/>
      <c r="I73" s="65"/>
      <c r="J73" s="65"/>
      <c r="K73" s="44"/>
      <c r="L73" s="44"/>
      <c r="M73" s="44"/>
      <c r="N73" s="44"/>
      <c r="O73" s="44"/>
      <c r="P73" s="44"/>
      <c r="Q73" s="44"/>
      <c r="R73" s="44"/>
      <c r="S73" s="48"/>
      <c r="T73" s="44"/>
      <c r="U73" s="1"/>
      <c r="V73" s="1"/>
      <c r="W73" s="1"/>
    </row>
    <row r="74">
      <c r="A74" s="13"/>
      <c r="B74" s="69"/>
      <c r="C74" s="70"/>
      <c r="D74" s="71"/>
      <c r="E74" s="65"/>
      <c r="F74" s="48"/>
      <c r="G74" s="65"/>
      <c r="H74" s="65"/>
      <c r="I74" s="65"/>
      <c r="J74" s="65"/>
      <c r="K74" s="44"/>
      <c r="L74" s="44"/>
      <c r="M74" s="44"/>
      <c r="N74" s="44"/>
      <c r="O74" s="44"/>
      <c r="P74" s="44"/>
      <c r="Q74" s="44"/>
      <c r="R74" s="44"/>
      <c r="S74" s="48"/>
      <c r="T74" s="44"/>
      <c r="U74" s="1"/>
      <c r="V74" s="1"/>
      <c r="W74" s="1"/>
    </row>
    <row r="75">
      <c r="A75" s="13"/>
      <c r="B75" s="69"/>
      <c r="C75" s="70"/>
      <c r="D75" s="71"/>
      <c r="E75" s="65"/>
      <c r="F75" s="48"/>
      <c r="G75" s="65"/>
      <c r="H75" s="65"/>
      <c r="I75" s="65"/>
      <c r="J75" s="65"/>
      <c r="K75" s="44"/>
      <c r="L75" s="44"/>
      <c r="M75" s="44"/>
      <c r="N75" s="44"/>
      <c r="O75" s="44"/>
      <c r="P75" s="44"/>
      <c r="Q75" s="44"/>
      <c r="R75" s="44"/>
      <c r="S75" s="48"/>
      <c r="T75" s="44"/>
      <c r="U75" s="1"/>
      <c r="V75" s="1"/>
      <c r="W75" s="1"/>
    </row>
    <row r="76">
      <c r="A76" s="13"/>
      <c r="B76" s="69"/>
      <c r="C76" s="70"/>
      <c r="D76" s="71"/>
      <c r="E76" s="65"/>
      <c r="F76" s="48"/>
      <c r="G76" s="65"/>
      <c r="H76" s="65"/>
      <c r="I76" s="65"/>
      <c r="J76" s="65"/>
      <c r="K76" s="44"/>
      <c r="L76" s="44"/>
      <c r="M76" s="44"/>
      <c r="N76" s="44"/>
      <c r="O76" s="44"/>
      <c r="P76" s="44"/>
      <c r="Q76" s="44"/>
      <c r="R76" s="44"/>
      <c r="S76" s="48"/>
      <c r="T76" s="44"/>
      <c r="U76" s="1"/>
      <c r="V76" s="1"/>
      <c r="W76" s="1"/>
    </row>
    <row r="77">
      <c r="A77" s="13"/>
      <c r="B77" s="72"/>
      <c r="C77" s="70"/>
      <c r="D77" s="71"/>
      <c r="E77" s="73"/>
      <c r="F77" s="48"/>
      <c r="G77" s="44"/>
      <c r="H77" s="44"/>
      <c r="I77" s="44"/>
      <c r="J77" s="44"/>
      <c r="K77" s="67"/>
      <c r="L77" s="67"/>
      <c r="M77" s="67"/>
      <c r="N77" s="67"/>
      <c r="O77" s="44"/>
      <c r="P77" s="44"/>
      <c r="Q77" s="44"/>
      <c r="R77" s="44"/>
      <c r="S77" s="48"/>
      <c r="T77" s="44"/>
      <c r="U77" s="1"/>
      <c r="V77" s="1"/>
      <c r="W77" s="1"/>
    </row>
    <row r="78">
      <c r="A78" s="13"/>
      <c r="B78" s="69"/>
      <c r="C78" s="70"/>
      <c r="D78" s="71"/>
      <c r="E78" s="65"/>
      <c r="F78" s="48"/>
      <c r="G78" s="68"/>
      <c r="H78" s="68"/>
      <c r="I78" s="68"/>
      <c r="J78" s="68"/>
      <c r="K78" s="44"/>
      <c r="L78" s="44"/>
      <c r="M78" s="44"/>
      <c r="N78" s="44"/>
      <c r="O78" s="44"/>
      <c r="P78" s="44"/>
      <c r="Q78" s="44"/>
      <c r="R78" s="44"/>
      <c r="S78" s="48"/>
      <c r="T78" s="44"/>
      <c r="U78" s="1"/>
      <c r="V78" s="1"/>
      <c r="W78" s="1"/>
    </row>
    <row r="79">
      <c r="A79" s="13"/>
      <c r="B79" s="72"/>
      <c r="C79" s="70"/>
      <c r="D79" s="71"/>
      <c r="E79" s="73"/>
      <c r="F79" s="48"/>
      <c r="G79" s="44"/>
      <c r="H79" s="44"/>
      <c r="I79" s="44"/>
      <c r="J79" s="44"/>
      <c r="K79" s="67"/>
      <c r="L79" s="67"/>
      <c r="M79" s="67"/>
      <c r="N79" s="67"/>
      <c r="O79" s="44"/>
      <c r="P79" s="44"/>
      <c r="Q79" s="44"/>
      <c r="R79" s="44"/>
      <c r="S79" s="48"/>
      <c r="T79" s="44"/>
      <c r="U79" s="34"/>
      <c r="V79" s="1"/>
      <c r="W79" s="1"/>
    </row>
    <row r="80">
      <c r="A80" s="13"/>
      <c r="B80" s="72"/>
      <c r="C80" s="70"/>
      <c r="D80" s="71"/>
      <c r="E80" s="73"/>
      <c r="F80" s="48"/>
      <c r="G80" s="44"/>
      <c r="H80" s="44"/>
      <c r="I80" s="44"/>
      <c r="J80" s="44"/>
      <c r="K80" s="67"/>
      <c r="L80" s="67"/>
      <c r="M80" s="67"/>
      <c r="N80" s="67"/>
      <c r="O80" s="44"/>
      <c r="P80" s="44"/>
      <c r="Q80" s="44"/>
      <c r="R80" s="44"/>
      <c r="S80" s="48"/>
      <c r="T80" s="44"/>
      <c r="U80" s="1"/>
      <c r="V80" s="1"/>
      <c r="W80" s="1"/>
    </row>
    <row r="81">
      <c r="A81" s="13"/>
      <c r="B81" s="69"/>
      <c r="C81" s="70"/>
      <c r="D81" s="71"/>
      <c r="E81" s="65"/>
      <c r="F81" s="48"/>
      <c r="G81" s="68"/>
      <c r="H81" s="68"/>
      <c r="I81" s="68"/>
      <c r="J81" s="68"/>
      <c r="K81" s="44"/>
      <c r="L81" s="44"/>
      <c r="M81" s="44"/>
      <c r="N81" s="44"/>
      <c r="O81" s="44"/>
      <c r="P81" s="44"/>
      <c r="Q81" s="44"/>
      <c r="R81" s="44"/>
      <c r="S81" s="48"/>
      <c r="T81" s="44"/>
      <c r="U81" s="1"/>
      <c r="V81" s="1"/>
      <c r="W81" s="1"/>
    </row>
    <row r="82">
      <c r="A82" s="13"/>
      <c r="B82" s="69"/>
      <c r="C82" s="70"/>
      <c r="D82" s="71"/>
      <c r="E82" s="65"/>
      <c r="F82" s="48"/>
      <c r="G82" s="68"/>
      <c r="H82" s="68"/>
      <c r="I82" s="68"/>
      <c r="J82" s="68"/>
      <c r="K82" s="44"/>
      <c r="L82" s="44"/>
      <c r="M82" s="44"/>
      <c r="N82" s="44"/>
      <c r="O82" s="44"/>
      <c r="P82" s="44"/>
      <c r="Q82" s="44"/>
      <c r="R82" s="44"/>
      <c r="S82" s="48"/>
      <c r="T82" s="44"/>
      <c r="U82" s="1"/>
      <c r="V82" s="1"/>
      <c r="W82" s="1"/>
    </row>
    <row r="83">
      <c r="A83" s="13"/>
      <c r="B83" s="69"/>
      <c r="C83" s="48"/>
      <c r="D83" s="71"/>
      <c r="E83" s="73"/>
      <c r="F83" s="48"/>
      <c r="G83" s="44"/>
      <c r="H83" s="44"/>
      <c r="I83" s="44"/>
      <c r="J83" s="74"/>
      <c r="K83" s="67"/>
      <c r="L83" s="67"/>
      <c r="M83" s="67"/>
      <c r="N83" s="67"/>
      <c r="O83" s="44"/>
      <c r="P83" s="44"/>
      <c r="Q83" s="44"/>
      <c r="R83" s="44"/>
      <c r="S83" s="48"/>
      <c r="T83" s="44"/>
      <c r="U83" s="1"/>
      <c r="V83" s="1"/>
      <c r="W83" s="1"/>
    </row>
    <row r="84">
      <c r="A84" s="13"/>
      <c r="B84" s="69"/>
      <c r="C84" s="70"/>
      <c r="D84" s="71"/>
      <c r="E84" s="65"/>
      <c r="F84" s="48"/>
      <c r="G84" s="68"/>
      <c r="H84" s="68"/>
      <c r="I84" s="68"/>
      <c r="J84" s="68"/>
      <c r="K84" s="44"/>
      <c r="L84" s="44"/>
      <c r="M84" s="44"/>
      <c r="N84" s="44"/>
      <c r="O84" s="44"/>
      <c r="P84" s="44"/>
      <c r="Q84" s="44"/>
      <c r="R84" s="44"/>
      <c r="S84" s="48"/>
      <c r="T84" s="44"/>
      <c r="U84" s="1"/>
      <c r="V84" s="1"/>
      <c r="W84" s="1"/>
    </row>
    <row r="85">
      <c r="A85" s="13"/>
      <c r="B85" s="69"/>
      <c r="C85" s="70"/>
      <c r="D85" s="71"/>
      <c r="E85" s="65"/>
      <c r="F85" s="48"/>
      <c r="G85" s="68"/>
      <c r="H85" s="68"/>
      <c r="I85" s="68"/>
      <c r="J85" s="68"/>
      <c r="K85" s="44"/>
      <c r="L85" s="44"/>
      <c r="M85" s="44"/>
      <c r="N85" s="44"/>
      <c r="O85" s="44"/>
      <c r="P85" s="44"/>
      <c r="Q85" s="44"/>
      <c r="R85" s="44"/>
      <c r="S85" s="48"/>
      <c r="T85" s="44"/>
      <c r="U85" s="1"/>
      <c r="V85" s="1"/>
      <c r="W85" s="1"/>
    </row>
    <row r="86">
      <c r="A86" s="13"/>
      <c r="B86" s="72"/>
      <c r="C86" s="70"/>
      <c r="D86" s="71"/>
      <c r="E86" s="73"/>
      <c r="F86" s="48"/>
      <c r="G86" s="44"/>
      <c r="H86" s="44"/>
      <c r="I86" s="44"/>
      <c r="J86" s="44"/>
      <c r="K86" s="67"/>
      <c r="L86" s="67"/>
      <c r="M86" s="67"/>
      <c r="N86" s="67"/>
      <c r="O86" s="44"/>
      <c r="P86" s="44"/>
      <c r="Q86" s="44"/>
      <c r="R86" s="44"/>
      <c r="S86" s="48"/>
      <c r="T86" s="44"/>
      <c r="U86" s="1"/>
      <c r="V86" s="1"/>
      <c r="W86" s="1"/>
    </row>
    <row r="87">
      <c r="A87" s="13"/>
      <c r="B87" s="1"/>
      <c r="C87" s="70"/>
      <c r="D87" s="71"/>
      <c r="E87" s="1"/>
      <c r="F87" s="48"/>
      <c r="G87" s="68"/>
      <c r="H87" s="68"/>
      <c r="I87" s="68"/>
      <c r="J87" s="68"/>
      <c r="K87" s="44"/>
      <c r="L87" s="44"/>
      <c r="M87" s="44"/>
      <c r="N87" s="44"/>
      <c r="O87" s="44"/>
      <c r="P87" s="44"/>
      <c r="Q87" s="44"/>
      <c r="R87" s="44"/>
      <c r="S87" s="48"/>
      <c r="T87" s="44"/>
      <c r="U87" s="65"/>
      <c r="V87" s="1"/>
      <c r="W87" s="1"/>
    </row>
    <row r="88">
      <c r="A88" s="13"/>
      <c r="B88" s="69"/>
      <c r="C88" s="70"/>
      <c r="D88" s="71"/>
      <c r="E88" s="65"/>
      <c r="F88" s="48"/>
      <c r="G88" s="65"/>
      <c r="H88" s="65"/>
      <c r="I88" s="65"/>
      <c r="J88" s="65"/>
      <c r="K88" s="44"/>
      <c r="L88" s="44"/>
      <c r="M88" s="44"/>
      <c r="N88" s="44"/>
      <c r="O88" s="44"/>
      <c r="P88" s="44"/>
      <c r="Q88" s="44"/>
      <c r="R88" s="44"/>
      <c r="S88" s="48"/>
      <c r="T88" s="44"/>
      <c r="U88" s="1"/>
      <c r="V88" s="1"/>
      <c r="W88" s="1"/>
    </row>
    <row r="89">
      <c r="A89" s="13"/>
      <c r="B89" s="69"/>
      <c r="C89" s="70"/>
      <c r="D89" s="71"/>
      <c r="E89" s="65"/>
      <c r="F89" s="48"/>
      <c r="G89" s="65"/>
      <c r="H89" s="65"/>
      <c r="I89" s="65"/>
      <c r="J89" s="65"/>
      <c r="K89" s="44"/>
      <c r="L89" s="44"/>
      <c r="M89" s="44"/>
      <c r="N89" s="44"/>
      <c r="O89" s="44"/>
      <c r="P89" s="44"/>
      <c r="Q89" s="44"/>
      <c r="R89" s="44"/>
      <c r="S89" s="48"/>
      <c r="T89" s="44"/>
      <c r="U89" s="1"/>
      <c r="V89" s="1"/>
      <c r="W89" s="1"/>
    </row>
    <row r="90">
      <c r="A90" s="13"/>
      <c r="B90" s="69"/>
      <c r="C90" s="70"/>
      <c r="D90" s="71"/>
      <c r="E90" s="65"/>
      <c r="F90" s="48"/>
      <c r="G90" s="65"/>
      <c r="H90" s="65"/>
      <c r="I90" s="65"/>
      <c r="J90" s="65"/>
      <c r="K90" s="44"/>
      <c r="L90" s="44"/>
      <c r="M90" s="44"/>
      <c r="N90" s="44"/>
      <c r="O90" s="44"/>
      <c r="P90" s="44"/>
      <c r="Q90" s="44"/>
      <c r="R90" s="44"/>
      <c r="S90" s="48"/>
      <c r="T90" s="44"/>
      <c r="U90" s="1"/>
      <c r="V90" s="1"/>
      <c r="W90" s="1"/>
    </row>
    <row r="91">
      <c r="A91" s="13"/>
      <c r="B91" s="69"/>
      <c r="C91" s="70"/>
      <c r="D91" s="71"/>
      <c r="E91" s="65"/>
      <c r="F91" s="48"/>
      <c r="G91" s="65"/>
      <c r="H91" s="65"/>
      <c r="I91" s="65"/>
      <c r="J91" s="65"/>
      <c r="K91" s="44"/>
      <c r="L91" s="44"/>
      <c r="M91" s="44"/>
      <c r="N91" s="44"/>
      <c r="O91" s="44"/>
      <c r="P91" s="44"/>
      <c r="Q91" s="44"/>
      <c r="R91" s="44"/>
      <c r="S91" s="48"/>
      <c r="T91" s="44"/>
      <c r="U91" s="1"/>
      <c r="V91" s="1"/>
      <c r="W91" s="1"/>
    </row>
    <row r="92">
      <c r="A92" s="13"/>
      <c r="B92" s="69"/>
      <c r="C92" s="70"/>
      <c r="D92" s="71"/>
      <c r="E92" s="65"/>
      <c r="F92" s="48"/>
      <c r="G92" s="65"/>
      <c r="H92" s="65"/>
      <c r="I92" s="65"/>
      <c r="J92" s="65"/>
      <c r="K92" s="44"/>
      <c r="L92" s="44"/>
      <c r="M92" s="44"/>
      <c r="N92" s="44"/>
      <c r="O92" s="44"/>
      <c r="P92" s="44"/>
      <c r="Q92" s="44"/>
      <c r="R92" s="44"/>
      <c r="S92" s="48"/>
      <c r="T92" s="44"/>
      <c r="U92" s="1"/>
      <c r="V92" s="1"/>
      <c r="W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68"/>
      <c r="U93" s="1"/>
      <c r="V93" s="1"/>
      <c r="W93" s="1"/>
    </row>
    <row r="94">
      <c r="A94" s="3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44"/>
      <c r="U94" s="34"/>
      <c r="V94" s="1"/>
      <c r="W94" s="1"/>
    </row>
    <row r="95">
      <c r="A95" s="1"/>
      <c r="B95" s="1"/>
      <c r="C95" s="1"/>
      <c r="D95" s="75"/>
      <c r="E95" s="75"/>
      <c r="F95" s="75"/>
      <c r="G95" s="75"/>
      <c r="H95" s="75"/>
      <c r="I95" s="75"/>
      <c r="J95" s="75"/>
      <c r="K95" s="68"/>
      <c r="L95" s="68"/>
      <c r="M95" s="68"/>
      <c r="N95" s="68"/>
      <c r="O95" s="75"/>
      <c r="P95" s="75"/>
      <c r="Q95" s="75"/>
      <c r="R95" s="75"/>
      <c r="S95" s="75"/>
      <c r="T95" s="75"/>
      <c r="U95" s="1"/>
      <c r="V95" s="1"/>
      <c r="W95" s="1"/>
      <c r="X95" s="1"/>
      <c r="Y95" s="1"/>
    </row>
    <row r="96">
      <c r="A96" s="35"/>
      <c r="B96" s="1"/>
      <c r="C96" s="1"/>
      <c r="D96" s="75"/>
      <c r="E96" s="76"/>
      <c r="F96" s="75"/>
      <c r="G96" s="75"/>
      <c r="H96" s="75"/>
      <c r="I96" s="75"/>
      <c r="J96" s="76"/>
      <c r="K96" s="77"/>
      <c r="L96" s="77"/>
      <c r="M96" s="77"/>
      <c r="N96" s="77"/>
      <c r="O96" s="76"/>
      <c r="P96" s="75"/>
      <c r="Q96" s="75"/>
      <c r="R96" s="75"/>
      <c r="S96" s="75"/>
      <c r="T96" s="76"/>
      <c r="U96" s="1"/>
      <c r="V96" s="1"/>
      <c r="W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>
      <c r="A98" s="3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>
      <c r="A99" s="78"/>
      <c r="E99" s="78"/>
    </row>
    <row r="102">
      <c r="A102" s="79"/>
      <c r="E102" s="7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25.63"/>
    <col customWidth="1" min="2" max="2" width="32.63"/>
    <col customWidth="1" min="7" max="8" width="10.38"/>
    <col customWidth="1" min="9" max="9" width="9.63"/>
    <col customWidth="1" min="13" max="13" width="11.25"/>
    <col customWidth="1" min="34" max="34" width="18.25"/>
  </cols>
  <sheetData>
    <row r="1">
      <c r="A1" s="1"/>
      <c r="B1" s="1"/>
      <c r="C1" s="1"/>
      <c r="D1" s="1"/>
      <c r="E1" s="109" t="s">
        <v>94</v>
      </c>
      <c r="F1" s="1"/>
      <c r="G1" s="1"/>
      <c r="H1" s="1"/>
      <c r="I1" s="1"/>
      <c r="J1" s="1"/>
      <c r="K1" s="33"/>
      <c r="L1" s="1"/>
    </row>
    <row r="2">
      <c r="A2" s="1"/>
      <c r="B2" s="1"/>
      <c r="C2" s="1"/>
      <c r="D2" s="57"/>
      <c r="E2" s="109" t="s">
        <v>95</v>
      </c>
      <c r="F2" s="57"/>
      <c r="G2" s="1"/>
      <c r="H2" s="1"/>
      <c r="I2" s="1"/>
      <c r="J2" s="13"/>
      <c r="K2" s="33"/>
      <c r="L2" s="1"/>
    </row>
    <row r="3">
      <c r="A3" s="1"/>
      <c r="B3" s="1"/>
      <c r="C3" s="1"/>
      <c r="D3" s="57"/>
      <c r="E3" s="109" t="s">
        <v>96</v>
      </c>
      <c r="F3" s="57"/>
      <c r="G3" s="1"/>
      <c r="H3" s="1"/>
      <c r="I3" s="1"/>
      <c r="J3" s="13"/>
      <c r="K3" s="33"/>
      <c r="L3" s="1"/>
    </row>
    <row r="4">
      <c r="A4" s="1"/>
      <c r="B4" s="1"/>
      <c r="C4" s="1"/>
      <c r="D4" s="1"/>
      <c r="E4" s="1"/>
      <c r="F4" s="1"/>
      <c r="G4" s="1"/>
      <c r="H4" s="1"/>
      <c r="I4" s="1"/>
      <c r="J4" s="34"/>
      <c r="K4" s="13"/>
      <c r="L4" s="1"/>
    </row>
    <row r="5">
      <c r="A5" s="1"/>
      <c r="B5" s="1"/>
      <c r="C5" s="1"/>
      <c r="D5" s="1"/>
      <c r="E5" s="60" t="s">
        <v>97</v>
      </c>
      <c r="F5" s="1"/>
      <c r="G5" s="1"/>
      <c r="H5" s="1"/>
      <c r="I5" s="1"/>
      <c r="J5" s="1"/>
      <c r="K5" s="1"/>
      <c r="L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>
      <c r="A7" s="35" t="s">
        <v>98</v>
      </c>
      <c r="B7" s="35" t="s">
        <v>99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>
      <c r="A8" s="60" t="s">
        <v>100</v>
      </c>
      <c r="B8" s="35" t="s">
        <v>101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>
      <c r="A9" s="35" t="s">
        <v>102</v>
      </c>
      <c r="B9" s="36" t="s">
        <v>208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>
      <c r="A12" s="37" t="s">
        <v>104</v>
      </c>
      <c r="B12" s="38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>
      <c r="A13" s="35" t="s">
        <v>105</v>
      </c>
      <c r="B13" s="35" t="s">
        <v>7</v>
      </c>
      <c r="C13" s="35" t="s">
        <v>106</v>
      </c>
      <c r="D13" s="39" t="s">
        <v>107</v>
      </c>
      <c r="E13" s="35" t="s">
        <v>108</v>
      </c>
      <c r="F13" s="35" t="s">
        <v>109</v>
      </c>
      <c r="G13" s="39" t="s">
        <v>110</v>
      </c>
      <c r="H13" s="39" t="s">
        <v>111</v>
      </c>
      <c r="I13" s="39" t="s">
        <v>112</v>
      </c>
      <c r="J13" s="35" t="s">
        <v>113</v>
      </c>
      <c r="K13" s="39" t="s">
        <v>114</v>
      </c>
      <c r="L13" s="39" t="s">
        <v>115</v>
      </c>
      <c r="M13" s="39" t="s">
        <v>116</v>
      </c>
      <c r="N13" s="36" t="s">
        <v>117</v>
      </c>
      <c r="O13" s="36" t="s">
        <v>118</v>
      </c>
      <c r="P13" s="39" t="s">
        <v>119</v>
      </c>
      <c r="Q13" s="36" t="s">
        <v>120</v>
      </c>
      <c r="R13" s="39" t="s">
        <v>121</v>
      </c>
      <c r="S13" s="36" t="s">
        <v>122</v>
      </c>
      <c r="T13" s="39" t="s">
        <v>123</v>
      </c>
      <c r="U13" s="36" t="s">
        <v>124</v>
      </c>
      <c r="V13" s="36" t="s">
        <v>125</v>
      </c>
      <c r="W13" s="39" t="s">
        <v>126</v>
      </c>
      <c r="X13" s="36" t="s">
        <v>127</v>
      </c>
      <c r="Y13" s="36" t="s">
        <v>128</v>
      </c>
      <c r="Z13" s="39" t="s">
        <v>129</v>
      </c>
      <c r="AA13" s="36" t="s">
        <v>130</v>
      </c>
      <c r="AB13" s="36" t="s">
        <v>131</v>
      </c>
      <c r="AC13" s="39" t="s">
        <v>132</v>
      </c>
      <c r="AD13" s="36" t="s">
        <v>133</v>
      </c>
      <c r="AE13" s="39" t="s">
        <v>134</v>
      </c>
      <c r="AF13" s="36" t="s">
        <v>135</v>
      </c>
      <c r="AG13" s="39" t="s">
        <v>136</v>
      </c>
      <c r="AH13" s="39" t="s">
        <v>137</v>
      </c>
      <c r="AI13" s="39" t="s">
        <v>138</v>
      </c>
      <c r="AJ13" s="36" t="s">
        <v>191</v>
      </c>
      <c r="AK13" s="35" t="s">
        <v>139</v>
      </c>
      <c r="AL13" s="35" t="s">
        <v>192</v>
      </c>
      <c r="AM13" s="35" t="s">
        <v>140</v>
      </c>
      <c r="AN13" s="35" t="s">
        <v>141</v>
      </c>
      <c r="AO13" s="80" t="s">
        <v>193</v>
      </c>
    </row>
    <row r="14">
      <c r="A14" s="81" t="s">
        <v>8</v>
      </c>
      <c r="B14" s="81" t="s">
        <v>10</v>
      </c>
      <c r="C14" s="82">
        <v>45416.0</v>
      </c>
      <c r="D14" s="81">
        <v>4.0</v>
      </c>
      <c r="E14" s="81">
        <v>795.0</v>
      </c>
      <c r="F14" s="82">
        <v>45842.0</v>
      </c>
      <c r="G14" s="81" t="b">
        <v>0</v>
      </c>
      <c r="H14" s="81" t="b">
        <v>1</v>
      </c>
      <c r="I14" s="81" t="b">
        <v>0</v>
      </c>
      <c r="J14" s="81">
        <v>795.0</v>
      </c>
      <c r="K14" s="42">
        <f t="shared" ref="K14:K43" si="1">J14*I14</f>
        <v>0</v>
      </c>
      <c r="L14" s="42">
        <f t="shared" ref="L14:L43" si="2">H14*J14</f>
        <v>795</v>
      </c>
      <c r="M14" s="42">
        <f t="shared" ref="M14:M43" si="3">(J14*H14)+(J14*I14)</f>
        <v>795</v>
      </c>
      <c r="N14" s="43">
        <v>0.1</v>
      </c>
      <c r="O14" s="44">
        <f t="shared" ref="O14:O43" si="4">J14*-N14</f>
        <v>-79.5</v>
      </c>
      <c r="P14" s="43">
        <v>0.05</v>
      </c>
      <c r="Q14" s="44">
        <f t="shared" ref="Q14:Q43" si="5">J14*-P14</f>
        <v>-39.75</v>
      </c>
      <c r="S14" s="46"/>
      <c r="T14" s="47"/>
      <c r="U14" s="46"/>
      <c r="V14" s="46"/>
      <c r="W14" s="46"/>
      <c r="X14" s="46"/>
      <c r="Y14" s="46"/>
      <c r="Z14" s="46"/>
      <c r="AA14" s="46"/>
      <c r="AB14" s="46"/>
      <c r="AC14" s="46"/>
      <c r="AE14" s="44">
        <f t="shared" ref="AE14:AE43" si="6">-T14+-W14+-Z14+-AC14</f>
        <v>0</v>
      </c>
      <c r="AF14" s="44">
        <f t="shared" ref="AF14:AF43" si="7">J14+O14+Q14+AE14</f>
        <v>675.75</v>
      </c>
      <c r="AG14" s="44">
        <f t="shared" ref="AG14:AG43" si="8">AF14*H14</f>
        <v>675.75</v>
      </c>
      <c r="AH14" s="44">
        <f t="shared" ref="AH14:AH43" si="9">AF14*I14</f>
        <v>0</v>
      </c>
      <c r="AI14" s="44">
        <f t="shared" ref="AI14:AI43" si="10">AG14+AH14</f>
        <v>675.75</v>
      </c>
      <c r="AJ14" s="48"/>
      <c r="AK14" s="48"/>
      <c r="AL14" s="103"/>
      <c r="AM14" s="42">
        <f t="shared" ref="AM14:AM43" si="11">E14-J14</f>
        <v>0</v>
      </c>
      <c r="AN14" s="104"/>
    </row>
    <row r="15">
      <c r="A15" s="40" t="s">
        <v>11</v>
      </c>
      <c r="B15" s="40" t="s">
        <v>13</v>
      </c>
      <c r="C15" s="41">
        <v>44959.0</v>
      </c>
      <c r="D15" s="40">
        <v>2.0</v>
      </c>
      <c r="E15" s="40">
        <v>740.0</v>
      </c>
      <c r="F15" s="41">
        <v>45840.0</v>
      </c>
      <c r="G15" s="40" t="b">
        <v>0</v>
      </c>
      <c r="H15" s="40" t="b">
        <v>1</v>
      </c>
      <c r="I15" s="40" t="b">
        <v>0</v>
      </c>
      <c r="J15" s="40">
        <v>740.0</v>
      </c>
      <c r="K15" s="42">
        <f t="shared" si="1"/>
        <v>0</v>
      </c>
      <c r="L15" s="42">
        <f t="shared" si="2"/>
        <v>740</v>
      </c>
      <c r="M15" s="42">
        <f t="shared" si="3"/>
        <v>740</v>
      </c>
      <c r="N15" s="43">
        <v>0.1</v>
      </c>
      <c r="O15" s="44">
        <f t="shared" si="4"/>
        <v>-74</v>
      </c>
      <c r="P15" s="43">
        <v>0.05</v>
      </c>
      <c r="Q15" s="44">
        <f t="shared" si="5"/>
        <v>-37</v>
      </c>
      <c r="R15" s="45">
        <f t="shared" ref="R15:R43" si="12">SUM(O15:Q15)</f>
        <v>-110.95</v>
      </c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E15" s="44">
        <f t="shared" si="6"/>
        <v>0</v>
      </c>
      <c r="AF15" s="44">
        <f t="shared" si="7"/>
        <v>629</v>
      </c>
      <c r="AG15" s="44">
        <f t="shared" si="8"/>
        <v>629</v>
      </c>
      <c r="AH15" s="44">
        <f t="shared" si="9"/>
        <v>0</v>
      </c>
      <c r="AI15" s="44">
        <f t="shared" si="10"/>
        <v>629</v>
      </c>
      <c r="AJ15" s="48"/>
      <c r="AK15" s="48"/>
      <c r="AL15" s="103"/>
      <c r="AM15" s="42">
        <f t="shared" si="11"/>
        <v>0</v>
      </c>
      <c r="AN15" s="104"/>
    </row>
    <row r="16">
      <c r="A16" s="40" t="s">
        <v>14</v>
      </c>
      <c r="B16" s="40" t="s">
        <v>16</v>
      </c>
      <c r="C16" s="41">
        <v>45152.0</v>
      </c>
      <c r="D16" s="40">
        <v>14.0</v>
      </c>
      <c r="E16" s="40">
        <v>740.0</v>
      </c>
      <c r="F16" s="41">
        <v>45852.0</v>
      </c>
      <c r="G16" s="40" t="b">
        <v>0</v>
      </c>
      <c r="H16" s="40" t="b">
        <v>1</v>
      </c>
      <c r="I16" s="40" t="b">
        <v>0</v>
      </c>
      <c r="J16" s="40">
        <v>740.0</v>
      </c>
      <c r="K16" s="42">
        <f t="shared" si="1"/>
        <v>0</v>
      </c>
      <c r="L16" s="42">
        <f t="shared" si="2"/>
        <v>740</v>
      </c>
      <c r="M16" s="42">
        <f t="shared" si="3"/>
        <v>740</v>
      </c>
      <c r="N16" s="43">
        <v>0.1</v>
      </c>
      <c r="O16" s="44">
        <f t="shared" si="4"/>
        <v>-74</v>
      </c>
      <c r="P16" s="43">
        <v>0.05</v>
      </c>
      <c r="Q16" s="44">
        <f t="shared" si="5"/>
        <v>-37</v>
      </c>
      <c r="R16" s="45">
        <f t="shared" si="12"/>
        <v>-110.95</v>
      </c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E16" s="44">
        <f t="shared" si="6"/>
        <v>0</v>
      </c>
      <c r="AF16" s="44">
        <f t="shared" si="7"/>
        <v>629</v>
      </c>
      <c r="AG16" s="44">
        <f t="shared" si="8"/>
        <v>629</v>
      </c>
      <c r="AH16" s="44">
        <f t="shared" si="9"/>
        <v>0</v>
      </c>
      <c r="AI16" s="44">
        <f t="shared" si="10"/>
        <v>629</v>
      </c>
      <c r="AJ16" s="48"/>
      <c r="AK16" s="48"/>
      <c r="AL16" s="103"/>
      <c r="AM16" s="42">
        <f t="shared" si="11"/>
        <v>0</v>
      </c>
      <c r="AN16" s="104"/>
    </row>
    <row r="17">
      <c r="A17" s="40" t="s">
        <v>17</v>
      </c>
      <c r="B17" s="40" t="s">
        <v>19</v>
      </c>
      <c r="C17" s="49">
        <v>44926.0</v>
      </c>
      <c r="D17" s="40">
        <v>31.0</v>
      </c>
      <c r="E17" s="40">
        <v>855.0</v>
      </c>
      <c r="F17" s="41">
        <v>45841.0</v>
      </c>
      <c r="G17" s="40" t="b">
        <v>0</v>
      </c>
      <c r="H17" s="40" t="b">
        <v>0</v>
      </c>
      <c r="I17" s="40" t="b">
        <v>1</v>
      </c>
      <c r="J17" s="40">
        <v>855.0</v>
      </c>
      <c r="K17" s="42">
        <f t="shared" si="1"/>
        <v>855</v>
      </c>
      <c r="L17" s="42">
        <f t="shared" si="2"/>
        <v>0</v>
      </c>
      <c r="M17" s="42">
        <f t="shared" si="3"/>
        <v>855</v>
      </c>
      <c r="N17" s="43">
        <v>0.1</v>
      </c>
      <c r="O17" s="44">
        <f t="shared" si="4"/>
        <v>-85.5</v>
      </c>
      <c r="P17" s="43">
        <v>0.05</v>
      </c>
      <c r="Q17" s="44">
        <f t="shared" si="5"/>
        <v>-42.75</v>
      </c>
      <c r="R17" s="45">
        <f t="shared" si="12"/>
        <v>-128.2</v>
      </c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E17" s="44">
        <f t="shared" si="6"/>
        <v>0</v>
      </c>
      <c r="AF17" s="44">
        <f t="shared" si="7"/>
        <v>726.75</v>
      </c>
      <c r="AG17" s="44">
        <f t="shared" si="8"/>
        <v>0</v>
      </c>
      <c r="AH17" s="44">
        <f t="shared" si="9"/>
        <v>726.75</v>
      </c>
      <c r="AI17" s="44">
        <f t="shared" si="10"/>
        <v>726.75</v>
      </c>
      <c r="AJ17" s="48"/>
      <c r="AK17" s="48"/>
      <c r="AL17" s="103"/>
      <c r="AM17" s="42">
        <f t="shared" si="11"/>
        <v>0</v>
      </c>
      <c r="AN17" s="104"/>
    </row>
    <row r="18">
      <c r="A18" s="50" t="s">
        <v>20</v>
      </c>
      <c r="B18" s="50" t="s">
        <v>194</v>
      </c>
      <c r="C18" s="51">
        <v>45521.0</v>
      </c>
      <c r="D18" s="50">
        <v>17.0</v>
      </c>
      <c r="E18" s="50">
        <v>740.0</v>
      </c>
      <c r="F18" s="51">
        <v>45855.0</v>
      </c>
      <c r="G18" s="50" t="b">
        <v>0</v>
      </c>
      <c r="H18" s="50" t="b">
        <v>0</v>
      </c>
      <c r="I18" s="50" t="b">
        <v>1</v>
      </c>
      <c r="J18" s="50">
        <v>740.0</v>
      </c>
      <c r="K18" s="42">
        <f t="shared" si="1"/>
        <v>740</v>
      </c>
      <c r="L18" s="42">
        <f t="shared" si="2"/>
        <v>0</v>
      </c>
      <c r="M18" s="42">
        <f t="shared" si="3"/>
        <v>740</v>
      </c>
      <c r="N18" s="43">
        <v>0.1</v>
      </c>
      <c r="O18" s="44">
        <f t="shared" si="4"/>
        <v>-74</v>
      </c>
      <c r="P18" s="43">
        <v>0.05</v>
      </c>
      <c r="Q18" s="44">
        <f t="shared" si="5"/>
        <v>-37</v>
      </c>
      <c r="R18" s="45">
        <f t="shared" si="12"/>
        <v>-110.95</v>
      </c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E18" s="44">
        <f t="shared" si="6"/>
        <v>0</v>
      </c>
      <c r="AF18" s="44">
        <f t="shared" si="7"/>
        <v>629</v>
      </c>
      <c r="AG18" s="44">
        <f t="shared" si="8"/>
        <v>0</v>
      </c>
      <c r="AH18" s="44">
        <f t="shared" si="9"/>
        <v>629</v>
      </c>
      <c r="AI18" s="44">
        <f t="shared" si="10"/>
        <v>629</v>
      </c>
      <c r="AJ18" s="52"/>
      <c r="AK18" s="52"/>
      <c r="AL18" s="52"/>
      <c r="AM18" s="42">
        <f t="shared" si="11"/>
        <v>0</v>
      </c>
      <c r="AN18" s="104"/>
    </row>
    <row r="19">
      <c r="A19" s="40" t="s">
        <v>23</v>
      </c>
      <c r="B19" s="40" t="s">
        <v>195</v>
      </c>
      <c r="C19" s="49">
        <v>45625.0</v>
      </c>
      <c r="D19" s="40">
        <v>29.0</v>
      </c>
      <c r="E19" s="40">
        <v>740.0</v>
      </c>
      <c r="F19" s="41">
        <v>45835.0</v>
      </c>
      <c r="G19" s="40" t="b">
        <v>0</v>
      </c>
      <c r="H19" s="40" t="b">
        <v>0</v>
      </c>
      <c r="I19" s="40" t="b">
        <v>1</v>
      </c>
      <c r="J19" s="40">
        <v>740.0</v>
      </c>
      <c r="K19" s="42">
        <f t="shared" si="1"/>
        <v>740</v>
      </c>
      <c r="L19" s="42">
        <f t="shared" si="2"/>
        <v>0</v>
      </c>
      <c r="M19" s="42">
        <f t="shared" si="3"/>
        <v>740</v>
      </c>
      <c r="N19" s="43">
        <v>0.1</v>
      </c>
      <c r="O19" s="44">
        <f t="shared" si="4"/>
        <v>-74</v>
      </c>
      <c r="P19" s="43">
        <v>0.05</v>
      </c>
      <c r="Q19" s="44">
        <f t="shared" si="5"/>
        <v>-37</v>
      </c>
      <c r="R19" s="45">
        <f t="shared" si="12"/>
        <v>-110.95</v>
      </c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E19" s="44">
        <f t="shared" si="6"/>
        <v>0</v>
      </c>
      <c r="AF19" s="44">
        <f t="shared" si="7"/>
        <v>629</v>
      </c>
      <c r="AG19" s="44">
        <f t="shared" si="8"/>
        <v>0</v>
      </c>
      <c r="AH19" s="44">
        <f t="shared" si="9"/>
        <v>629</v>
      </c>
      <c r="AI19" s="44">
        <f t="shared" si="10"/>
        <v>629</v>
      </c>
      <c r="AJ19" s="48"/>
      <c r="AK19" s="48"/>
      <c r="AL19" s="103"/>
      <c r="AM19" s="42">
        <f t="shared" si="11"/>
        <v>0</v>
      </c>
      <c r="AN19" s="104"/>
    </row>
    <row r="20">
      <c r="A20" s="50" t="s">
        <v>25</v>
      </c>
      <c r="B20" s="50" t="s">
        <v>27</v>
      </c>
      <c r="C20" s="51">
        <v>45310.0</v>
      </c>
      <c r="D20" s="50">
        <v>19.0</v>
      </c>
      <c r="E20" s="50">
        <v>700.0</v>
      </c>
      <c r="F20" s="51">
        <v>45859.0</v>
      </c>
      <c r="G20" s="50" t="b">
        <v>0</v>
      </c>
      <c r="H20" s="50" t="b">
        <v>0</v>
      </c>
      <c r="I20" s="50" t="b">
        <v>1</v>
      </c>
      <c r="J20" s="50">
        <v>700.0</v>
      </c>
      <c r="K20" s="42">
        <f t="shared" si="1"/>
        <v>700</v>
      </c>
      <c r="L20" s="42">
        <f t="shared" si="2"/>
        <v>0</v>
      </c>
      <c r="M20" s="42">
        <f t="shared" si="3"/>
        <v>700</v>
      </c>
      <c r="N20" s="43">
        <v>0.1</v>
      </c>
      <c r="O20" s="44">
        <f t="shared" si="4"/>
        <v>-70</v>
      </c>
      <c r="P20" s="43">
        <v>0.05</v>
      </c>
      <c r="Q20" s="44">
        <f t="shared" si="5"/>
        <v>-35</v>
      </c>
      <c r="R20" s="45">
        <f t="shared" si="12"/>
        <v>-104.95</v>
      </c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E20" s="44">
        <f t="shared" si="6"/>
        <v>0</v>
      </c>
      <c r="AF20" s="44">
        <f t="shared" si="7"/>
        <v>595</v>
      </c>
      <c r="AG20" s="44">
        <f t="shared" si="8"/>
        <v>0</v>
      </c>
      <c r="AH20" s="44">
        <f t="shared" si="9"/>
        <v>595</v>
      </c>
      <c r="AI20" s="44">
        <f t="shared" si="10"/>
        <v>595</v>
      </c>
      <c r="AJ20" s="52"/>
      <c r="AK20" s="52"/>
      <c r="AL20" s="52"/>
      <c r="AM20" s="42">
        <f t="shared" si="11"/>
        <v>0</v>
      </c>
      <c r="AN20" s="105"/>
    </row>
    <row r="21">
      <c r="A21" s="50" t="s">
        <v>28</v>
      </c>
      <c r="B21" s="50" t="s">
        <v>30</v>
      </c>
      <c r="C21" s="51">
        <v>45477.0</v>
      </c>
      <c r="D21" s="50">
        <v>4.0</v>
      </c>
      <c r="E21" s="50">
        <v>675.0</v>
      </c>
      <c r="F21" s="51">
        <v>45842.0</v>
      </c>
      <c r="G21" s="50" t="b">
        <v>0</v>
      </c>
      <c r="H21" s="50" t="b">
        <v>0</v>
      </c>
      <c r="I21" s="50" t="b">
        <v>1</v>
      </c>
      <c r="J21" s="50">
        <v>675.0</v>
      </c>
      <c r="K21" s="42">
        <f t="shared" si="1"/>
        <v>675</v>
      </c>
      <c r="L21" s="42">
        <f t="shared" si="2"/>
        <v>0</v>
      </c>
      <c r="M21" s="42">
        <f t="shared" si="3"/>
        <v>675</v>
      </c>
      <c r="N21" s="43">
        <v>0.1</v>
      </c>
      <c r="O21" s="44">
        <f t="shared" si="4"/>
        <v>-67.5</v>
      </c>
      <c r="P21" s="43">
        <v>0.05</v>
      </c>
      <c r="Q21" s="44">
        <f t="shared" si="5"/>
        <v>-33.75</v>
      </c>
      <c r="R21" s="45">
        <f t="shared" si="12"/>
        <v>-101.2</v>
      </c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E21" s="44">
        <f t="shared" si="6"/>
        <v>0</v>
      </c>
      <c r="AF21" s="44">
        <f t="shared" si="7"/>
        <v>573.75</v>
      </c>
      <c r="AG21" s="44">
        <f t="shared" si="8"/>
        <v>0</v>
      </c>
      <c r="AH21" s="44">
        <f t="shared" si="9"/>
        <v>573.75</v>
      </c>
      <c r="AI21" s="44">
        <f t="shared" si="10"/>
        <v>573.75</v>
      </c>
      <c r="AJ21" s="48"/>
      <c r="AK21" s="48"/>
      <c r="AL21" s="103"/>
      <c r="AM21" s="42">
        <f t="shared" si="11"/>
        <v>0</v>
      </c>
      <c r="AN21" s="104"/>
    </row>
    <row r="22">
      <c r="A22" s="40" t="s">
        <v>31</v>
      </c>
      <c r="B22" s="40" t="s">
        <v>33</v>
      </c>
      <c r="C22" s="41">
        <v>45474.0</v>
      </c>
      <c r="D22" s="40">
        <v>1.0</v>
      </c>
      <c r="E22" s="40">
        <v>700.0</v>
      </c>
      <c r="F22" s="41">
        <v>45839.0</v>
      </c>
      <c r="G22" s="40" t="b">
        <v>0</v>
      </c>
      <c r="H22" s="40" t="b">
        <v>0</v>
      </c>
      <c r="I22" s="40" t="b">
        <v>1</v>
      </c>
      <c r="J22" s="40">
        <v>700.0</v>
      </c>
      <c r="K22" s="42">
        <f t="shared" si="1"/>
        <v>700</v>
      </c>
      <c r="L22" s="42">
        <f t="shared" si="2"/>
        <v>0</v>
      </c>
      <c r="M22" s="42">
        <f t="shared" si="3"/>
        <v>700</v>
      </c>
      <c r="N22" s="43">
        <v>0.1</v>
      </c>
      <c r="O22" s="44">
        <f t="shared" si="4"/>
        <v>-70</v>
      </c>
      <c r="P22" s="43">
        <v>0.05</v>
      </c>
      <c r="Q22" s="44">
        <f t="shared" si="5"/>
        <v>-35</v>
      </c>
      <c r="R22" s="45">
        <f t="shared" si="12"/>
        <v>-104.95</v>
      </c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E22" s="44">
        <f t="shared" si="6"/>
        <v>0</v>
      </c>
      <c r="AF22" s="44">
        <f t="shared" si="7"/>
        <v>595</v>
      </c>
      <c r="AG22" s="44">
        <f t="shared" si="8"/>
        <v>0</v>
      </c>
      <c r="AH22" s="44">
        <f t="shared" si="9"/>
        <v>595</v>
      </c>
      <c r="AI22" s="44">
        <f t="shared" si="10"/>
        <v>595</v>
      </c>
      <c r="AJ22" s="48"/>
      <c r="AK22" s="48"/>
      <c r="AL22" s="103"/>
      <c r="AM22" s="42">
        <f t="shared" si="11"/>
        <v>0</v>
      </c>
      <c r="AN22" s="104"/>
    </row>
    <row r="23">
      <c r="A23" s="40" t="s">
        <v>34</v>
      </c>
      <c r="B23" s="40" t="s">
        <v>36</v>
      </c>
      <c r="C23" s="41">
        <v>45354.0</v>
      </c>
      <c r="D23" s="40">
        <v>3.0</v>
      </c>
      <c r="E23" s="40">
        <v>735.0</v>
      </c>
      <c r="F23" s="41">
        <v>45845.0</v>
      </c>
      <c r="G23" s="40" t="b">
        <v>0</v>
      </c>
      <c r="H23" s="40" t="b">
        <v>0</v>
      </c>
      <c r="I23" s="40" t="b">
        <v>1</v>
      </c>
      <c r="J23" s="40">
        <v>735.0</v>
      </c>
      <c r="K23" s="42">
        <f t="shared" si="1"/>
        <v>735</v>
      </c>
      <c r="L23" s="42">
        <f t="shared" si="2"/>
        <v>0</v>
      </c>
      <c r="M23" s="42">
        <f t="shared" si="3"/>
        <v>735</v>
      </c>
      <c r="N23" s="43">
        <v>0.1</v>
      </c>
      <c r="O23" s="44">
        <f t="shared" si="4"/>
        <v>-73.5</v>
      </c>
      <c r="P23" s="43">
        <v>0.05</v>
      </c>
      <c r="Q23" s="44">
        <f t="shared" si="5"/>
        <v>-36.75</v>
      </c>
      <c r="R23" s="45">
        <f t="shared" si="12"/>
        <v>-110.2</v>
      </c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E23" s="44">
        <f t="shared" si="6"/>
        <v>0</v>
      </c>
      <c r="AF23" s="44">
        <f t="shared" si="7"/>
        <v>624.75</v>
      </c>
      <c r="AG23" s="44">
        <f t="shared" si="8"/>
        <v>0</v>
      </c>
      <c r="AH23" s="44">
        <f t="shared" si="9"/>
        <v>624.75</v>
      </c>
      <c r="AI23" s="44">
        <f t="shared" si="10"/>
        <v>624.75</v>
      </c>
      <c r="AJ23" s="48"/>
      <c r="AK23" s="48"/>
      <c r="AL23" s="103"/>
      <c r="AM23" s="42">
        <f t="shared" si="11"/>
        <v>0</v>
      </c>
      <c r="AN23" s="104"/>
    </row>
    <row r="24">
      <c r="A24" s="40" t="s">
        <v>37</v>
      </c>
      <c r="B24" s="40" t="s">
        <v>39</v>
      </c>
      <c r="C24" s="41">
        <v>45199.0</v>
      </c>
      <c r="D24" s="40">
        <v>30.0</v>
      </c>
      <c r="E24" s="40">
        <v>795.0</v>
      </c>
      <c r="F24" s="41">
        <v>45838.0</v>
      </c>
      <c r="G24" s="40" t="b">
        <v>0</v>
      </c>
      <c r="H24" s="40" t="b">
        <v>0</v>
      </c>
      <c r="I24" s="40" t="b">
        <v>1</v>
      </c>
      <c r="J24" s="40">
        <v>795.0</v>
      </c>
      <c r="K24" s="42">
        <f t="shared" si="1"/>
        <v>795</v>
      </c>
      <c r="L24" s="42">
        <f t="shared" si="2"/>
        <v>0</v>
      </c>
      <c r="M24" s="42">
        <f t="shared" si="3"/>
        <v>795</v>
      </c>
      <c r="N24" s="43">
        <v>0.1</v>
      </c>
      <c r="O24" s="44">
        <f t="shared" si="4"/>
        <v>-79.5</v>
      </c>
      <c r="P24" s="43">
        <v>0.05</v>
      </c>
      <c r="Q24" s="44">
        <f t="shared" si="5"/>
        <v>-39.75</v>
      </c>
      <c r="R24" s="45">
        <f t="shared" si="12"/>
        <v>-119.2</v>
      </c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E24" s="44">
        <f t="shared" si="6"/>
        <v>0</v>
      </c>
      <c r="AF24" s="44">
        <f t="shared" si="7"/>
        <v>675.75</v>
      </c>
      <c r="AG24" s="44">
        <f t="shared" si="8"/>
        <v>0</v>
      </c>
      <c r="AH24" s="44">
        <f t="shared" si="9"/>
        <v>675.75</v>
      </c>
      <c r="AI24" s="44">
        <f t="shared" si="10"/>
        <v>675.75</v>
      </c>
      <c r="AJ24" s="48"/>
      <c r="AK24" s="48"/>
      <c r="AL24" s="103"/>
      <c r="AM24" s="42">
        <f t="shared" si="11"/>
        <v>0</v>
      </c>
      <c r="AN24" s="104"/>
    </row>
    <row r="25">
      <c r="A25" s="40" t="s">
        <v>154</v>
      </c>
      <c r="B25" s="40" t="s">
        <v>209</v>
      </c>
      <c r="C25" s="41">
        <v>45859.0</v>
      </c>
      <c r="D25" s="40">
        <v>21.0</v>
      </c>
      <c r="E25" s="40" t="s">
        <v>143</v>
      </c>
      <c r="F25" s="40" t="s">
        <v>143</v>
      </c>
      <c r="G25" s="40" t="b">
        <v>0</v>
      </c>
      <c r="H25" s="40" t="b">
        <v>0</v>
      </c>
      <c r="I25" s="40" t="b">
        <v>0</v>
      </c>
      <c r="J25" s="40" t="s">
        <v>143</v>
      </c>
      <c r="K25" s="42">
        <f t="shared" si="1"/>
        <v>0</v>
      </c>
      <c r="L25" s="42">
        <f t="shared" si="2"/>
        <v>0</v>
      </c>
      <c r="M25" s="42">
        <f t="shared" si="3"/>
        <v>0</v>
      </c>
      <c r="N25" s="43">
        <v>0.1</v>
      </c>
      <c r="O25" s="44">
        <f t="shared" si="4"/>
        <v>0</v>
      </c>
      <c r="P25" s="43">
        <v>0.05</v>
      </c>
      <c r="Q25" s="44">
        <f t="shared" si="5"/>
        <v>0</v>
      </c>
      <c r="R25" s="45">
        <f t="shared" si="12"/>
        <v>0.05</v>
      </c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E25" s="44">
        <f t="shared" si="6"/>
        <v>0</v>
      </c>
      <c r="AF25" s="44">
        <f t="shared" si="7"/>
        <v>0</v>
      </c>
      <c r="AG25" s="44">
        <f t="shared" si="8"/>
        <v>0</v>
      </c>
      <c r="AH25" s="44">
        <f t="shared" si="9"/>
        <v>0</v>
      </c>
      <c r="AI25" s="44">
        <f t="shared" si="10"/>
        <v>0</v>
      </c>
      <c r="AJ25" s="48"/>
      <c r="AK25" s="48"/>
      <c r="AL25" s="103"/>
      <c r="AM25" s="42">
        <f t="shared" si="11"/>
        <v>0</v>
      </c>
      <c r="AN25" s="105"/>
    </row>
    <row r="26">
      <c r="A26" s="50" t="s">
        <v>42</v>
      </c>
      <c r="B26" s="50" t="s">
        <v>44</v>
      </c>
      <c r="C26" s="51">
        <v>45297.0</v>
      </c>
      <c r="D26" s="50">
        <v>6.0</v>
      </c>
      <c r="E26" s="50">
        <v>800.0</v>
      </c>
      <c r="F26" s="51">
        <v>45845.0</v>
      </c>
      <c r="G26" s="50" t="b">
        <v>0</v>
      </c>
      <c r="H26" s="50" t="b">
        <v>0</v>
      </c>
      <c r="I26" s="50" t="b">
        <v>1</v>
      </c>
      <c r="J26" s="50">
        <v>800.0</v>
      </c>
      <c r="K26" s="42">
        <f t="shared" si="1"/>
        <v>800</v>
      </c>
      <c r="L26" s="42">
        <f t="shared" si="2"/>
        <v>0</v>
      </c>
      <c r="M26" s="42">
        <f t="shared" si="3"/>
        <v>800</v>
      </c>
      <c r="N26" s="43">
        <v>0.1</v>
      </c>
      <c r="O26" s="44">
        <f t="shared" si="4"/>
        <v>-80</v>
      </c>
      <c r="P26" s="43">
        <v>0.05</v>
      </c>
      <c r="Q26" s="44">
        <f t="shared" si="5"/>
        <v>-40</v>
      </c>
      <c r="R26" s="45">
        <f t="shared" si="12"/>
        <v>-119.95</v>
      </c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E26" s="44">
        <f t="shared" si="6"/>
        <v>0</v>
      </c>
      <c r="AF26" s="44">
        <f t="shared" si="7"/>
        <v>680</v>
      </c>
      <c r="AG26" s="44">
        <f t="shared" si="8"/>
        <v>0</v>
      </c>
      <c r="AH26" s="44">
        <f t="shared" si="9"/>
        <v>680</v>
      </c>
      <c r="AI26" s="44">
        <f t="shared" si="10"/>
        <v>680</v>
      </c>
      <c r="AJ26" s="48"/>
      <c r="AK26" s="48"/>
      <c r="AL26" s="103"/>
      <c r="AM26" s="42">
        <f t="shared" si="11"/>
        <v>0</v>
      </c>
      <c r="AN26" s="104"/>
    </row>
    <row r="27">
      <c r="A27" s="50" t="s">
        <v>45</v>
      </c>
      <c r="B27" s="50" t="s">
        <v>47</v>
      </c>
      <c r="C27" s="53">
        <v>44893.0</v>
      </c>
      <c r="D27" s="50">
        <v>28.0</v>
      </c>
      <c r="E27" s="50">
        <v>795.0</v>
      </c>
      <c r="F27" s="51">
        <v>45834.0</v>
      </c>
      <c r="G27" s="50" t="b">
        <v>0</v>
      </c>
      <c r="H27" s="50" t="b">
        <v>1</v>
      </c>
      <c r="I27" s="50" t="b">
        <v>0</v>
      </c>
      <c r="J27" s="50">
        <v>795.0</v>
      </c>
      <c r="K27" s="42">
        <f t="shared" si="1"/>
        <v>0</v>
      </c>
      <c r="L27" s="42">
        <f t="shared" si="2"/>
        <v>795</v>
      </c>
      <c r="M27" s="42">
        <f t="shared" si="3"/>
        <v>795</v>
      </c>
      <c r="N27" s="43">
        <v>0.1</v>
      </c>
      <c r="O27" s="44">
        <f t="shared" si="4"/>
        <v>-79.5</v>
      </c>
      <c r="P27" s="43">
        <v>0.05</v>
      </c>
      <c r="Q27" s="44">
        <f t="shared" si="5"/>
        <v>-39.75</v>
      </c>
      <c r="R27" s="45">
        <f t="shared" si="12"/>
        <v>-119.2</v>
      </c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E27" s="44">
        <f t="shared" si="6"/>
        <v>0</v>
      </c>
      <c r="AF27" s="44">
        <f t="shared" si="7"/>
        <v>675.75</v>
      </c>
      <c r="AG27" s="44">
        <f t="shared" si="8"/>
        <v>675.75</v>
      </c>
      <c r="AH27" s="44">
        <f t="shared" si="9"/>
        <v>0</v>
      </c>
      <c r="AI27" s="44">
        <f t="shared" si="10"/>
        <v>675.75</v>
      </c>
      <c r="AJ27" s="48"/>
      <c r="AK27" s="48"/>
      <c r="AL27" s="103"/>
      <c r="AM27" s="42">
        <f t="shared" si="11"/>
        <v>0</v>
      </c>
      <c r="AN27" s="104"/>
    </row>
    <row r="28">
      <c r="A28" s="40" t="s">
        <v>48</v>
      </c>
      <c r="B28" s="40" t="s">
        <v>50</v>
      </c>
      <c r="C28" s="41">
        <v>45188.0</v>
      </c>
      <c r="D28" s="40">
        <v>19.0</v>
      </c>
      <c r="E28" s="40">
        <v>740.0</v>
      </c>
      <c r="F28" s="41">
        <v>45859.0</v>
      </c>
      <c r="G28" s="40" t="b">
        <v>0</v>
      </c>
      <c r="H28" s="40" t="b">
        <v>0</v>
      </c>
      <c r="I28" s="40" t="b">
        <v>1</v>
      </c>
      <c r="J28" s="40">
        <v>740.0</v>
      </c>
      <c r="K28" s="42">
        <f t="shared" si="1"/>
        <v>740</v>
      </c>
      <c r="L28" s="42">
        <f t="shared" si="2"/>
        <v>0</v>
      </c>
      <c r="M28" s="42">
        <f t="shared" si="3"/>
        <v>740</v>
      </c>
      <c r="N28" s="43">
        <v>0.1</v>
      </c>
      <c r="O28" s="44">
        <f t="shared" si="4"/>
        <v>-74</v>
      </c>
      <c r="P28" s="43">
        <v>0.05</v>
      </c>
      <c r="Q28" s="44">
        <f t="shared" si="5"/>
        <v>-37</v>
      </c>
      <c r="R28" s="45">
        <f t="shared" si="12"/>
        <v>-110.95</v>
      </c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E28" s="44">
        <f t="shared" si="6"/>
        <v>0</v>
      </c>
      <c r="AF28" s="44">
        <f t="shared" si="7"/>
        <v>629</v>
      </c>
      <c r="AG28" s="44">
        <f t="shared" si="8"/>
        <v>0</v>
      </c>
      <c r="AH28" s="44">
        <f t="shared" si="9"/>
        <v>629</v>
      </c>
      <c r="AI28" s="44">
        <f t="shared" si="10"/>
        <v>629</v>
      </c>
      <c r="AJ28" s="52"/>
      <c r="AK28" s="52"/>
      <c r="AL28" s="52"/>
      <c r="AM28" s="42">
        <f t="shared" si="11"/>
        <v>0</v>
      </c>
      <c r="AN28" s="105"/>
    </row>
    <row r="29">
      <c r="A29" s="50" t="s">
        <v>51</v>
      </c>
      <c r="B29" s="50" t="s">
        <v>53</v>
      </c>
      <c r="C29" s="51">
        <v>45547.0</v>
      </c>
      <c r="D29" s="50">
        <v>12.0</v>
      </c>
      <c r="E29" s="50">
        <v>740.0</v>
      </c>
      <c r="F29" s="51">
        <v>45852.0</v>
      </c>
      <c r="G29" s="50" t="b">
        <v>0</v>
      </c>
      <c r="H29" s="50" t="b">
        <v>0</v>
      </c>
      <c r="I29" s="50" t="b">
        <v>1</v>
      </c>
      <c r="J29" s="50">
        <v>740.0</v>
      </c>
      <c r="K29" s="42">
        <f t="shared" si="1"/>
        <v>740</v>
      </c>
      <c r="L29" s="42">
        <f t="shared" si="2"/>
        <v>0</v>
      </c>
      <c r="M29" s="42">
        <f t="shared" si="3"/>
        <v>740</v>
      </c>
      <c r="N29" s="43">
        <v>0.1</v>
      </c>
      <c r="O29" s="44">
        <f t="shared" si="4"/>
        <v>-74</v>
      </c>
      <c r="P29" s="43">
        <v>0.05</v>
      </c>
      <c r="Q29" s="44">
        <f t="shared" si="5"/>
        <v>-37</v>
      </c>
      <c r="R29" s="45">
        <f t="shared" si="12"/>
        <v>-110.95</v>
      </c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E29" s="44">
        <f t="shared" si="6"/>
        <v>0</v>
      </c>
      <c r="AF29" s="44">
        <f t="shared" si="7"/>
        <v>629</v>
      </c>
      <c r="AG29" s="44">
        <f t="shared" si="8"/>
        <v>0</v>
      </c>
      <c r="AH29" s="44">
        <f t="shared" si="9"/>
        <v>629</v>
      </c>
      <c r="AI29" s="44">
        <f t="shared" si="10"/>
        <v>629</v>
      </c>
      <c r="AJ29" s="48"/>
      <c r="AK29" s="48"/>
      <c r="AL29" s="103"/>
      <c r="AM29" s="42">
        <f t="shared" si="11"/>
        <v>0</v>
      </c>
      <c r="AN29" s="104"/>
    </row>
    <row r="30">
      <c r="A30" s="40" t="s">
        <v>54</v>
      </c>
      <c r="B30" s="40" t="s">
        <v>56</v>
      </c>
      <c r="C30" s="49">
        <v>45647.0</v>
      </c>
      <c r="D30" s="40">
        <v>21.0</v>
      </c>
      <c r="E30" s="40">
        <v>700.0</v>
      </c>
      <c r="F30" s="41">
        <v>45859.0</v>
      </c>
      <c r="G30" s="40" t="b">
        <v>0</v>
      </c>
      <c r="H30" s="40" t="b">
        <v>0</v>
      </c>
      <c r="I30" s="40" t="b">
        <v>1</v>
      </c>
      <c r="J30" s="40">
        <v>700.0</v>
      </c>
      <c r="K30" s="42">
        <f t="shared" si="1"/>
        <v>700</v>
      </c>
      <c r="L30" s="42">
        <f t="shared" si="2"/>
        <v>0</v>
      </c>
      <c r="M30" s="42">
        <f t="shared" si="3"/>
        <v>700</v>
      </c>
      <c r="N30" s="43">
        <v>0.1</v>
      </c>
      <c r="O30" s="44">
        <f t="shared" si="4"/>
        <v>-70</v>
      </c>
      <c r="P30" s="43">
        <v>0.05</v>
      </c>
      <c r="Q30" s="44">
        <f t="shared" si="5"/>
        <v>-35</v>
      </c>
      <c r="R30" s="45">
        <f t="shared" si="12"/>
        <v>-104.95</v>
      </c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E30" s="44">
        <f t="shared" si="6"/>
        <v>0</v>
      </c>
      <c r="AF30" s="44">
        <f t="shared" si="7"/>
        <v>595</v>
      </c>
      <c r="AG30" s="44">
        <f t="shared" si="8"/>
        <v>0</v>
      </c>
      <c r="AH30" s="44">
        <f t="shared" si="9"/>
        <v>595</v>
      </c>
      <c r="AI30" s="44">
        <f t="shared" si="10"/>
        <v>595</v>
      </c>
      <c r="AJ30" s="54"/>
      <c r="AK30" s="54"/>
      <c r="AL30" s="54"/>
      <c r="AM30" s="42">
        <f t="shared" si="11"/>
        <v>0</v>
      </c>
      <c r="AN30" s="34"/>
    </row>
    <row r="31">
      <c r="A31" s="40" t="s">
        <v>57</v>
      </c>
      <c r="B31" s="40" t="s">
        <v>204</v>
      </c>
      <c r="C31" s="41">
        <v>45818.0</v>
      </c>
      <c r="D31" s="40">
        <v>10.0</v>
      </c>
      <c r="E31" s="40">
        <v>795.0</v>
      </c>
      <c r="F31" s="41">
        <v>45852.0</v>
      </c>
      <c r="G31" s="40" t="b">
        <v>0</v>
      </c>
      <c r="H31" s="40" t="b">
        <v>0</v>
      </c>
      <c r="I31" s="40" t="b">
        <v>1</v>
      </c>
      <c r="J31" s="40">
        <v>795.0</v>
      </c>
      <c r="K31" s="42">
        <f t="shared" si="1"/>
        <v>795</v>
      </c>
      <c r="L31" s="42">
        <f t="shared" si="2"/>
        <v>0</v>
      </c>
      <c r="M31" s="42">
        <f t="shared" si="3"/>
        <v>795</v>
      </c>
      <c r="N31" s="43">
        <v>0.1</v>
      </c>
      <c r="O31" s="44">
        <f t="shared" si="4"/>
        <v>-79.5</v>
      </c>
      <c r="P31" s="43">
        <v>0.05</v>
      </c>
      <c r="Q31" s="44">
        <f t="shared" si="5"/>
        <v>-39.75</v>
      </c>
      <c r="R31" s="45">
        <f t="shared" si="12"/>
        <v>-119.2</v>
      </c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E31" s="44">
        <f t="shared" si="6"/>
        <v>0</v>
      </c>
      <c r="AF31" s="44">
        <f t="shared" si="7"/>
        <v>675.75</v>
      </c>
      <c r="AG31" s="44">
        <f t="shared" si="8"/>
        <v>0</v>
      </c>
      <c r="AH31" s="44">
        <f t="shared" si="9"/>
        <v>675.75</v>
      </c>
      <c r="AI31" s="44">
        <f t="shared" si="10"/>
        <v>675.75</v>
      </c>
      <c r="AJ31" s="54"/>
      <c r="AK31" s="54"/>
      <c r="AL31" s="54"/>
      <c r="AM31" s="42">
        <f t="shared" si="11"/>
        <v>0</v>
      </c>
      <c r="AN31" s="104"/>
    </row>
    <row r="32">
      <c r="A32" s="40" t="s">
        <v>60</v>
      </c>
      <c r="B32" s="40" t="s">
        <v>62</v>
      </c>
      <c r="C32" s="41">
        <v>45141.0</v>
      </c>
      <c r="D32" s="40">
        <v>3.0</v>
      </c>
      <c r="E32" s="40"/>
      <c r="F32" s="40" t="s">
        <v>143</v>
      </c>
      <c r="G32" s="40" t="b">
        <v>0</v>
      </c>
      <c r="H32" s="40" t="b">
        <v>0</v>
      </c>
      <c r="I32" s="40" t="b">
        <v>0</v>
      </c>
      <c r="J32" s="40" t="s">
        <v>143</v>
      </c>
      <c r="K32" s="42">
        <f t="shared" si="1"/>
        <v>0</v>
      </c>
      <c r="L32" s="42">
        <f t="shared" si="2"/>
        <v>0</v>
      </c>
      <c r="M32" s="42">
        <f t="shared" si="3"/>
        <v>0</v>
      </c>
      <c r="N32" s="43">
        <v>0.1</v>
      </c>
      <c r="O32" s="44">
        <f t="shared" si="4"/>
        <v>0</v>
      </c>
      <c r="P32" s="43">
        <v>0.05</v>
      </c>
      <c r="Q32" s="44">
        <f t="shared" si="5"/>
        <v>0</v>
      </c>
      <c r="R32" s="45">
        <f t="shared" si="12"/>
        <v>0.05</v>
      </c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E32" s="44">
        <f t="shared" si="6"/>
        <v>0</v>
      </c>
      <c r="AF32" s="44">
        <f t="shared" si="7"/>
        <v>0</v>
      </c>
      <c r="AG32" s="44">
        <f t="shared" si="8"/>
        <v>0</v>
      </c>
      <c r="AH32" s="44">
        <f t="shared" si="9"/>
        <v>0</v>
      </c>
      <c r="AI32" s="44">
        <f t="shared" si="10"/>
        <v>0</v>
      </c>
      <c r="AJ32" s="48"/>
      <c r="AK32" s="48"/>
      <c r="AL32" s="103"/>
      <c r="AM32" s="42">
        <f t="shared" si="11"/>
        <v>0</v>
      </c>
      <c r="AN32" s="104"/>
    </row>
    <row r="33">
      <c r="A33" s="40" t="s">
        <v>63</v>
      </c>
      <c r="B33" s="40" t="s">
        <v>65</v>
      </c>
      <c r="C33" s="41">
        <v>45721.0</v>
      </c>
      <c r="D33" s="40">
        <v>5.0</v>
      </c>
      <c r="E33" s="40">
        <v>700.0</v>
      </c>
      <c r="F33" s="41">
        <v>45839.0</v>
      </c>
      <c r="G33" s="40" t="b">
        <v>0</v>
      </c>
      <c r="H33" s="40" t="b">
        <v>1</v>
      </c>
      <c r="I33" s="40" t="b">
        <v>0</v>
      </c>
      <c r="J33" s="40">
        <v>700.0</v>
      </c>
      <c r="K33" s="42">
        <f t="shared" si="1"/>
        <v>0</v>
      </c>
      <c r="L33" s="42">
        <f t="shared" si="2"/>
        <v>700</v>
      </c>
      <c r="M33" s="42">
        <f t="shared" si="3"/>
        <v>700</v>
      </c>
      <c r="N33" s="43">
        <v>0.1</v>
      </c>
      <c r="O33" s="44">
        <f t="shared" si="4"/>
        <v>-70</v>
      </c>
      <c r="P33" s="43">
        <v>0.05</v>
      </c>
      <c r="Q33" s="44">
        <f t="shared" si="5"/>
        <v>-35</v>
      </c>
      <c r="R33" s="45">
        <f t="shared" si="12"/>
        <v>-104.95</v>
      </c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E33" s="44">
        <f t="shared" si="6"/>
        <v>0</v>
      </c>
      <c r="AF33" s="44">
        <f t="shared" si="7"/>
        <v>595</v>
      </c>
      <c r="AG33" s="44">
        <f t="shared" si="8"/>
        <v>595</v>
      </c>
      <c r="AH33" s="44">
        <f t="shared" si="9"/>
        <v>0</v>
      </c>
      <c r="AI33" s="44">
        <f t="shared" si="10"/>
        <v>595</v>
      </c>
      <c r="AJ33" s="48"/>
      <c r="AK33" s="48"/>
      <c r="AL33" s="103"/>
      <c r="AM33" s="42">
        <f t="shared" si="11"/>
        <v>0</v>
      </c>
      <c r="AN33" s="104"/>
    </row>
    <row r="34">
      <c r="A34" s="40" t="s">
        <v>66</v>
      </c>
      <c r="B34" s="40" t="s">
        <v>68</v>
      </c>
      <c r="C34" s="41">
        <v>45488.0</v>
      </c>
      <c r="D34" s="40">
        <v>15.0</v>
      </c>
      <c r="E34" s="40">
        <v>795.0</v>
      </c>
      <c r="F34" s="41">
        <v>45853.0</v>
      </c>
      <c r="G34" s="40" t="b">
        <v>0</v>
      </c>
      <c r="H34" s="40" t="b">
        <v>0</v>
      </c>
      <c r="I34" s="40" t="b">
        <v>1</v>
      </c>
      <c r="J34" s="40">
        <v>795.0</v>
      </c>
      <c r="K34" s="42">
        <f t="shared" si="1"/>
        <v>795</v>
      </c>
      <c r="L34" s="42">
        <f t="shared" si="2"/>
        <v>0</v>
      </c>
      <c r="M34" s="42">
        <f t="shared" si="3"/>
        <v>795</v>
      </c>
      <c r="N34" s="43">
        <v>0.1</v>
      </c>
      <c r="O34" s="44">
        <f t="shared" si="4"/>
        <v>-79.5</v>
      </c>
      <c r="P34" s="43">
        <v>0.05</v>
      </c>
      <c r="Q34" s="44">
        <f t="shared" si="5"/>
        <v>-39.75</v>
      </c>
      <c r="R34" s="45">
        <f t="shared" si="12"/>
        <v>-119.2</v>
      </c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E34" s="44">
        <f t="shared" si="6"/>
        <v>0</v>
      </c>
      <c r="AF34" s="44">
        <f t="shared" si="7"/>
        <v>675.75</v>
      </c>
      <c r="AG34" s="44">
        <f t="shared" si="8"/>
        <v>0</v>
      </c>
      <c r="AH34" s="44">
        <f t="shared" si="9"/>
        <v>675.75</v>
      </c>
      <c r="AI34" s="44">
        <f t="shared" si="10"/>
        <v>675.75</v>
      </c>
      <c r="AJ34" s="54"/>
      <c r="AK34" s="54"/>
      <c r="AL34" s="54"/>
      <c r="AM34" s="42">
        <f t="shared" si="11"/>
        <v>0</v>
      </c>
      <c r="AN34" s="104"/>
    </row>
    <row r="35">
      <c r="A35" s="50" t="s">
        <v>69</v>
      </c>
      <c r="B35" s="50" t="s">
        <v>71</v>
      </c>
      <c r="C35" s="51">
        <v>44986.0</v>
      </c>
      <c r="D35" s="50">
        <v>1.0</v>
      </c>
      <c r="E35" s="50">
        <v>740.0</v>
      </c>
      <c r="F35" s="51">
        <v>45838.0</v>
      </c>
      <c r="G35" s="50" t="b">
        <v>0</v>
      </c>
      <c r="H35" s="50" t="b">
        <v>0</v>
      </c>
      <c r="I35" s="50" t="b">
        <v>1</v>
      </c>
      <c r="J35" s="50">
        <v>740.0</v>
      </c>
      <c r="K35" s="42">
        <f t="shared" si="1"/>
        <v>740</v>
      </c>
      <c r="L35" s="42">
        <f t="shared" si="2"/>
        <v>0</v>
      </c>
      <c r="M35" s="42">
        <f t="shared" si="3"/>
        <v>740</v>
      </c>
      <c r="N35" s="43">
        <v>0.1</v>
      </c>
      <c r="O35" s="44">
        <f t="shared" si="4"/>
        <v>-74</v>
      </c>
      <c r="P35" s="43">
        <v>0.05</v>
      </c>
      <c r="Q35" s="44">
        <f t="shared" si="5"/>
        <v>-37</v>
      </c>
      <c r="R35" s="45">
        <f t="shared" si="12"/>
        <v>-110.95</v>
      </c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E35" s="44">
        <f t="shared" si="6"/>
        <v>0</v>
      </c>
      <c r="AF35" s="44">
        <f t="shared" si="7"/>
        <v>629</v>
      </c>
      <c r="AG35" s="44">
        <f t="shared" si="8"/>
        <v>0</v>
      </c>
      <c r="AH35" s="44">
        <f t="shared" si="9"/>
        <v>629</v>
      </c>
      <c r="AI35" s="44">
        <f t="shared" si="10"/>
        <v>629</v>
      </c>
      <c r="AJ35" s="48"/>
      <c r="AK35" s="48"/>
      <c r="AL35" s="103"/>
      <c r="AM35" s="42">
        <f t="shared" si="11"/>
        <v>0</v>
      </c>
      <c r="AN35" s="104"/>
    </row>
    <row r="36">
      <c r="A36" s="50" t="s">
        <v>72</v>
      </c>
      <c r="B36" s="50" t="s">
        <v>205</v>
      </c>
      <c r="C36" s="51">
        <v>45828.0</v>
      </c>
      <c r="D36" s="50">
        <v>20.0</v>
      </c>
      <c r="E36" s="50">
        <v>795.0</v>
      </c>
      <c r="F36" s="51">
        <v>45831.0</v>
      </c>
      <c r="G36" s="50" t="b">
        <v>0</v>
      </c>
      <c r="H36" s="50" t="b">
        <v>1</v>
      </c>
      <c r="I36" s="50" t="b">
        <v>0</v>
      </c>
      <c r="J36" s="50">
        <v>795.0</v>
      </c>
      <c r="K36" s="42">
        <f t="shared" si="1"/>
        <v>0</v>
      </c>
      <c r="L36" s="42">
        <f t="shared" si="2"/>
        <v>795</v>
      </c>
      <c r="M36" s="42">
        <f t="shared" si="3"/>
        <v>795</v>
      </c>
      <c r="N36" s="43">
        <v>0.1</v>
      </c>
      <c r="O36" s="44">
        <f t="shared" si="4"/>
        <v>-79.5</v>
      </c>
      <c r="P36" s="43">
        <v>0.05</v>
      </c>
      <c r="Q36" s="44">
        <f t="shared" si="5"/>
        <v>-39.75</v>
      </c>
      <c r="R36" s="45">
        <f t="shared" si="12"/>
        <v>-119.2</v>
      </c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E36" s="44">
        <f t="shared" si="6"/>
        <v>0</v>
      </c>
      <c r="AF36" s="44">
        <f t="shared" si="7"/>
        <v>675.75</v>
      </c>
      <c r="AG36" s="44">
        <f t="shared" si="8"/>
        <v>675.75</v>
      </c>
      <c r="AH36" s="44">
        <f t="shared" si="9"/>
        <v>0</v>
      </c>
      <c r="AI36" s="44">
        <f t="shared" si="10"/>
        <v>675.75</v>
      </c>
      <c r="AJ36" s="48"/>
      <c r="AK36" s="48"/>
      <c r="AL36" s="103"/>
      <c r="AM36" s="42">
        <f t="shared" si="11"/>
        <v>0</v>
      </c>
      <c r="AN36" s="104"/>
    </row>
    <row r="37">
      <c r="A37" s="50" t="s">
        <v>74</v>
      </c>
      <c r="B37" s="50" t="s">
        <v>76</v>
      </c>
      <c r="C37" s="51">
        <v>45367.0</v>
      </c>
      <c r="D37" s="50">
        <v>16.0</v>
      </c>
      <c r="E37" s="50">
        <v>810.0</v>
      </c>
      <c r="F37" s="51">
        <v>45855.0</v>
      </c>
      <c r="G37" s="50" t="b">
        <v>0</v>
      </c>
      <c r="H37" s="50" t="b">
        <v>0</v>
      </c>
      <c r="I37" s="50" t="b">
        <v>1</v>
      </c>
      <c r="J37" s="50">
        <v>810.0</v>
      </c>
      <c r="K37" s="42">
        <f t="shared" si="1"/>
        <v>810</v>
      </c>
      <c r="L37" s="42">
        <f t="shared" si="2"/>
        <v>0</v>
      </c>
      <c r="M37" s="42">
        <f t="shared" si="3"/>
        <v>810</v>
      </c>
      <c r="N37" s="43">
        <v>0.1</v>
      </c>
      <c r="O37" s="44">
        <f t="shared" si="4"/>
        <v>-81</v>
      </c>
      <c r="P37" s="43">
        <v>0.05</v>
      </c>
      <c r="Q37" s="44">
        <f t="shared" si="5"/>
        <v>-40.5</v>
      </c>
      <c r="R37" s="45">
        <f t="shared" si="12"/>
        <v>-121.45</v>
      </c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E37" s="44">
        <f t="shared" si="6"/>
        <v>0</v>
      </c>
      <c r="AF37" s="44">
        <f t="shared" si="7"/>
        <v>688.5</v>
      </c>
      <c r="AG37" s="44">
        <f t="shared" si="8"/>
        <v>0</v>
      </c>
      <c r="AH37" s="44">
        <f t="shared" si="9"/>
        <v>688.5</v>
      </c>
      <c r="AI37" s="44">
        <f t="shared" si="10"/>
        <v>688.5</v>
      </c>
      <c r="AJ37" s="54"/>
      <c r="AK37" s="54"/>
      <c r="AL37" s="54"/>
      <c r="AM37" s="42">
        <f t="shared" si="11"/>
        <v>0</v>
      </c>
      <c r="AN37" s="104"/>
    </row>
    <row r="38">
      <c r="A38" s="50" t="s">
        <v>167</v>
      </c>
      <c r="B38" s="50" t="s">
        <v>143</v>
      </c>
      <c r="C38" s="51">
        <v>45206.0</v>
      </c>
      <c r="D38" s="50">
        <v>7.0</v>
      </c>
      <c r="E38" s="50" t="s">
        <v>143</v>
      </c>
      <c r="F38" s="50" t="s">
        <v>143</v>
      </c>
      <c r="G38" s="50" t="b">
        <v>0</v>
      </c>
      <c r="H38" s="50" t="b">
        <v>0</v>
      </c>
      <c r="I38" s="50" t="b">
        <v>0</v>
      </c>
      <c r="J38" s="50" t="s">
        <v>143</v>
      </c>
      <c r="K38" s="42">
        <f t="shared" si="1"/>
        <v>0</v>
      </c>
      <c r="L38" s="42">
        <f t="shared" si="2"/>
        <v>0</v>
      </c>
      <c r="M38" s="42">
        <f t="shared" si="3"/>
        <v>0</v>
      </c>
      <c r="N38" s="43">
        <v>0.1</v>
      </c>
      <c r="O38" s="44">
        <f t="shared" si="4"/>
        <v>0</v>
      </c>
      <c r="P38" s="43">
        <v>0.05</v>
      </c>
      <c r="Q38" s="44">
        <f t="shared" si="5"/>
        <v>0</v>
      </c>
      <c r="R38" s="45">
        <f t="shared" si="12"/>
        <v>0.05</v>
      </c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E38" s="44">
        <f t="shared" si="6"/>
        <v>0</v>
      </c>
      <c r="AF38" s="44">
        <f t="shared" si="7"/>
        <v>0</v>
      </c>
      <c r="AG38" s="44">
        <f t="shared" si="8"/>
        <v>0</v>
      </c>
      <c r="AH38" s="44">
        <f t="shared" si="9"/>
        <v>0</v>
      </c>
      <c r="AI38" s="44">
        <f t="shared" si="10"/>
        <v>0</v>
      </c>
      <c r="AJ38" s="48"/>
      <c r="AK38" s="48"/>
      <c r="AL38" s="103"/>
      <c r="AM38" s="42">
        <f t="shared" si="11"/>
        <v>0</v>
      </c>
      <c r="AN38" s="105" t="s">
        <v>168</v>
      </c>
    </row>
    <row r="39">
      <c r="A39" s="50" t="s">
        <v>77</v>
      </c>
      <c r="B39" s="50" t="s">
        <v>79</v>
      </c>
      <c r="C39" s="51">
        <v>45381.0</v>
      </c>
      <c r="D39" s="50">
        <v>30.0</v>
      </c>
      <c r="E39" s="50">
        <v>675.0</v>
      </c>
      <c r="F39" s="51">
        <v>45838.0</v>
      </c>
      <c r="G39" s="50" t="b">
        <v>0</v>
      </c>
      <c r="H39" s="50" t="b">
        <v>1</v>
      </c>
      <c r="I39" s="50" t="b">
        <v>0</v>
      </c>
      <c r="J39" s="50">
        <v>675.0</v>
      </c>
      <c r="K39" s="42">
        <f t="shared" si="1"/>
        <v>0</v>
      </c>
      <c r="L39" s="42">
        <f t="shared" si="2"/>
        <v>675</v>
      </c>
      <c r="M39" s="42">
        <f t="shared" si="3"/>
        <v>675</v>
      </c>
      <c r="N39" s="43">
        <v>0.1</v>
      </c>
      <c r="O39" s="44">
        <f t="shared" si="4"/>
        <v>-67.5</v>
      </c>
      <c r="P39" s="43">
        <v>0.05</v>
      </c>
      <c r="Q39" s="44">
        <f t="shared" si="5"/>
        <v>-33.75</v>
      </c>
      <c r="R39" s="45">
        <f t="shared" si="12"/>
        <v>-101.2</v>
      </c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E39" s="44">
        <f t="shared" si="6"/>
        <v>0</v>
      </c>
      <c r="AF39" s="44">
        <f t="shared" si="7"/>
        <v>573.75</v>
      </c>
      <c r="AG39" s="44">
        <f t="shared" si="8"/>
        <v>573.75</v>
      </c>
      <c r="AH39" s="44">
        <f t="shared" si="9"/>
        <v>0</v>
      </c>
      <c r="AI39" s="44">
        <f t="shared" si="10"/>
        <v>573.75</v>
      </c>
      <c r="AJ39" s="48"/>
      <c r="AK39" s="48"/>
      <c r="AL39" s="103"/>
      <c r="AM39" s="42">
        <f t="shared" si="11"/>
        <v>0</v>
      </c>
      <c r="AN39" s="104"/>
    </row>
    <row r="40">
      <c r="A40" s="40" t="s">
        <v>80</v>
      </c>
      <c r="B40" s="40" t="s">
        <v>82</v>
      </c>
      <c r="C40" s="41">
        <v>45567.0</v>
      </c>
      <c r="D40" s="40">
        <v>2.0</v>
      </c>
      <c r="E40" s="40">
        <v>700.0</v>
      </c>
      <c r="F40" s="41">
        <v>45841.0</v>
      </c>
      <c r="G40" s="40" t="b">
        <v>0</v>
      </c>
      <c r="H40" s="40" t="b">
        <v>0</v>
      </c>
      <c r="I40" s="40" t="b">
        <v>1</v>
      </c>
      <c r="J40" s="40">
        <v>700.0</v>
      </c>
      <c r="K40" s="42">
        <f t="shared" si="1"/>
        <v>700</v>
      </c>
      <c r="L40" s="42">
        <f t="shared" si="2"/>
        <v>0</v>
      </c>
      <c r="M40" s="42">
        <f t="shared" si="3"/>
        <v>700</v>
      </c>
      <c r="N40" s="43">
        <v>0.1</v>
      </c>
      <c r="O40" s="44">
        <f t="shared" si="4"/>
        <v>-70</v>
      </c>
      <c r="P40" s="43">
        <v>0.05</v>
      </c>
      <c r="Q40" s="44">
        <f t="shared" si="5"/>
        <v>-35</v>
      </c>
      <c r="R40" s="45">
        <f t="shared" si="12"/>
        <v>-104.95</v>
      </c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E40" s="44">
        <f t="shared" si="6"/>
        <v>0</v>
      </c>
      <c r="AF40" s="44">
        <f t="shared" si="7"/>
        <v>595</v>
      </c>
      <c r="AG40" s="44">
        <f t="shared" si="8"/>
        <v>0</v>
      </c>
      <c r="AH40" s="44">
        <f t="shared" si="9"/>
        <v>595</v>
      </c>
      <c r="AI40" s="44">
        <f t="shared" si="10"/>
        <v>595</v>
      </c>
      <c r="AJ40" s="48"/>
      <c r="AK40" s="48"/>
      <c r="AL40" s="103"/>
      <c r="AM40" s="42">
        <f t="shared" si="11"/>
        <v>0</v>
      </c>
      <c r="AN40" s="104"/>
    </row>
    <row r="41">
      <c r="A41" s="40" t="s">
        <v>83</v>
      </c>
      <c r="B41" s="40" t="s">
        <v>198</v>
      </c>
      <c r="C41" s="41">
        <v>45069.0</v>
      </c>
      <c r="D41" s="40">
        <v>23.0</v>
      </c>
      <c r="E41" s="40">
        <v>740.0</v>
      </c>
      <c r="F41" s="41">
        <v>45839.0</v>
      </c>
      <c r="G41" s="40" t="b">
        <v>0</v>
      </c>
      <c r="H41" s="40" t="b">
        <v>1</v>
      </c>
      <c r="I41" s="40" t="b">
        <v>0</v>
      </c>
      <c r="J41" s="40">
        <v>740.0</v>
      </c>
      <c r="K41" s="42">
        <f t="shared" si="1"/>
        <v>0</v>
      </c>
      <c r="L41" s="42">
        <f t="shared" si="2"/>
        <v>740</v>
      </c>
      <c r="M41" s="42">
        <f t="shared" si="3"/>
        <v>740</v>
      </c>
      <c r="N41" s="43">
        <v>0.1</v>
      </c>
      <c r="O41" s="44">
        <f t="shared" si="4"/>
        <v>-74</v>
      </c>
      <c r="P41" s="43">
        <v>0.05</v>
      </c>
      <c r="Q41" s="44">
        <f t="shared" si="5"/>
        <v>-37</v>
      </c>
      <c r="R41" s="45">
        <f t="shared" si="12"/>
        <v>-110.95</v>
      </c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E41" s="44">
        <f t="shared" si="6"/>
        <v>0</v>
      </c>
      <c r="AF41" s="44">
        <f t="shared" si="7"/>
        <v>629</v>
      </c>
      <c r="AG41" s="44">
        <f t="shared" si="8"/>
        <v>629</v>
      </c>
      <c r="AH41" s="44">
        <f t="shared" si="9"/>
        <v>0</v>
      </c>
      <c r="AI41" s="44">
        <f t="shared" si="10"/>
        <v>629</v>
      </c>
      <c r="AJ41" s="48"/>
      <c r="AK41" s="48"/>
      <c r="AL41" s="103"/>
      <c r="AM41" s="42">
        <f t="shared" si="11"/>
        <v>0</v>
      </c>
      <c r="AN41" s="104"/>
    </row>
    <row r="42">
      <c r="A42" s="40" t="s">
        <v>85</v>
      </c>
      <c r="B42" s="40" t="s">
        <v>87</v>
      </c>
      <c r="C42" s="41">
        <v>45201.0</v>
      </c>
      <c r="D42" s="40">
        <v>2.0</v>
      </c>
      <c r="E42" s="40">
        <v>740.0</v>
      </c>
      <c r="F42" s="41">
        <v>45840.0</v>
      </c>
      <c r="G42" s="40" t="b">
        <v>0</v>
      </c>
      <c r="H42" s="40" t="b">
        <v>1</v>
      </c>
      <c r="I42" s="40" t="b">
        <v>0</v>
      </c>
      <c r="J42" s="40">
        <v>740.0</v>
      </c>
      <c r="K42" s="42">
        <f t="shared" si="1"/>
        <v>0</v>
      </c>
      <c r="L42" s="42">
        <f t="shared" si="2"/>
        <v>740</v>
      </c>
      <c r="M42" s="42">
        <f t="shared" si="3"/>
        <v>740</v>
      </c>
      <c r="N42" s="43">
        <v>0.1</v>
      </c>
      <c r="O42" s="44">
        <f t="shared" si="4"/>
        <v>-74</v>
      </c>
      <c r="P42" s="43">
        <v>0.05</v>
      </c>
      <c r="Q42" s="44">
        <f t="shared" si="5"/>
        <v>-37</v>
      </c>
      <c r="R42" s="45">
        <f t="shared" si="12"/>
        <v>-110.95</v>
      </c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E42" s="44">
        <f t="shared" si="6"/>
        <v>0</v>
      </c>
      <c r="AF42" s="44">
        <f t="shared" si="7"/>
        <v>629</v>
      </c>
      <c r="AG42" s="44">
        <f t="shared" si="8"/>
        <v>629</v>
      </c>
      <c r="AH42" s="44">
        <f t="shared" si="9"/>
        <v>0</v>
      </c>
      <c r="AI42" s="44">
        <f t="shared" si="10"/>
        <v>629</v>
      </c>
      <c r="AJ42" s="48"/>
      <c r="AK42" s="48"/>
      <c r="AL42" s="103"/>
      <c r="AM42" s="42">
        <f t="shared" si="11"/>
        <v>0</v>
      </c>
      <c r="AN42" s="104"/>
    </row>
    <row r="43">
      <c r="A43" s="40" t="s">
        <v>88</v>
      </c>
      <c r="B43" s="40" t="s">
        <v>90</v>
      </c>
      <c r="C43" s="41">
        <v>44965.0</v>
      </c>
      <c r="D43" s="40">
        <v>8.0</v>
      </c>
      <c r="E43" s="40">
        <v>740.0</v>
      </c>
      <c r="F43" s="41">
        <v>45848.0</v>
      </c>
      <c r="G43" s="40" t="b">
        <v>0</v>
      </c>
      <c r="H43" s="40" t="b">
        <v>1</v>
      </c>
      <c r="I43" s="40" t="b">
        <v>0</v>
      </c>
      <c r="J43" s="40">
        <v>740.0</v>
      </c>
      <c r="K43" s="42">
        <f t="shared" si="1"/>
        <v>0</v>
      </c>
      <c r="L43" s="42">
        <f t="shared" si="2"/>
        <v>740</v>
      </c>
      <c r="M43" s="42">
        <f t="shared" si="3"/>
        <v>740</v>
      </c>
      <c r="N43" s="43">
        <v>0.1</v>
      </c>
      <c r="O43" s="44">
        <f t="shared" si="4"/>
        <v>-74</v>
      </c>
      <c r="P43" s="43">
        <v>0.05</v>
      </c>
      <c r="Q43" s="44">
        <f t="shared" si="5"/>
        <v>-37</v>
      </c>
      <c r="R43" s="45">
        <f t="shared" si="12"/>
        <v>-110.95</v>
      </c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E43" s="44">
        <f t="shared" si="6"/>
        <v>0</v>
      </c>
      <c r="AF43" s="44">
        <f t="shared" si="7"/>
        <v>629</v>
      </c>
      <c r="AG43" s="44">
        <f t="shared" si="8"/>
        <v>629</v>
      </c>
      <c r="AH43" s="44">
        <f t="shared" si="9"/>
        <v>0</v>
      </c>
      <c r="AI43" s="44">
        <f t="shared" si="10"/>
        <v>629</v>
      </c>
      <c r="AJ43" s="48"/>
      <c r="AK43" s="48"/>
      <c r="AL43" s="103"/>
      <c r="AM43" s="42">
        <f t="shared" si="11"/>
        <v>0</v>
      </c>
      <c r="AN43" s="104"/>
    </row>
    <row r="44">
      <c r="A44" s="56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106"/>
      <c r="AM44" s="107">
        <f t="shared" ref="AM44:AM56" si="13">SUM(AM14:AM43)</f>
        <v>0</v>
      </c>
      <c r="AN44" s="106"/>
    </row>
    <row r="45">
      <c r="A45" s="34" t="s">
        <v>174</v>
      </c>
      <c r="B45" s="1"/>
      <c r="C45" s="1"/>
      <c r="D45" s="1"/>
      <c r="E45" s="1"/>
      <c r="F45" s="1"/>
      <c r="G45" s="1"/>
      <c r="H45" s="1"/>
      <c r="I45" s="1"/>
      <c r="J45" s="1"/>
      <c r="K45" s="42">
        <f t="shared" ref="K45:K56" si="14">J45*I45</f>
        <v>0</v>
      </c>
      <c r="L45" s="42">
        <f t="shared" ref="L45:L56" si="15">H45*J45</f>
        <v>0</v>
      </c>
      <c r="M45" s="42">
        <f t="shared" ref="M45:M56" si="16">(J45*H45)+(J45*I45)</f>
        <v>0</v>
      </c>
      <c r="N45" s="43">
        <v>0.1</v>
      </c>
      <c r="O45" s="44">
        <f t="shared" ref="O45:O56" si="17">J45*-N45</f>
        <v>0</v>
      </c>
      <c r="P45" s="43">
        <v>0.05</v>
      </c>
      <c r="Q45" s="44">
        <f t="shared" ref="Q45:Q56" si="18">J45*-P45</f>
        <v>0</v>
      </c>
      <c r="R45" s="45">
        <f t="shared" ref="R45:R56" si="19">O45+Q45</f>
        <v>0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44">
        <f t="shared" ref="AE45:AE56" si="20">-T45+-W45+-Z45+-AC45</f>
        <v>0</v>
      </c>
      <c r="AF45" s="44">
        <f t="shared" ref="AF45:AF56" si="21">J45+R45+AE45</f>
        <v>0</v>
      </c>
      <c r="AG45" s="44">
        <f t="shared" ref="AG45:AG56" si="22">AF45*H45</f>
        <v>0</v>
      </c>
      <c r="AH45" s="44">
        <f t="shared" ref="AH45:AH56" si="23">AF45*I45</f>
        <v>0</v>
      </c>
      <c r="AI45" s="44">
        <f t="shared" ref="AI45:AI56" si="24">AG45+AH45</f>
        <v>0</v>
      </c>
      <c r="AJ45" s="1"/>
      <c r="AK45" s="1"/>
      <c r="AL45" s="104"/>
      <c r="AM45" s="107">
        <f t="shared" si="13"/>
        <v>0</v>
      </c>
      <c r="AN45" s="34" t="s">
        <v>168</v>
      </c>
      <c r="AO45" s="1"/>
      <c r="AP45" s="1"/>
      <c r="AQ45" s="1"/>
      <c r="AR45" s="1"/>
    </row>
    <row r="46">
      <c r="A46" s="108" t="s">
        <v>175</v>
      </c>
      <c r="K46" s="42">
        <f t="shared" si="14"/>
        <v>0</v>
      </c>
      <c r="L46" s="42">
        <f t="shared" si="15"/>
        <v>0</v>
      </c>
      <c r="M46" s="42">
        <f t="shared" si="16"/>
        <v>0</v>
      </c>
      <c r="N46" s="43">
        <v>0.1</v>
      </c>
      <c r="O46" s="44">
        <f t="shared" si="17"/>
        <v>0</v>
      </c>
      <c r="P46" s="43">
        <v>0.05</v>
      </c>
      <c r="Q46" s="44">
        <f t="shared" si="18"/>
        <v>0</v>
      </c>
      <c r="R46" s="45">
        <f t="shared" si="19"/>
        <v>0</v>
      </c>
      <c r="S46" s="59" t="s">
        <v>210</v>
      </c>
      <c r="T46" s="59">
        <v>265.0</v>
      </c>
      <c r="U46" s="59" t="s">
        <v>211</v>
      </c>
      <c r="AE46" s="44">
        <f t="shared" si="20"/>
        <v>-265</v>
      </c>
      <c r="AF46" s="44">
        <f t="shared" si="21"/>
        <v>-265</v>
      </c>
      <c r="AG46" s="44">
        <f t="shared" si="22"/>
        <v>0</v>
      </c>
      <c r="AH46" s="44">
        <f t="shared" si="23"/>
        <v>0</v>
      </c>
      <c r="AI46" s="44">
        <f t="shared" si="24"/>
        <v>0</v>
      </c>
      <c r="AM46" s="107">
        <f t="shared" si="13"/>
        <v>0</v>
      </c>
    </row>
    <row r="47">
      <c r="A47" s="59" t="s">
        <v>176</v>
      </c>
      <c r="B47" s="50" t="s">
        <v>30</v>
      </c>
      <c r="F47" s="51">
        <v>45842.0</v>
      </c>
      <c r="G47" s="50" t="b">
        <v>0</v>
      </c>
      <c r="H47" s="50" t="b">
        <v>0</v>
      </c>
      <c r="I47" s="50" t="b">
        <v>1</v>
      </c>
      <c r="J47" s="59">
        <v>60.0</v>
      </c>
      <c r="K47" s="42">
        <f t="shared" si="14"/>
        <v>60</v>
      </c>
      <c r="L47" s="42">
        <f t="shared" si="15"/>
        <v>0</v>
      </c>
      <c r="M47" s="42">
        <f t="shared" si="16"/>
        <v>60</v>
      </c>
      <c r="N47" s="43">
        <v>0.1</v>
      </c>
      <c r="O47" s="44">
        <f t="shared" si="17"/>
        <v>-6</v>
      </c>
      <c r="P47" s="43">
        <v>0.05</v>
      </c>
      <c r="Q47" s="44">
        <f t="shared" si="18"/>
        <v>-3</v>
      </c>
      <c r="R47" s="45">
        <f t="shared" si="19"/>
        <v>-9</v>
      </c>
      <c r="AE47" s="44">
        <f t="shared" si="20"/>
        <v>0</v>
      </c>
      <c r="AF47" s="44">
        <f t="shared" si="21"/>
        <v>51</v>
      </c>
      <c r="AG47" s="44">
        <f t="shared" si="22"/>
        <v>0</v>
      </c>
      <c r="AH47" s="44">
        <f t="shared" si="23"/>
        <v>51</v>
      </c>
      <c r="AI47" s="44">
        <f t="shared" si="24"/>
        <v>51</v>
      </c>
      <c r="AM47" s="107">
        <f t="shared" si="13"/>
        <v>0</v>
      </c>
    </row>
    <row r="48">
      <c r="A48" s="59" t="s">
        <v>177</v>
      </c>
      <c r="B48" s="40" t="s">
        <v>204</v>
      </c>
      <c r="F48" s="110">
        <v>45852.0</v>
      </c>
      <c r="G48" s="40" t="b">
        <v>0</v>
      </c>
      <c r="H48" s="40" t="b">
        <v>0</v>
      </c>
      <c r="I48" s="40" t="b">
        <v>1</v>
      </c>
      <c r="J48" s="59">
        <v>60.0</v>
      </c>
      <c r="K48" s="42">
        <f t="shared" si="14"/>
        <v>60</v>
      </c>
      <c r="L48" s="42">
        <f t="shared" si="15"/>
        <v>0</v>
      </c>
      <c r="M48" s="42">
        <f t="shared" si="16"/>
        <v>60</v>
      </c>
      <c r="N48" s="43">
        <v>0.1</v>
      </c>
      <c r="O48" s="44">
        <f t="shared" si="17"/>
        <v>-6</v>
      </c>
      <c r="P48" s="43">
        <v>0.05</v>
      </c>
      <c r="Q48" s="44">
        <f t="shared" si="18"/>
        <v>-3</v>
      </c>
      <c r="R48" s="45">
        <f t="shared" si="19"/>
        <v>-9</v>
      </c>
      <c r="AE48" s="44">
        <f t="shared" si="20"/>
        <v>0</v>
      </c>
      <c r="AF48" s="44">
        <f t="shared" si="21"/>
        <v>51</v>
      </c>
      <c r="AG48" s="44">
        <f t="shared" si="22"/>
        <v>0</v>
      </c>
      <c r="AH48" s="44">
        <f t="shared" si="23"/>
        <v>51</v>
      </c>
      <c r="AI48" s="44">
        <f t="shared" si="24"/>
        <v>51</v>
      </c>
      <c r="AM48" s="107">
        <f t="shared" si="13"/>
        <v>0</v>
      </c>
    </row>
    <row r="49">
      <c r="A49" s="59" t="s">
        <v>178</v>
      </c>
      <c r="K49" s="42">
        <f t="shared" si="14"/>
        <v>0</v>
      </c>
      <c r="L49" s="42">
        <f t="shared" si="15"/>
        <v>0</v>
      </c>
      <c r="M49" s="42">
        <f t="shared" si="16"/>
        <v>0</v>
      </c>
      <c r="N49" s="43">
        <v>0.1</v>
      </c>
      <c r="O49" s="44">
        <f t="shared" si="17"/>
        <v>0</v>
      </c>
      <c r="P49" s="43">
        <v>0.05</v>
      </c>
      <c r="Q49" s="44">
        <f t="shared" si="18"/>
        <v>0</v>
      </c>
      <c r="R49" s="45">
        <f t="shared" si="19"/>
        <v>0</v>
      </c>
      <c r="AE49" s="44">
        <f t="shared" si="20"/>
        <v>0</v>
      </c>
      <c r="AF49" s="44">
        <f t="shared" si="21"/>
        <v>0</v>
      </c>
      <c r="AG49" s="44">
        <f t="shared" si="22"/>
        <v>0</v>
      </c>
      <c r="AH49" s="44">
        <f t="shared" si="23"/>
        <v>0</v>
      </c>
      <c r="AI49" s="44">
        <f t="shared" si="24"/>
        <v>0</v>
      </c>
      <c r="AM49" s="107">
        <f t="shared" si="13"/>
        <v>0</v>
      </c>
    </row>
    <row r="50">
      <c r="A50" s="59" t="s">
        <v>179</v>
      </c>
      <c r="K50" s="42">
        <f t="shared" si="14"/>
        <v>0</v>
      </c>
      <c r="L50" s="42">
        <f t="shared" si="15"/>
        <v>0</v>
      </c>
      <c r="M50" s="42">
        <f t="shared" si="16"/>
        <v>0</v>
      </c>
      <c r="N50" s="43">
        <v>0.1</v>
      </c>
      <c r="O50" s="44">
        <f t="shared" si="17"/>
        <v>0</v>
      </c>
      <c r="P50" s="43">
        <v>0.05</v>
      </c>
      <c r="Q50" s="44">
        <f t="shared" si="18"/>
        <v>0</v>
      </c>
      <c r="R50" s="45">
        <f t="shared" si="19"/>
        <v>0</v>
      </c>
      <c r="AE50" s="44">
        <f t="shared" si="20"/>
        <v>0</v>
      </c>
      <c r="AF50" s="44">
        <f t="shared" si="21"/>
        <v>0</v>
      </c>
      <c r="AG50" s="44">
        <f t="shared" si="22"/>
        <v>0</v>
      </c>
      <c r="AH50" s="44">
        <f t="shared" si="23"/>
        <v>0</v>
      </c>
      <c r="AI50" s="44">
        <f t="shared" si="24"/>
        <v>0</v>
      </c>
      <c r="AM50" s="107">
        <f t="shared" si="13"/>
        <v>0</v>
      </c>
    </row>
    <row r="51">
      <c r="A51" s="59" t="s">
        <v>180</v>
      </c>
      <c r="K51" s="42">
        <f t="shared" si="14"/>
        <v>0</v>
      </c>
      <c r="L51" s="42">
        <f t="shared" si="15"/>
        <v>0</v>
      </c>
      <c r="M51" s="42">
        <f t="shared" si="16"/>
        <v>0</v>
      </c>
      <c r="N51" s="43">
        <v>0.1</v>
      </c>
      <c r="O51" s="44">
        <f t="shared" si="17"/>
        <v>0</v>
      </c>
      <c r="P51" s="43">
        <v>0.05</v>
      </c>
      <c r="Q51" s="44">
        <f t="shared" si="18"/>
        <v>0</v>
      </c>
      <c r="R51" s="45">
        <f t="shared" si="19"/>
        <v>0</v>
      </c>
      <c r="AE51" s="44">
        <f t="shared" si="20"/>
        <v>0</v>
      </c>
      <c r="AF51" s="44">
        <f t="shared" si="21"/>
        <v>0</v>
      </c>
      <c r="AG51" s="44">
        <f t="shared" si="22"/>
        <v>0</v>
      </c>
      <c r="AH51" s="44">
        <f t="shared" si="23"/>
        <v>0</v>
      </c>
      <c r="AI51" s="44">
        <f t="shared" si="24"/>
        <v>0</v>
      </c>
      <c r="AM51" s="107">
        <f t="shared" si="13"/>
        <v>0</v>
      </c>
    </row>
    <row r="52">
      <c r="A52" s="59" t="s">
        <v>181</v>
      </c>
      <c r="K52" s="42">
        <f t="shared" si="14"/>
        <v>0</v>
      </c>
      <c r="L52" s="42">
        <f t="shared" si="15"/>
        <v>0</v>
      </c>
      <c r="M52" s="42">
        <f t="shared" si="16"/>
        <v>0</v>
      </c>
      <c r="N52" s="43">
        <v>0.1</v>
      </c>
      <c r="O52" s="44">
        <f t="shared" si="17"/>
        <v>0</v>
      </c>
      <c r="P52" s="43">
        <v>0.05</v>
      </c>
      <c r="Q52" s="44">
        <f t="shared" si="18"/>
        <v>0</v>
      </c>
      <c r="R52" s="45">
        <f t="shared" si="19"/>
        <v>0</v>
      </c>
      <c r="AE52" s="44">
        <f t="shared" si="20"/>
        <v>0</v>
      </c>
      <c r="AF52" s="44">
        <f t="shared" si="21"/>
        <v>0</v>
      </c>
      <c r="AG52" s="44">
        <f t="shared" si="22"/>
        <v>0</v>
      </c>
      <c r="AH52" s="44">
        <f t="shared" si="23"/>
        <v>0</v>
      </c>
      <c r="AI52" s="44">
        <f t="shared" si="24"/>
        <v>0</v>
      </c>
      <c r="AM52" s="107">
        <f t="shared" si="13"/>
        <v>0</v>
      </c>
    </row>
    <row r="53">
      <c r="A53" s="59" t="s">
        <v>182</v>
      </c>
      <c r="K53" s="42">
        <f t="shared" si="14"/>
        <v>0</v>
      </c>
      <c r="L53" s="42">
        <f t="shared" si="15"/>
        <v>0</v>
      </c>
      <c r="M53" s="42">
        <f t="shared" si="16"/>
        <v>0</v>
      </c>
      <c r="N53" s="43">
        <v>0.1</v>
      </c>
      <c r="O53" s="44">
        <f t="shared" si="17"/>
        <v>0</v>
      </c>
      <c r="P53" s="43">
        <v>0.05</v>
      </c>
      <c r="Q53" s="44">
        <f t="shared" si="18"/>
        <v>0</v>
      </c>
      <c r="R53" s="45">
        <f t="shared" si="19"/>
        <v>0</v>
      </c>
      <c r="AE53" s="44">
        <f t="shared" si="20"/>
        <v>0</v>
      </c>
      <c r="AF53" s="44">
        <f t="shared" si="21"/>
        <v>0</v>
      </c>
      <c r="AG53" s="44">
        <f t="shared" si="22"/>
        <v>0</v>
      </c>
      <c r="AH53" s="44">
        <f t="shared" si="23"/>
        <v>0</v>
      </c>
      <c r="AI53" s="44">
        <f t="shared" si="24"/>
        <v>0</v>
      </c>
      <c r="AM53" s="107">
        <f t="shared" si="13"/>
        <v>0</v>
      </c>
    </row>
    <row r="54">
      <c r="A54" s="59" t="s">
        <v>183</v>
      </c>
      <c r="K54" s="42">
        <f t="shared" si="14"/>
        <v>0</v>
      </c>
      <c r="L54" s="42">
        <f t="shared" si="15"/>
        <v>0</v>
      </c>
      <c r="M54" s="42">
        <f t="shared" si="16"/>
        <v>0</v>
      </c>
      <c r="N54" s="43">
        <v>0.1</v>
      </c>
      <c r="O54" s="44">
        <f t="shared" si="17"/>
        <v>0</v>
      </c>
      <c r="P54" s="43">
        <v>0.05</v>
      </c>
      <c r="Q54" s="44">
        <f t="shared" si="18"/>
        <v>0</v>
      </c>
      <c r="R54" s="45">
        <f t="shared" si="19"/>
        <v>0</v>
      </c>
      <c r="AE54" s="44">
        <f t="shared" si="20"/>
        <v>0</v>
      </c>
      <c r="AF54" s="44">
        <f t="shared" si="21"/>
        <v>0</v>
      </c>
      <c r="AG54" s="44">
        <f t="shared" si="22"/>
        <v>0</v>
      </c>
      <c r="AH54" s="44">
        <f t="shared" si="23"/>
        <v>0</v>
      </c>
      <c r="AI54" s="44">
        <f t="shared" si="24"/>
        <v>0</v>
      </c>
      <c r="AM54" s="107">
        <f t="shared" si="13"/>
        <v>0</v>
      </c>
    </row>
    <row r="55">
      <c r="A55" s="59" t="s">
        <v>184</v>
      </c>
      <c r="K55" s="42">
        <f t="shared" si="14"/>
        <v>0</v>
      </c>
      <c r="L55" s="42">
        <f t="shared" si="15"/>
        <v>0</v>
      </c>
      <c r="M55" s="42">
        <f t="shared" si="16"/>
        <v>0</v>
      </c>
      <c r="N55" s="43">
        <v>0.1</v>
      </c>
      <c r="O55" s="44">
        <f t="shared" si="17"/>
        <v>0</v>
      </c>
      <c r="P55" s="43">
        <v>0.05</v>
      </c>
      <c r="Q55" s="44">
        <f t="shared" si="18"/>
        <v>0</v>
      </c>
      <c r="R55" s="45">
        <f t="shared" si="19"/>
        <v>0</v>
      </c>
      <c r="AE55" s="44">
        <f t="shared" si="20"/>
        <v>0</v>
      </c>
      <c r="AF55" s="44">
        <f t="shared" si="21"/>
        <v>0</v>
      </c>
      <c r="AG55" s="44">
        <f t="shared" si="22"/>
        <v>0</v>
      </c>
      <c r="AH55" s="44">
        <f t="shared" si="23"/>
        <v>0</v>
      </c>
      <c r="AI55" s="44">
        <f t="shared" si="24"/>
        <v>0</v>
      </c>
      <c r="AM55" s="107">
        <f t="shared" si="13"/>
        <v>0</v>
      </c>
    </row>
    <row r="56">
      <c r="A56" s="59" t="s">
        <v>185</v>
      </c>
      <c r="K56" s="42">
        <f t="shared" si="14"/>
        <v>0</v>
      </c>
      <c r="L56" s="42">
        <f t="shared" si="15"/>
        <v>0</v>
      </c>
      <c r="M56" s="42">
        <f t="shared" si="16"/>
        <v>0</v>
      </c>
      <c r="N56" s="43">
        <v>0.1</v>
      </c>
      <c r="O56" s="44">
        <f t="shared" si="17"/>
        <v>0</v>
      </c>
      <c r="P56" s="43">
        <v>0.05</v>
      </c>
      <c r="Q56" s="44">
        <f t="shared" si="18"/>
        <v>0</v>
      </c>
      <c r="R56" s="45">
        <f t="shared" si="19"/>
        <v>0</v>
      </c>
      <c r="AE56" s="44">
        <f t="shared" si="20"/>
        <v>0</v>
      </c>
      <c r="AF56" s="44">
        <f t="shared" si="21"/>
        <v>0</v>
      </c>
      <c r="AG56" s="44">
        <f t="shared" si="22"/>
        <v>0</v>
      </c>
      <c r="AH56" s="44">
        <f t="shared" si="23"/>
        <v>0</v>
      </c>
      <c r="AI56" s="44">
        <f t="shared" si="24"/>
        <v>0</v>
      </c>
      <c r="AM56" s="107">
        <f t="shared" si="13"/>
        <v>0</v>
      </c>
    </row>
    <row r="57">
      <c r="A57" s="60" t="s">
        <v>186</v>
      </c>
      <c r="B57" s="61"/>
      <c r="C57" s="62"/>
      <c r="D57" s="62"/>
      <c r="E57" s="62">
        <f>SUM(E14:E56)</f>
        <v>20220</v>
      </c>
      <c r="F57" s="62"/>
      <c r="G57" s="62"/>
      <c r="H57" s="62"/>
      <c r="I57" s="62"/>
      <c r="J57" s="62">
        <f t="shared" ref="J57:M57" si="25">SUM(J14:J56)</f>
        <v>20340</v>
      </c>
      <c r="K57" s="62">
        <f t="shared" si="25"/>
        <v>12880</v>
      </c>
      <c r="L57" s="62">
        <f t="shared" si="25"/>
        <v>7460</v>
      </c>
      <c r="M57" s="62">
        <f t="shared" si="25"/>
        <v>20340</v>
      </c>
      <c r="N57" s="62"/>
      <c r="O57" s="62">
        <f>SUM(O14:O56)</f>
        <v>-2034</v>
      </c>
      <c r="P57" s="62"/>
      <c r="Q57" s="62">
        <f t="shared" ref="Q57:AI57" si="26">SUM(Q14:Q56)</f>
        <v>-1017</v>
      </c>
      <c r="R57" s="62">
        <f t="shared" si="26"/>
        <v>-2930.3</v>
      </c>
      <c r="S57" s="62">
        <f t="shared" si="26"/>
        <v>0</v>
      </c>
      <c r="T57" s="62">
        <f t="shared" si="26"/>
        <v>265</v>
      </c>
      <c r="U57" s="62">
        <f t="shared" si="26"/>
        <v>0</v>
      </c>
      <c r="V57" s="62">
        <f t="shared" si="26"/>
        <v>0</v>
      </c>
      <c r="W57" s="62">
        <f t="shared" si="26"/>
        <v>0</v>
      </c>
      <c r="X57" s="62">
        <f t="shared" si="26"/>
        <v>0</v>
      </c>
      <c r="Y57" s="62">
        <f t="shared" si="26"/>
        <v>0</v>
      </c>
      <c r="Z57" s="62">
        <f t="shared" si="26"/>
        <v>0</v>
      </c>
      <c r="AA57" s="62">
        <f t="shared" si="26"/>
        <v>0</v>
      </c>
      <c r="AB57" s="62">
        <f t="shared" si="26"/>
        <v>0</v>
      </c>
      <c r="AC57" s="62">
        <f t="shared" si="26"/>
        <v>0</v>
      </c>
      <c r="AD57" s="62">
        <f t="shared" si="26"/>
        <v>0</v>
      </c>
      <c r="AE57" s="62">
        <f t="shared" si="26"/>
        <v>-265</v>
      </c>
      <c r="AF57" s="62">
        <f t="shared" si="26"/>
        <v>17024</v>
      </c>
      <c r="AG57" s="62">
        <f t="shared" si="26"/>
        <v>6341</v>
      </c>
      <c r="AH57" s="62">
        <f t="shared" si="26"/>
        <v>10948</v>
      </c>
      <c r="AI57" s="62">
        <f t="shared" si="26"/>
        <v>17289</v>
      </c>
      <c r="AJ57" s="62"/>
      <c r="AK57" s="62"/>
      <c r="AL57" s="62">
        <f>SUM(AL13:AL46)</f>
        <v>0</v>
      </c>
      <c r="AM57" s="62">
        <f>SUM(AM14:AM56)</f>
        <v>0</v>
      </c>
      <c r="AZ57" s="1"/>
      <c r="B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>
      <c r="A59" s="3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>
      <c r="A61" s="8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>
      <c r="A62" s="35"/>
      <c r="B62" s="35"/>
      <c r="C62" s="36"/>
      <c r="D62" s="39"/>
      <c r="E62" s="36"/>
      <c r="F62" s="36"/>
      <c r="G62" s="39"/>
      <c r="H62" s="36"/>
      <c r="I62" s="36"/>
      <c r="J62" s="39"/>
      <c r="K62" s="36"/>
      <c r="L62" s="36"/>
      <c r="M62" s="39"/>
      <c r="N62" s="36"/>
      <c r="O62" s="39"/>
      <c r="P62" s="39"/>
      <c r="Q62" s="35"/>
      <c r="R62" s="35"/>
      <c r="S62" s="35"/>
      <c r="T62" s="1"/>
      <c r="U62" s="1"/>
    </row>
    <row r="63">
      <c r="A63" s="13"/>
      <c r="B63" s="69"/>
      <c r="C63" s="70"/>
      <c r="D63" s="71"/>
      <c r="E63" s="65"/>
      <c r="F63" s="48"/>
      <c r="G63" s="65"/>
      <c r="H63" s="65"/>
      <c r="I63" s="65"/>
      <c r="J63" s="65"/>
      <c r="K63" s="44"/>
      <c r="L63" s="44"/>
      <c r="M63" s="44"/>
      <c r="N63" s="44"/>
      <c r="O63" s="44"/>
      <c r="P63" s="44"/>
      <c r="Q63" s="48"/>
      <c r="R63" s="44"/>
      <c r="S63" s="1"/>
      <c r="T63" s="1"/>
      <c r="U63" s="1"/>
    </row>
    <row r="64">
      <c r="A64" s="13"/>
      <c r="B64" s="69"/>
      <c r="C64" s="70"/>
      <c r="D64" s="71"/>
      <c r="E64" s="65"/>
      <c r="F64" s="48"/>
      <c r="G64" s="65"/>
      <c r="H64" s="65"/>
      <c r="I64" s="65"/>
      <c r="J64" s="65"/>
      <c r="K64" s="44"/>
      <c r="L64" s="44"/>
      <c r="M64" s="44"/>
      <c r="N64" s="44"/>
      <c r="O64" s="44"/>
      <c r="P64" s="44"/>
      <c r="Q64" s="48"/>
      <c r="R64" s="44"/>
      <c r="S64" s="1"/>
      <c r="T64" s="1"/>
      <c r="U64" s="1"/>
    </row>
    <row r="65">
      <c r="A65" s="13"/>
      <c r="B65" s="69"/>
      <c r="C65" s="70"/>
      <c r="D65" s="71"/>
      <c r="E65" s="65"/>
      <c r="F65" s="48"/>
      <c r="G65" s="65"/>
      <c r="H65" s="65"/>
      <c r="I65" s="65"/>
      <c r="J65" s="65"/>
      <c r="K65" s="44"/>
      <c r="L65" s="44"/>
      <c r="M65" s="44"/>
      <c r="N65" s="44"/>
      <c r="O65" s="44"/>
      <c r="P65" s="44"/>
      <c r="Q65" s="48"/>
      <c r="R65" s="44"/>
      <c r="S65" s="1"/>
      <c r="T65" s="1"/>
      <c r="U65" s="1"/>
    </row>
    <row r="66">
      <c r="A66" s="13"/>
      <c r="B66" s="69"/>
      <c r="C66" s="70"/>
      <c r="D66" s="71"/>
      <c r="E66" s="65"/>
      <c r="F66" s="48"/>
      <c r="G66" s="65"/>
      <c r="H66" s="65"/>
      <c r="I66" s="65"/>
      <c r="J66" s="65"/>
      <c r="K66" s="44"/>
      <c r="L66" s="44"/>
      <c r="M66" s="44"/>
      <c r="N66" s="44"/>
      <c r="O66" s="44"/>
      <c r="P66" s="44"/>
      <c r="Q66" s="48"/>
      <c r="R66" s="44"/>
      <c r="S66" s="1"/>
      <c r="T66" s="1"/>
      <c r="U66" s="1"/>
    </row>
    <row r="67">
      <c r="A67" s="13"/>
      <c r="B67" s="72"/>
      <c r="C67" s="70"/>
      <c r="D67" s="71"/>
      <c r="E67" s="73"/>
      <c r="F67" s="48"/>
      <c r="G67" s="44"/>
      <c r="H67" s="44"/>
      <c r="I67" s="44"/>
      <c r="J67" s="44"/>
      <c r="K67" s="67"/>
      <c r="L67" s="67"/>
      <c r="M67" s="44"/>
      <c r="N67" s="44"/>
      <c r="O67" s="44"/>
      <c r="P67" s="44"/>
      <c r="Q67" s="48"/>
      <c r="R67" s="44"/>
      <c r="S67" s="1"/>
      <c r="T67" s="1"/>
      <c r="U67" s="1"/>
    </row>
    <row r="68">
      <c r="A68" s="13"/>
      <c r="B68" s="72"/>
      <c r="C68" s="70"/>
      <c r="D68" s="71"/>
      <c r="E68" s="65"/>
      <c r="F68" s="48"/>
      <c r="G68" s="68"/>
      <c r="H68" s="68"/>
      <c r="I68" s="68"/>
      <c r="J68" s="68"/>
      <c r="K68" s="44"/>
      <c r="L68" s="44"/>
      <c r="M68" s="44"/>
      <c r="N68" s="44"/>
      <c r="O68" s="44"/>
      <c r="P68" s="44"/>
      <c r="Q68" s="48"/>
      <c r="R68" s="44"/>
      <c r="S68" s="1"/>
      <c r="T68" s="1"/>
      <c r="U68" s="1"/>
    </row>
    <row r="69">
      <c r="A69" s="13"/>
      <c r="B69" s="72"/>
      <c r="C69" s="70"/>
      <c r="D69" s="71"/>
      <c r="E69" s="73"/>
      <c r="F69" s="48"/>
      <c r="G69" s="44"/>
      <c r="H69" s="44"/>
      <c r="I69" s="44"/>
      <c r="J69" s="44"/>
      <c r="K69" s="67"/>
      <c r="L69" s="67"/>
      <c r="M69" s="44"/>
      <c r="N69" s="44"/>
      <c r="O69" s="44"/>
      <c r="P69" s="44"/>
      <c r="Q69" s="48"/>
      <c r="R69" s="44"/>
      <c r="S69" s="1"/>
      <c r="T69" s="1"/>
      <c r="U69" s="1"/>
    </row>
    <row r="70">
      <c r="A70" s="13"/>
      <c r="B70" s="69"/>
      <c r="C70" s="70"/>
      <c r="D70" s="71"/>
      <c r="E70" s="65"/>
      <c r="F70" s="48"/>
      <c r="G70" s="65"/>
      <c r="H70" s="65"/>
      <c r="I70" s="65"/>
      <c r="J70" s="65"/>
      <c r="K70" s="44"/>
      <c r="L70" s="44"/>
      <c r="M70" s="44"/>
      <c r="N70" s="44"/>
      <c r="O70" s="44"/>
      <c r="P70" s="44"/>
      <c r="Q70" s="48"/>
      <c r="R70" s="44"/>
      <c r="S70" s="1"/>
      <c r="T70" s="1"/>
      <c r="U70" s="1"/>
    </row>
    <row r="71">
      <c r="A71" s="13"/>
      <c r="B71" s="69"/>
      <c r="C71" s="70"/>
      <c r="D71" s="71"/>
      <c r="E71" s="65"/>
      <c r="F71" s="48"/>
      <c r="G71" s="65"/>
      <c r="H71" s="65"/>
      <c r="I71" s="65"/>
      <c r="J71" s="65"/>
      <c r="K71" s="44"/>
      <c r="L71" s="44"/>
      <c r="M71" s="44"/>
      <c r="N71" s="44"/>
      <c r="O71" s="44"/>
      <c r="P71" s="44"/>
      <c r="Q71" s="48"/>
      <c r="R71" s="44"/>
      <c r="S71" s="1"/>
      <c r="T71" s="1"/>
      <c r="U71" s="1"/>
    </row>
    <row r="72">
      <c r="A72" s="13"/>
      <c r="B72" s="69"/>
      <c r="C72" s="70"/>
      <c r="D72" s="71"/>
      <c r="E72" s="65"/>
      <c r="F72" s="48"/>
      <c r="G72" s="65"/>
      <c r="H72" s="65"/>
      <c r="I72" s="65"/>
      <c r="J72" s="65"/>
      <c r="K72" s="44"/>
      <c r="L72" s="44"/>
      <c r="M72" s="44"/>
      <c r="N72" s="44"/>
      <c r="O72" s="44"/>
      <c r="P72" s="44"/>
      <c r="Q72" s="48"/>
      <c r="R72" s="44"/>
      <c r="S72" s="1"/>
      <c r="T72" s="1"/>
      <c r="U72" s="1"/>
    </row>
    <row r="73">
      <c r="A73" s="13"/>
      <c r="B73" s="69"/>
      <c r="C73" s="70"/>
      <c r="D73" s="71"/>
      <c r="E73" s="65"/>
      <c r="F73" s="48"/>
      <c r="G73" s="65"/>
      <c r="H73" s="65"/>
      <c r="I73" s="65"/>
      <c r="J73" s="65"/>
      <c r="K73" s="44"/>
      <c r="L73" s="44"/>
      <c r="M73" s="44"/>
      <c r="N73" s="44"/>
      <c r="O73" s="44"/>
      <c r="P73" s="44"/>
      <c r="Q73" s="48"/>
      <c r="R73" s="44"/>
      <c r="S73" s="1"/>
      <c r="T73" s="1"/>
      <c r="U73" s="1"/>
    </row>
    <row r="74">
      <c r="A74" s="13"/>
      <c r="B74" s="69"/>
      <c r="C74" s="70"/>
      <c r="D74" s="71"/>
      <c r="E74" s="65"/>
      <c r="F74" s="48"/>
      <c r="G74" s="65"/>
      <c r="H74" s="65"/>
      <c r="I74" s="65"/>
      <c r="J74" s="65"/>
      <c r="K74" s="44"/>
      <c r="L74" s="44"/>
      <c r="M74" s="44"/>
      <c r="N74" s="44"/>
      <c r="O74" s="44"/>
      <c r="P74" s="44"/>
      <c r="Q74" s="48"/>
      <c r="R74" s="44"/>
      <c r="S74" s="1"/>
      <c r="T74" s="1"/>
      <c r="U74" s="1"/>
    </row>
    <row r="75">
      <c r="A75" s="13"/>
      <c r="B75" s="69"/>
      <c r="C75" s="70"/>
      <c r="D75" s="71"/>
      <c r="E75" s="65"/>
      <c r="F75" s="48"/>
      <c r="G75" s="65"/>
      <c r="H75" s="65"/>
      <c r="I75" s="65"/>
      <c r="J75" s="65"/>
      <c r="K75" s="44"/>
      <c r="L75" s="44"/>
      <c r="M75" s="44"/>
      <c r="N75" s="44"/>
      <c r="O75" s="44"/>
      <c r="P75" s="44"/>
      <c r="Q75" s="48"/>
      <c r="R75" s="44"/>
      <c r="S75" s="1"/>
      <c r="T75" s="1"/>
      <c r="U75" s="1"/>
    </row>
    <row r="76">
      <c r="A76" s="13"/>
      <c r="B76" s="69"/>
      <c r="C76" s="70"/>
      <c r="D76" s="71"/>
      <c r="E76" s="65"/>
      <c r="F76" s="48"/>
      <c r="G76" s="65"/>
      <c r="H76" s="65"/>
      <c r="I76" s="65"/>
      <c r="J76" s="65"/>
      <c r="K76" s="44"/>
      <c r="L76" s="44"/>
      <c r="M76" s="44"/>
      <c r="N76" s="44"/>
      <c r="O76" s="44"/>
      <c r="P76" s="44"/>
      <c r="Q76" s="48"/>
      <c r="R76" s="44"/>
      <c r="S76" s="1"/>
      <c r="T76" s="1"/>
      <c r="U76" s="1"/>
    </row>
    <row r="77">
      <c r="A77" s="13"/>
      <c r="B77" s="72"/>
      <c r="C77" s="70"/>
      <c r="D77" s="71"/>
      <c r="E77" s="73"/>
      <c r="F77" s="48"/>
      <c r="G77" s="44"/>
      <c r="H77" s="44"/>
      <c r="I77" s="44"/>
      <c r="J77" s="44"/>
      <c r="K77" s="67"/>
      <c r="L77" s="67"/>
      <c r="M77" s="44"/>
      <c r="N77" s="44"/>
      <c r="O77" s="44"/>
      <c r="P77" s="44"/>
      <c r="Q77" s="48"/>
      <c r="R77" s="44"/>
      <c r="S77" s="1"/>
      <c r="T77" s="1"/>
      <c r="U77" s="1"/>
    </row>
    <row r="78">
      <c r="A78" s="13"/>
      <c r="B78" s="69"/>
      <c r="C78" s="70"/>
      <c r="D78" s="71"/>
      <c r="E78" s="65"/>
      <c r="F78" s="48"/>
      <c r="G78" s="68"/>
      <c r="H78" s="68"/>
      <c r="I78" s="68"/>
      <c r="J78" s="68"/>
      <c r="K78" s="44"/>
      <c r="L78" s="44"/>
      <c r="M78" s="44"/>
      <c r="N78" s="44"/>
      <c r="O78" s="44"/>
      <c r="P78" s="44"/>
      <c r="Q78" s="48"/>
      <c r="R78" s="44"/>
      <c r="S78" s="1"/>
      <c r="T78" s="1"/>
      <c r="U78" s="1"/>
    </row>
    <row r="79">
      <c r="A79" s="13"/>
      <c r="B79" s="72"/>
      <c r="C79" s="70"/>
      <c r="D79" s="71"/>
      <c r="E79" s="73"/>
      <c r="F79" s="48"/>
      <c r="G79" s="44"/>
      <c r="H79" s="44"/>
      <c r="I79" s="44"/>
      <c r="J79" s="44"/>
      <c r="K79" s="67"/>
      <c r="L79" s="67"/>
      <c r="M79" s="44"/>
      <c r="N79" s="44"/>
      <c r="O79" s="44"/>
      <c r="P79" s="44"/>
      <c r="Q79" s="48"/>
      <c r="R79" s="44"/>
      <c r="S79" s="34"/>
      <c r="T79" s="1"/>
      <c r="U79" s="1"/>
    </row>
    <row r="80">
      <c r="A80" s="13"/>
      <c r="B80" s="72"/>
      <c r="C80" s="70"/>
      <c r="D80" s="71"/>
      <c r="E80" s="73"/>
      <c r="F80" s="48"/>
      <c r="G80" s="44"/>
      <c r="H80" s="44"/>
      <c r="I80" s="44"/>
      <c r="J80" s="44"/>
      <c r="K80" s="67"/>
      <c r="L80" s="67"/>
      <c r="M80" s="44"/>
      <c r="N80" s="44"/>
      <c r="O80" s="44"/>
      <c r="P80" s="44"/>
      <c r="Q80" s="48"/>
      <c r="R80" s="44"/>
      <c r="S80" s="1"/>
      <c r="T80" s="1"/>
      <c r="U80" s="1"/>
    </row>
    <row r="81">
      <c r="A81" s="13"/>
      <c r="B81" s="69"/>
      <c r="C81" s="70"/>
      <c r="D81" s="71"/>
      <c r="E81" s="65"/>
      <c r="F81" s="48"/>
      <c r="G81" s="68"/>
      <c r="H81" s="68"/>
      <c r="I81" s="68"/>
      <c r="J81" s="68"/>
      <c r="K81" s="44"/>
      <c r="L81" s="44"/>
      <c r="M81" s="44"/>
      <c r="N81" s="44"/>
      <c r="O81" s="44"/>
      <c r="P81" s="44"/>
      <c r="Q81" s="48"/>
      <c r="R81" s="44"/>
      <c r="S81" s="1"/>
      <c r="T81" s="1"/>
      <c r="U81" s="1"/>
    </row>
    <row r="82">
      <c r="A82" s="13"/>
      <c r="B82" s="69"/>
      <c r="C82" s="70"/>
      <c r="D82" s="71"/>
      <c r="E82" s="65"/>
      <c r="F82" s="48"/>
      <c r="G82" s="68"/>
      <c r="H82" s="68"/>
      <c r="I82" s="68"/>
      <c r="J82" s="68"/>
      <c r="K82" s="44"/>
      <c r="L82" s="44"/>
      <c r="M82" s="44"/>
      <c r="N82" s="44"/>
      <c r="O82" s="44"/>
      <c r="P82" s="44"/>
      <c r="Q82" s="48"/>
      <c r="R82" s="44"/>
      <c r="S82" s="1"/>
      <c r="T82" s="1"/>
      <c r="U82" s="1"/>
    </row>
    <row r="83">
      <c r="A83" s="13"/>
      <c r="B83" s="69"/>
      <c r="C83" s="48"/>
      <c r="D83" s="71"/>
      <c r="E83" s="73"/>
      <c r="F83" s="48"/>
      <c r="G83" s="44"/>
      <c r="H83" s="44"/>
      <c r="I83" s="44"/>
      <c r="J83" s="74"/>
      <c r="K83" s="67"/>
      <c r="L83" s="67"/>
      <c r="M83" s="44"/>
      <c r="N83" s="44"/>
      <c r="O83" s="44"/>
      <c r="P83" s="44"/>
      <c r="Q83" s="48"/>
      <c r="R83" s="44"/>
      <c r="S83" s="1"/>
      <c r="T83" s="1"/>
      <c r="U83" s="1"/>
    </row>
    <row r="84">
      <c r="A84" s="13"/>
      <c r="B84" s="69"/>
      <c r="C84" s="70"/>
      <c r="D84" s="71"/>
      <c r="E84" s="65"/>
      <c r="F84" s="48"/>
      <c r="G84" s="68"/>
      <c r="H84" s="68"/>
      <c r="I84" s="68"/>
      <c r="J84" s="68"/>
      <c r="K84" s="44"/>
      <c r="L84" s="44"/>
      <c r="M84" s="44"/>
      <c r="N84" s="44"/>
      <c r="O84" s="44"/>
      <c r="P84" s="44"/>
      <c r="Q84" s="48"/>
      <c r="R84" s="44"/>
      <c r="S84" s="1"/>
      <c r="T84" s="1"/>
      <c r="U84" s="1"/>
    </row>
    <row r="85">
      <c r="A85" s="13"/>
      <c r="B85" s="69"/>
      <c r="C85" s="70"/>
      <c r="D85" s="71"/>
      <c r="E85" s="65"/>
      <c r="F85" s="48"/>
      <c r="G85" s="68"/>
      <c r="H85" s="68"/>
      <c r="I85" s="68"/>
      <c r="J85" s="68"/>
      <c r="K85" s="44"/>
      <c r="L85" s="44"/>
      <c r="M85" s="44"/>
      <c r="N85" s="44"/>
      <c r="O85" s="44"/>
      <c r="P85" s="44"/>
      <c r="Q85" s="48"/>
      <c r="R85" s="44"/>
      <c r="S85" s="1"/>
      <c r="T85" s="1"/>
      <c r="U85" s="1"/>
    </row>
    <row r="86">
      <c r="A86" s="13"/>
      <c r="B86" s="72"/>
      <c r="C86" s="70"/>
      <c r="D86" s="71"/>
      <c r="E86" s="73"/>
      <c r="F86" s="48"/>
      <c r="G86" s="44"/>
      <c r="H86" s="44"/>
      <c r="I86" s="44"/>
      <c r="J86" s="44"/>
      <c r="K86" s="67"/>
      <c r="L86" s="67"/>
      <c r="M86" s="44"/>
      <c r="N86" s="44"/>
      <c r="O86" s="44"/>
      <c r="P86" s="44"/>
      <c r="Q86" s="48"/>
      <c r="R86" s="44"/>
      <c r="S86" s="1"/>
      <c r="T86" s="1"/>
      <c r="U86" s="1"/>
    </row>
    <row r="87">
      <c r="A87" s="13"/>
      <c r="B87" s="1"/>
      <c r="C87" s="70"/>
      <c r="D87" s="71"/>
      <c r="E87" s="1"/>
      <c r="F87" s="48"/>
      <c r="G87" s="68"/>
      <c r="H87" s="68"/>
      <c r="I87" s="68"/>
      <c r="J87" s="68"/>
      <c r="K87" s="44"/>
      <c r="L87" s="44"/>
      <c r="M87" s="44"/>
      <c r="N87" s="44"/>
      <c r="O87" s="44"/>
      <c r="P87" s="44"/>
      <c r="Q87" s="48"/>
      <c r="R87" s="44"/>
      <c r="S87" s="65"/>
      <c r="T87" s="1"/>
      <c r="U87" s="1"/>
    </row>
    <row r="88">
      <c r="A88" s="13"/>
      <c r="B88" s="69"/>
      <c r="C88" s="70"/>
      <c r="D88" s="71"/>
      <c r="E88" s="65"/>
      <c r="F88" s="48"/>
      <c r="G88" s="65"/>
      <c r="H88" s="65"/>
      <c r="I88" s="65"/>
      <c r="J88" s="65"/>
      <c r="K88" s="44"/>
      <c r="L88" s="44"/>
      <c r="M88" s="44"/>
      <c r="N88" s="44"/>
      <c r="O88" s="44"/>
      <c r="P88" s="44"/>
      <c r="Q88" s="48"/>
      <c r="R88" s="44"/>
      <c r="S88" s="1"/>
      <c r="T88" s="1"/>
      <c r="U88" s="1"/>
    </row>
    <row r="89">
      <c r="A89" s="13"/>
      <c r="B89" s="69"/>
      <c r="C89" s="70"/>
      <c r="D89" s="71"/>
      <c r="E89" s="65"/>
      <c r="F89" s="48"/>
      <c r="G89" s="65"/>
      <c r="H89" s="65"/>
      <c r="I89" s="65"/>
      <c r="J89" s="65"/>
      <c r="K89" s="44"/>
      <c r="L89" s="44"/>
      <c r="M89" s="44"/>
      <c r="N89" s="44"/>
      <c r="O89" s="44"/>
      <c r="P89" s="44"/>
      <c r="Q89" s="48"/>
      <c r="R89" s="44"/>
      <c r="S89" s="1"/>
      <c r="T89" s="1"/>
      <c r="U89" s="1"/>
    </row>
    <row r="90">
      <c r="A90" s="13"/>
      <c r="B90" s="69"/>
      <c r="C90" s="70"/>
      <c r="D90" s="71"/>
      <c r="E90" s="65"/>
      <c r="F90" s="48"/>
      <c r="G90" s="65"/>
      <c r="H90" s="65"/>
      <c r="I90" s="65"/>
      <c r="J90" s="65"/>
      <c r="K90" s="44"/>
      <c r="L90" s="44"/>
      <c r="M90" s="44"/>
      <c r="N90" s="44"/>
      <c r="O90" s="44"/>
      <c r="P90" s="44"/>
      <c r="Q90" s="48"/>
      <c r="R90" s="44"/>
      <c r="S90" s="1"/>
      <c r="T90" s="1"/>
      <c r="U90" s="1"/>
    </row>
    <row r="91">
      <c r="A91" s="13"/>
      <c r="B91" s="69"/>
      <c r="C91" s="70"/>
      <c r="D91" s="71"/>
      <c r="E91" s="65"/>
      <c r="F91" s="48"/>
      <c r="G91" s="65"/>
      <c r="H91" s="65"/>
      <c r="I91" s="65"/>
      <c r="J91" s="65"/>
      <c r="K91" s="44"/>
      <c r="L91" s="44"/>
      <c r="M91" s="44"/>
      <c r="N91" s="44"/>
      <c r="O91" s="44"/>
      <c r="P91" s="44"/>
      <c r="Q91" s="48"/>
      <c r="R91" s="44"/>
      <c r="S91" s="1"/>
      <c r="T91" s="1"/>
      <c r="U91" s="1"/>
    </row>
    <row r="92">
      <c r="A92" s="13"/>
      <c r="B92" s="69"/>
      <c r="C92" s="70"/>
      <c r="D92" s="71"/>
      <c r="E92" s="65"/>
      <c r="F92" s="48"/>
      <c r="G92" s="65"/>
      <c r="H92" s="65"/>
      <c r="I92" s="65"/>
      <c r="J92" s="65"/>
      <c r="K92" s="44"/>
      <c r="L92" s="44"/>
      <c r="M92" s="44"/>
      <c r="N92" s="44"/>
      <c r="O92" s="44"/>
      <c r="P92" s="44"/>
      <c r="Q92" s="48"/>
      <c r="R92" s="44"/>
      <c r="S92" s="1"/>
      <c r="T92" s="1"/>
      <c r="U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68"/>
      <c r="S93" s="1"/>
      <c r="T93" s="1"/>
      <c r="U93" s="1"/>
    </row>
    <row r="94">
      <c r="A94" s="3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44"/>
      <c r="S94" s="34"/>
      <c r="T94" s="1"/>
      <c r="U94" s="1"/>
    </row>
    <row r="95">
      <c r="A95" s="1"/>
      <c r="B95" s="1"/>
      <c r="C95" s="1"/>
      <c r="D95" s="75"/>
      <c r="E95" s="75"/>
      <c r="F95" s="75"/>
      <c r="G95" s="75"/>
      <c r="H95" s="75"/>
      <c r="I95" s="75"/>
      <c r="J95" s="75"/>
      <c r="K95" s="68"/>
      <c r="L95" s="68"/>
      <c r="M95" s="75"/>
      <c r="N95" s="75"/>
      <c r="O95" s="75"/>
      <c r="P95" s="75"/>
      <c r="Q95" s="75"/>
      <c r="R95" s="75"/>
      <c r="S95" s="1"/>
      <c r="T95" s="1"/>
      <c r="U95" s="1"/>
      <c r="V95" s="1"/>
      <c r="W95" s="1"/>
    </row>
    <row r="96">
      <c r="A96" s="35"/>
      <c r="B96" s="1"/>
      <c r="C96" s="1"/>
      <c r="D96" s="75"/>
      <c r="E96" s="76"/>
      <c r="F96" s="75"/>
      <c r="G96" s="75"/>
      <c r="H96" s="75"/>
      <c r="I96" s="75"/>
      <c r="J96" s="76"/>
      <c r="K96" s="77"/>
      <c r="L96" s="77"/>
      <c r="M96" s="76"/>
      <c r="N96" s="75"/>
      <c r="O96" s="75"/>
      <c r="P96" s="75"/>
      <c r="Q96" s="75"/>
      <c r="R96" s="76"/>
      <c r="S96" s="1"/>
      <c r="T96" s="1"/>
      <c r="U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>
      <c r="A98" s="3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>
      <c r="A99" s="78"/>
      <c r="E99" s="78"/>
    </row>
    <row r="102">
      <c r="A102" s="79"/>
      <c r="E102" s="7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25.63"/>
    <col customWidth="1" min="2" max="2" width="32.63"/>
    <col customWidth="1" min="7" max="8" width="10.38"/>
    <col customWidth="1" min="9" max="9" width="9.63"/>
    <col customWidth="1" min="13" max="13" width="11.25"/>
    <col customWidth="1" min="34" max="34" width="18.25"/>
  </cols>
  <sheetData>
    <row r="1">
      <c r="A1" s="1"/>
      <c r="B1" s="1"/>
      <c r="C1" s="1"/>
      <c r="D1" s="1"/>
      <c r="E1" s="109" t="s">
        <v>94</v>
      </c>
      <c r="F1" s="1"/>
      <c r="G1" s="1"/>
      <c r="H1" s="1"/>
      <c r="I1" s="1"/>
      <c r="J1" s="1"/>
      <c r="K1" s="33"/>
      <c r="L1" s="1"/>
    </row>
    <row r="2">
      <c r="A2" s="1"/>
      <c r="B2" s="1"/>
      <c r="C2" s="1"/>
      <c r="D2" s="57"/>
      <c r="E2" s="109" t="s">
        <v>95</v>
      </c>
      <c r="F2" s="57"/>
      <c r="G2" s="1"/>
      <c r="H2" s="1"/>
      <c r="I2" s="1"/>
      <c r="J2" s="13"/>
      <c r="K2" s="33"/>
      <c r="L2" s="1"/>
    </row>
    <row r="3">
      <c r="A3" s="1"/>
      <c r="B3" s="1"/>
      <c r="C3" s="1"/>
      <c r="D3" s="57"/>
      <c r="E3" s="109" t="s">
        <v>96</v>
      </c>
      <c r="F3" s="57"/>
      <c r="G3" s="1"/>
      <c r="H3" s="1"/>
      <c r="I3" s="1"/>
      <c r="J3" s="13"/>
      <c r="K3" s="33"/>
      <c r="L3" s="1"/>
    </row>
    <row r="4">
      <c r="A4" s="1"/>
      <c r="B4" s="1"/>
      <c r="C4" s="1"/>
      <c r="D4" s="1"/>
      <c r="E4" s="1"/>
      <c r="F4" s="1"/>
      <c r="G4" s="1"/>
      <c r="H4" s="1"/>
      <c r="I4" s="1"/>
      <c r="J4" s="34"/>
      <c r="K4" s="13"/>
      <c r="L4" s="1"/>
    </row>
    <row r="5">
      <c r="A5" s="1"/>
      <c r="B5" s="1"/>
      <c r="C5" s="1"/>
      <c r="D5" s="1"/>
      <c r="E5" s="60" t="s">
        <v>97</v>
      </c>
      <c r="F5" s="1"/>
      <c r="G5" s="1"/>
      <c r="H5" s="1"/>
      <c r="I5" s="1"/>
      <c r="J5" s="1"/>
      <c r="K5" s="1"/>
      <c r="L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>
      <c r="A7" s="35" t="s">
        <v>98</v>
      </c>
      <c r="B7" s="35" t="s">
        <v>99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>
      <c r="A8" s="60" t="s">
        <v>100</v>
      </c>
      <c r="B8" s="35" t="s">
        <v>101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>
      <c r="A9" s="35" t="s">
        <v>102</v>
      </c>
      <c r="B9" s="36" t="s">
        <v>212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>
      <c r="A12" s="37" t="s">
        <v>104</v>
      </c>
      <c r="B12" s="38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>
      <c r="A13" s="35" t="s">
        <v>105</v>
      </c>
      <c r="B13" s="35" t="s">
        <v>7</v>
      </c>
      <c r="C13" s="35" t="s">
        <v>106</v>
      </c>
      <c r="D13" s="39" t="s">
        <v>107</v>
      </c>
      <c r="E13" s="35" t="s">
        <v>108</v>
      </c>
      <c r="F13" s="35" t="s">
        <v>109</v>
      </c>
      <c r="G13" s="39" t="s">
        <v>110</v>
      </c>
      <c r="H13" s="39" t="s">
        <v>111</v>
      </c>
      <c r="I13" s="39" t="s">
        <v>112</v>
      </c>
      <c r="J13" s="35" t="s">
        <v>113</v>
      </c>
      <c r="K13" s="39" t="s">
        <v>114</v>
      </c>
      <c r="L13" s="39" t="s">
        <v>115</v>
      </c>
      <c r="M13" s="39" t="s">
        <v>116</v>
      </c>
      <c r="N13" s="36" t="s">
        <v>117</v>
      </c>
      <c r="O13" s="36" t="s">
        <v>118</v>
      </c>
      <c r="P13" s="39" t="s">
        <v>119</v>
      </c>
      <c r="Q13" s="36" t="s">
        <v>120</v>
      </c>
      <c r="R13" s="39" t="s">
        <v>121</v>
      </c>
      <c r="S13" s="36" t="s">
        <v>122</v>
      </c>
      <c r="T13" s="39" t="s">
        <v>123</v>
      </c>
      <c r="U13" s="36" t="s">
        <v>124</v>
      </c>
      <c r="V13" s="36" t="s">
        <v>125</v>
      </c>
      <c r="W13" s="39" t="s">
        <v>126</v>
      </c>
      <c r="X13" s="36" t="s">
        <v>127</v>
      </c>
      <c r="Y13" s="36" t="s">
        <v>128</v>
      </c>
      <c r="Z13" s="39" t="s">
        <v>129</v>
      </c>
      <c r="AA13" s="36" t="s">
        <v>130</v>
      </c>
      <c r="AB13" s="36" t="s">
        <v>131</v>
      </c>
      <c r="AC13" s="39" t="s">
        <v>132</v>
      </c>
      <c r="AD13" s="36" t="s">
        <v>133</v>
      </c>
      <c r="AE13" s="39" t="s">
        <v>134</v>
      </c>
      <c r="AF13" s="36" t="s">
        <v>135</v>
      </c>
      <c r="AG13" s="39" t="s">
        <v>136</v>
      </c>
      <c r="AH13" s="39" t="s">
        <v>137</v>
      </c>
      <c r="AI13" s="39" t="s">
        <v>138</v>
      </c>
      <c r="AJ13" s="36" t="s">
        <v>191</v>
      </c>
      <c r="AK13" s="35" t="s">
        <v>139</v>
      </c>
      <c r="AL13" s="35" t="s">
        <v>192</v>
      </c>
      <c r="AM13" s="35" t="s">
        <v>140</v>
      </c>
      <c r="AN13" s="35" t="s">
        <v>141</v>
      </c>
      <c r="AO13" s="80" t="s">
        <v>193</v>
      </c>
    </row>
    <row r="14">
      <c r="A14" s="81" t="s">
        <v>8</v>
      </c>
      <c r="B14" s="81" t="s">
        <v>10</v>
      </c>
      <c r="C14" s="82">
        <v>45416.0</v>
      </c>
      <c r="D14" s="81">
        <v>4.0</v>
      </c>
      <c r="E14" s="81">
        <v>795.0</v>
      </c>
      <c r="F14" s="82">
        <v>45873.0</v>
      </c>
      <c r="G14" s="81" t="b">
        <v>0</v>
      </c>
      <c r="H14" s="81" t="b">
        <v>1</v>
      </c>
      <c r="I14" s="81" t="b">
        <v>0</v>
      </c>
      <c r="J14" s="81">
        <v>795.0</v>
      </c>
      <c r="K14" s="42">
        <f t="shared" ref="K14:K43" si="1">J14*I14</f>
        <v>0</v>
      </c>
      <c r="L14" s="42">
        <f t="shared" ref="L14:L43" si="2">H14*J14</f>
        <v>795</v>
      </c>
      <c r="M14" s="42">
        <f t="shared" ref="M14:M43" si="3">(J14*H14)+(J14*I14)</f>
        <v>795</v>
      </c>
      <c r="N14" s="43">
        <v>0.1</v>
      </c>
      <c r="O14" s="44">
        <f t="shared" ref="O14:O43" si="4">J14*-N14</f>
        <v>-79.5</v>
      </c>
      <c r="P14" s="43">
        <v>0.05</v>
      </c>
      <c r="Q14" s="44">
        <f t="shared" ref="Q14:Q43" si="5">J14*-P14</f>
        <v>-39.75</v>
      </c>
      <c r="R14" s="45">
        <f t="shared" ref="R14:R43" si="6">SUM(O14:Q14)</f>
        <v>-119.2</v>
      </c>
      <c r="S14" s="46"/>
      <c r="T14" s="47"/>
      <c r="U14" s="46"/>
      <c r="V14" s="46"/>
      <c r="W14" s="46"/>
      <c r="X14" s="46"/>
      <c r="Y14" s="46"/>
      <c r="Z14" s="46"/>
      <c r="AA14" s="46"/>
      <c r="AB14" s="46"/>
      <c r="AC14" s="46"/>
      <c r="AE14" s="44">
        <f t="shared" ref="AE14:AE43" si="7">-T14+-W14+-Z14+-AC14</f>
        <v>0</v>
      </c>
      <c r="AF14" s="44">
        <f t="shared" ref="AF14:AF43" si="8">J14+R14+AE14</f>
        <v>675.8</v>
      </c>
      <c r="AG14" s="44">
        <f t="shared" ref="AG14:AG43" si="9">AF14*H14</f>
        <v>675.8</v>
      </c>
      <c r="AH14" s="44">
        <f t="shared" ref="AH14:AH43" si="10">AF14*I14</f>
        <v>0</v>
      </c>
      <c r="AI14" s="44">
        <f t="shared" ref="AI14:AI43" si="11">AG14+AH14</f>
        <v>675.8</v>
      </c>
      <c r="AJ14" s="48"/>
      <c r="AK14" s="48"/>
      <c r="AL14" s="103"/>
      <c r="AM14" s="42">
        <f t="shared" ref="AM14:AM56" si="12">E14-J14</f>
        <v>0</v>
      </c>
      <c r="AN14" s="104"/>
    </row>
    <row r="15">
      <c r="A15" s="40" t="s">
        <v>11</v>
      </c>
      <c r="B15" s="40" t="s">
        <v>13</v>
      </c>
      <c r="C15" s="41">
        <v>44959.0</v>
      </c>
      <c r="D15" s="40">
        <v>2.0</v>
      </c>
      <c r="E15" s="40">
        <v>740.0</v>
      </c>
      <c r="F15" s="41">
        <v>45873.0</v>
      </c>
      <c r="G15" s="40" t="b">
        <v>0</v>
      </c>
      <c r="H15" s="40" t="b">
        <v>1</v>
      </c>
      <c r="I15" s="40" t="b">
        <v>0</v>
      </c>
      <c r="J15" s="40">
        <v>740.0</v>
      </c>
      <c r="K15" s="42">
        <f t="shared" si="1"/>
        <v>0</v>
      </c>
      <c r="L15" s="42">
        <f t="shared" si="2"/>
        <v>740</v>
      </c>
      <c r="M15" s="42">
        <f t="shared" si="3"/>
        <v>740</v>
      </c>
      <c r="N15" s="43">
        <v>0.1</v>
      </c>
      <c r="O15" s="44">
        <f t="shared" si="4"/>
        <v>-74</v>
      </c>
      <c r="P15" s="43">
        <v>0.05</v>
      </c>
      <c r="Q15" s="44">
        <f t="shared" si="5"/>
        <v>-37</v>
      </c>
      <c r="R15" s="45">
        <f t="shared" si="6"/>
        <v>-110.95</v>
      </c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E15" s="44">
        <f t="shared" si="7"/>
        <v>0</v>
      </c>
      <c r="AF15" s="44">
        <f t="shared" si="8"/>
        <v>629.05</v>
      </c>
      <c r="AG15" s="44">
        <f t="shared" si="9"/>
        <v>629.05</v>
      </c>
      <c r="AH15" s="44">
        <f t="shared" si="10"/>
        <v>0</v>
      </c>
      <c r="AI15" s="44">
        <f t="shared" si="11"/>
        <v>629.05</v>
      </c>
      <c r="AJ15" s="48"/>
      <c r="AK15" s="48"/>
      <c r="AL15" s="103"/>
      <c r="AM15" s="42">
        <f t="shared" si="12"/>
        <v>0</v>
      </c>
      <c r="AN15" s="104"/>
    </row>
    <row r="16">
      <c r="A16" s="40" t="s">
        <v>14</v>
      </c>
      <c r="B16" s="40" t="s">
        <v>16</v>
      </c>
      <c r="C16" s="41">
        <v>45152.0</v>
      </c>
      <c r="D16" s="40">
        <v>14.0</v>
      </c>
      <c r="E16" s="40">
        <v>740.0</v>
      </c>
      <c r="F16" s="41">
        <v>45883.0</v>
      </c>
      <c r="G16" s="40" t="b">
        <v>0</v>
      </c>
      <c r="H16" s="40" t="b">
        <v>1</v>
      </c>
      <c r="I16" s="40" t="b">
        <v>0</v>
      </c>
      <c r="J16" s="40">
        <v>740.0</v>
      </c>
      <c r="K16" s="42">
        <f t="shared" si="1"/>
        <v>0</v>
      </c>
      <c r="L16" s="42">
        <f t="shared" si="2"/>
        <v>740</v>
      </c>
      <c r="M16" s="42">
        <f t="shared" si="3"/>
        <v>740</v>
      </c>
      <c r="N16" s="43">
        <v>0.1</v>
      </c>
      <c r="O16" s="44">
        <f t="shared" si="4"/>
        <v>-74</v>
      </c>
      <c r="P16" s="43">
        <v>0.05</v>
      </c>
      <c r="Q16" s="44">
        <f t="shared" si="5"/>
        <v>-37</v>
      </c>
      <c r="R16" s="45">
        <f t="shared" si="6"/>
        <v>-110.95</v>
      </c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E16" s="44">
        <f t="shared" si="7"/>
        <v>0</v>
      </c>
      <c r="AF16" s="44">
        <f t="shared" si="8"/>
        <v>629.05</v>
      </c>
      <c r="AG16" s="44">
        <f t="shared" si="9"/>
        <v>629.05</v>
      </c>
      <c r="AH16" s="44">
        <f t="shared" si="10"/>
        <v>0</v>
      </c>
      <c r="AI16" s="44">
        <f t="shared" si="11"/>
        <v>629.05</v>
      </c>
      <c r="AJ16" s="48"/>
      <c r="AK16" s="48"/>
      <c r="AL16" s="103"/>
      <c r="AM16" s="42">
        <f t="shared" si="12"/>
        <v>0</v>
      </c>
      <c r="AN16" s="104"/>
    </row>
    <row r="17">
      <c r="A17" s="40" t="s">
        <v>17</v>
      </c>
      <c r="B17" s="40" t="s">
        <v>19</v>
      </c>
      <c r="C17" s="49">
        <v>44926.0</v>
      </c>
      <c r="D17" s="40">
        <v>31.0</v>
      </c>
      <c r="E17" s="40">
        <v>855.0</v>
      </c>
      <c r="F17" s="41">
        <v>45873.0</v>
      </c>
      <c r="G17" s="40" t="b">
        <v>0</v>
      </c>
      <c r="H17" s="40" t="b">
        <v>0</v>
      </c>
      <c r="I17" s="40" t="b">
        <v>1</v>
      </c>
      <c r="J17" s="40">
        <v>855.0</v>
      </c>
      <c r="K17" s="42">
        <f t="shared" si="1"/>
        <v>855</v>
      </c>
      <c r="L17" s="42">
        <f t="shared" si="2"/>
        <v>0</v>
      </c>
      <c r="M17" s="42">
        <f t="shared" si="3"/>
        <v>855</v>
      </c>
      <c r="N17" s="43">
        <v>0.1</v>
      </c>
      <c r="O17" s="44">
        <f t="shared" si="4"/>
        <v>-85.5</v>
      </c>
      <c r="P17" s="43">
        <v>0.05</v>
      </c>
      <c r="Q17" s="44">
        <f t="shared" si="5"/>
        <v>-42.75</v>
      </c>
      <c r="R17" s="45">
        <f t="shared" si="6"/>
        <v>-128.2</v>
      </c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E17" s="44">
        <f t="shared" si="7"/>
        <v>0</v>
      </c>
      <c r="AF17" s="44">
        <f t="shared" si="8"/>
        <v>726.8</v>
      </c>
      <c r="AG17" s="44">
        <f t="shared" si="9"/>
        <v>0</v>
      </c>
      <c r="AH17" s="44">
        <f t="shared" si="10"/>
        <v>726.8</v>
      </c>
      <c r="AI17" s="44">
        <f t="shared" si="11"/>
        <v>726.8</v>
      </c>
      <c r="AJ17" s="48"/>
      <c r="AK17" s="48"/>
      <c r="AL17" s="103"/>
      <c r="AM17" s="42">
        <f t="shared" si="12"/>
        <v>0</v>
      </c>
      <c r="AN17" s="104"/>
    </row>
    <row r="18">
      <c r="A18" s="50" t="s">
        <v>20</v>
      </c>
      <c r="B18" s="50" t="s">
        <v>194</v>
      </c>
      <c r="C18" s="51">
        <v>45521.0</v>
      </c>
      <c r="D18" s="50">
        <v>17.0</v>
      </c>
      <c r="E18" s="50">
        <v>740.0</v>
      </c>
      <c r="F18" s="51">
        <v>45887.0</v>
      </c>
      <c r="G18" s="50" t="b">
        <v>0</v>
      </c>
      <c r="H18" s="50" t="b">
        <v>0</v>
      </c>
      <c r="I18" s="50" t="b">
        <v>1</v>
      </c>
      <c r="J18" s="50">
        <v>740.0</v>
      </c>
      <c r="K18" s="42">
        <f t="shared" si="1"/>
        <v>740</v>
      </c>
      <c r="L18" s="42">
        <f t="shared" si="2"/>
        <v>0</v>
      </c>
      <c r="M18" s="42">
        <f t="shared" si="3"/>
        <v>740</v>
      </c>
      <c r="N18" s="43">
        <v>0.1</v>
      </c>
      <c r="O18" s="44">
        <f t="shared" si="4"/>
        <v>-74</v>
      </c>
      <c r="P18" s="43">
        <v>0.05</v>
      </c>
      <c r="Q18" s="44">
        <f t="shared" si="5"/>
        <v>-37</v>
      </c>
      <c r="R18" s="45">
        <f t="shared" si="6"/>
        <v>-110.95</v>
      </c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E18" s="44">
        <f t="shared" si="7"/>
        <v>0</v>
      </c>
      <c r="AF18" s="44">
        <f t="shared" si="8"/>
        <v>629.05</v>
      </c>
      <c r="AG18" s="44">
        <f t="shared" si="9"/>
        <v>0</v>
      </c>
      <c r="AH18" s="44">
        <f t="shared" si="10"/>
        <v>629.05</v>
      </c>
      <c r="AI18" s="44">
        <f t="shared" si="11"/>
        <v>629.05</v>
      </c>
      <c r="AJ18" s="52"/>
      <c r="AK18" s="52"/>
      <c r="AL18" s="52"/>
      <c r="AM18" s="42">
        <f t="shared" si="12"/>
        <v>0</v>
      </c>
      <c r="AN18" s="104"/>
    </row>
    <row r="19">
      <c r="A19" s="40" t="s">
        <v>23</v>
      </c>
      <c r="B19" s="40" t="s">
        <v>195</v>
      </c>
      <c r="C19" s="49">
        <v>45625.0</v>
      </c>
      <c r="D19" s="40">
        <v>29.0</v>
      </c>
      <c r="E19" s="40">
        <v>740.0</v>
      </c>
      <c r="F19" s="41">
        <v>45866.0</v>
      </c>
      <c r="G19" s="40" t="b">
        <v>0</v>
      </c>
      <c r="H19" s="40" t="b">
        <v>0</v>
      </c>
      <c r="I19" s="40" t="b">
        <v>1</v>
      </c>
      <c r="J19" s="40">
        <v>740.0</v>
      </c>
      <c r="K19" s="42">
        <f t="shared" si="1"/>
        <v>740</v>
      </c>
      <c r="L19" s="42">
        <f t="shared" si="2"/>
        <v>0</v>
      </c>
      <c r="M19" s="42">
        <f t="shared" si="3"/>
        <v>740</v>
      </c>
      <c r="N19" s="43">
        <v>0.1</v>
      </c>
      <c r="O19" s="44">
        <f t="shared" si="4"/>
        <v>-74</v>
      </c>
      <c r="P19" s="43">
        <v>0.05</v>
      </c>
      <c r="Q19" s="44">
        <f t="shared" si="5"/>
        <v>-37</v>
      </c>
      <c r="R19" s="45">
        <f t="shared" si="6"/>
        <v>-110.95</v>
      </c>
      <c r="S19" s="111"/>
      <c r="T19" s="111"/>
      <c r="U19" s="111"/>
      <c r="V19" s="111"/>
      <c r="W19" s="111"/>
      <c r="X19" s="111"/>
      <c r="Y19" s="111"/>
      <c r="Z19" s="47"/>
      <c r="AA19" s="47"/>
      <c r="AB19" s="47"/>
      <c r="AC19" s="47"/>
      <c r="AE19" s="44">
        <f t="shared" si="7"/>
        <v>0</v>
      </c>
      <c r="AF19" s="44">
        <f t="shared" si="8"/>
        <v>629.05</v>
      </c>
      <c r="AG19" s="44">
        <f t="shared" si="9"/>
        <v>0</v>
      </c>
      <c r="AH19" s="44">
        <f t="shared" si="10"/>
        <v>629.05</v>
      </c>
      <c r="AI19" s="44">
        <f t="shared" si="11"/>
        <v>629.05</v>
      </c>
      <c r="AJ19" s="48"/>
      <c r="AK19" s="48"/>
      <c r="AL19" s="103"/>
      <c r="AM19" s="42">
        <f t="shared" si="12"/>
        <v>0</v>
      </c>
      <c r="AN19" s="104"/>
    </row>
    <row r="20">
      <c r="A20" s="50" t="s">
        <v>25</v>
      </c>
      <c r="B20" s="50" t="s">
        <v>27</v>
      </c>
      <c r="C20" s="51">
        <v>45310.0</v>
      </c>
      <c r="D20" s="50"/>
      <c r="E20" s="50"/>
      <c r="F20" s="50" t="s">
        <v>143</v>
      </c>
      <c r="G20" s="50" t="b">
        <v>0</v>
      </c>
      <c r="H20" s="50" t="b">
        <v>0</v>
      </c>
      <c r="I20" s="50" t="b">
        <v>0</v>
      </c>
      <c r="J20" s="50" t="s">
        <v>143</v>
      </c>
      <c r="K20" s="42">
        <f t="shared" si="1"/>
        <v>0</v>
      </c>
      <c r="L20" s="42">
        <f t="shared" si="2"/>
        <v>0</v>
      </c>
      <c r="M20" s="42">
        <f t="shared" si="3"/>
        <v>0</v>
      </c>
      <c r="N20" s="43">
        <v>0.1</v>
      </c>
      <c r="O20" s="44">
        <f t="shared" si="4"/>
        <v>0</v>
      </c>
      <c r="P20" s="43">
        <v>0.05</v>
      </c>
      <c r="Q20" s="44">
        <f t="shared" si="5"/>
        <v>0</v>
      </c>
      <c r="R20" s="45">
        <f t="shared" si="6"/>
        <v>0.05</v>
      </c>
      <c r="S20" s="111" t="s">
        <v>213</v>
      </c>
      <c r="T20" s="111">
        <v>229.94</v>
      </c>
      <c r="U20" s="111"/>
      <c r="V20" s="111"/>
      <c r="W20" s="111"/>
      <c r="X20" s="111"/>
      <c r="Y20" s="111"/>
      <c r="Z20" s="47"/>
      <c r="AA20" s="47"/>
      <c r="AB20" s="47"/>
      <c r="AC20" s="47"/>
      <c r="AE20" s="44">
        <f t="shared" si="7"/>
        <v>-229.94</v>
      </c>
      <c r="AF20" s="44">
        <f t="shared" si="8"/>
        <v>-229.89</v>
      </c>
      <c r="AG20" s="44">
        <f t="shared" si="9"/>
        <v>0</v>
      </c>
      <c r="AH20" s="44">
        <f t="shared" si="10"/>
        <v>0</v>
      </c>
      <c r="AI20" s="44">
        <f t="shared" si="11"/>
        <v>0</v>
      </c>
      <c r="AJ20" s="52"/>
      <c r="AK20" s="52"/>
      <c r="AL20" s="52"/>
      <c r="AM20" s="42">
        <f t="shared" si="12"/>
        <v>0</v>
      </c>
      <c r="AN20" s="105"/>
    </row>
    <row r="21">
      <c r="A21" s="50" t="s">
        <v>28</v>
      </c>
      <c r="B21" s="50" t="s">
        <v>30</v>
      </c>
      <c r="C21" s="51">
        <v>45477.0</v>
      </c>
      <c r="D21" s="50">
        <v>4.0</v>
      </c>
      <c r="E21" s="50">
        <v>675.0</v>
      </c>
      <c r="F21" s="51">
        <v>45873.0</v>
      </c>
      <c r="G21" s="50" t="b">
        <v>0</v>
      </c>
      <c r="H21" s="50" t="b">
        <v>0</v>
      </c>
      <c r="I21" s="50" t="b">
        <v>1</v>
      </c>
      <c r="J21" s="50">
        <v>675.0</v>
      </c>
      <c r="K21" s="42">
        <f t="shared" si="1"/>
        <v>675</v>
      </c>
      <c r="L21" s="42">
        <f t="shared" si="2"/>
        <v>0</v>
      </c>
      <c r="M21" s="42">
        <f t="shared" si="3"/>
        <v>675</v>
      </c>
      <c r="N21" s="43">
        <v>0.1</v>
      </c>
      <c r="O21" s="44">
        <f t="shared" si="4"/>
        <v>-67.5</v>
      </c>
      <c r="P21" s="43">
        <v>0.05</v>
      </c>
      <c r="Q21" s="44">
        <f t="shared" si="5"/>
        <v>-33.75</v>
      </c>
      <c r="R21" s="45">
        <f t="shared" si="6"/>
        <v>-101.2</v>
      </c>
      <c r="S21" s="111"/>
      <c r="T21" s="111"/>
      <c r="U21" s="111"/>
      <c r="V21" s="111"/>
      <c r="W21" s="111"/>
      <c r="X21" s="111"/>
      <c r="Y21" s="111"/>
      <c r="Z21" s="46"/>
      <c r="AA21" s="46"/>
      <c r="AB21" s="46"/>
      <c r="AC21" s="46"/>
      <c r="AE21" s="44">
        <f t="shared" si="7"/>
        <v>0</v>
      </c>
      <c r="AF21" s="44">
        <f t="shared" si="8"/>
        <v>573.8</v>
      </c>
      <c r="AG21" s="44">
        <f t="shared" si="9"/>
        <v>0</v>
      </c>
      <c r="AH21" s="44">
        <f t="shared" si="10"/>
        <v>573.8</v>
      </c>
      <c r="AI21" s="44">
        <f t="shared" si="11"/>
        <v>573.8</v>
      </c>
      <c r="AJ21" s="48"/>
      <c r="AK21" s="48"/>
      <c r="AL21" s="103"/>
      <c r="AM21" s="42">
        <f t="shared" si="12"/>
        <v>0</v>
      </c>
      <c r="AN21" s="104"/>
    </row>
    <row r="22">
      <c r="A22" s="40" t="s">
        <v>31</v>
      </c>
      <c r="B22" s="40" t="s">
        <v>33</v>
      </c>
      <c r="C22" s="41">
        <v>45474.0</v>
      </c>
      <c r="D22" s="40">
        <v>1.0</v>
      </c>
      <c r="E22" s="40">
        <v>700.0</v>
      </c>
      <c r="F22" s="41">
        <v>45870.0</v>
      </c>
      <c r="G22" s="40" t="b">
        <v>0</v>
      </c>
      <c r="H22" s="40" t="b">
        <v>0</v>
      </c>
      <c r="I22" s="40" t="b">
        <v>1</v>
      </c>
      <c r="J22" s="40">
        <v>700.0</v>
      </c>
      <c r="K22" s="42">
        <f t="shared" si="1"/>
        <v>700</v>
      </c>
      <c r="L22" s="42">
        <f t="shared" si="2"/>
        <v>0</v>
      </c>
      <c r="M22" s="42">
        <f t="shared" si="3"/>
        <v>700</v>
      </c>
      <c r="N22" s="43">
        <v>0.1</v>
      </c>
      <c r="O22" s="44">
        <f t="shared" si="4"/>
        <v>-70</v>
      </c>
      <c r="P22" s="43">
        <v>0.05</v>
      </c>
      <c r="Q22" s="44">
        <f t="shared" si="5"/>
        <v>-35</v>
      </c>
      <c r="R22" s="45">
        <f t="shared" si="6"/>
        <v>-104.95</v>
      </c>
      <c r="S22" s="111"/>
      <c r="T22" s="111"/>
      <c r="U22" s="111"/>
      <c r="V22" s="111"/>
      <c r="W22" s="111"/>
      <c r="X22" s="111"/>
      <c r="Y22" s="111"/>
      <c r="Z22" s="46"/>
      <c r="AA22" s="46"/>
      <c r="AB22" s="46"/>
      <c r="AC22" s="46"/>
      <c r="AE22" s="44">
        <f t="shared" si="7"/>
        <v>0</v>
      </c>
      <c r="AF22" s="44">
        <f t="shared" si="8"/>
        <v>595.05</v>
      </c>
      <c r="AG22" s="44">
        <f t="shared" si="9"/>
        <v>0</v>
      </c>
      <c r="AH22" s="44">
        <f t="shared" si="10"/>
        <v>595.05</v>
      </c>
      <c r="AI22" s="44">
        <f t="shared" si="11"/>
        <v>595.05</v>
      </c>
      <c r="AJ22" s="48"/>
      <c r="AK22" s="48"/>
      <c r="AL22" s="103"/>
      <c r="AM22" s="42">
        <f t="shared" si="12"/>
        <v>0</v>
      </c>
      <c r="AN22" s="104"/>
    </row>
    <row r="23">
      <c r="A23" s="40" t="s">
        <v>34</v>
      </c>
      <c r="B23" s="40" t="s">
        <v>36</v>
      </c>
      <c r="C23" s="41">
        <v>45354.0</v>
      </c>
      <c r="D23" s="40">
        <v>3.0</v>
      </c>
      <c r="E23" s="40"/>
      <c r="F23" s="40" t="s">
        <v>143</v>
      </c>
      <c r="G23" s="40" t="b">
        <v>0</v>
      </c>
      <c r="H23" s="40" t="b">
        <v>0</v>
      </c>
      <c r="I23" s="40" t="b">
        <v>0</v>
      </c>
      <c r="J23" s="40" t="s">
        <v>143</v>
      </c>
      <c r="K23" s="42">
        <f t="shared" si="1"/>
        <v>0</v>
      </c>
      <c r="L23" s="42">
        <f t="shared" si="2"/>
        <v>0</v>
      </c>
      <c r="M23" s="42">
        <f t="shared" si="3"/>
        <v>0</v>
      </c>
      <c r="N23" s="43">
        <v>0.1</v>
      </c>
      <c r="O23" s="44">
        <f t="shared" si="4"/>
        <v>0</v>
      </c>
      <c r="P23" s="43">
        <v>0.05</v>
      </c>
      <c r="Q23" s="44">
        <f t="shared" si="5"/>
        <v>0</v>
      </c>
      <c r="R23" s="45">
        <f t="shared" si="6"/>
        <v>0.05</v>
      </c>
      <c r="S23" s="111" t="s">
        <v>214</v>
      </c>
      <c r="T23" s="111">
        <v>250.0</v>
      </c>
      <c r="U23" s="111" t="s">
        <v>215</v>
      </c>
      <c r="V23" s="111"/>
      <c r="W23" s="111"/>
      <c r="X23" s="111"/>
      <c r="Y23" s="111"/>
      <c r="Z23" s="46"/>
      <c r="AA23" s="46"/>
      <c r="AB23" s="46"/>
      <c r="AC23" s="46"/>
      <c r="AE23" s="44">
        <f t="shared" si="7"/>
        <v>-250</v>
      </c>
      <c r="AF23" s="44">
        <f t="shared" si="8"/>
        <v>-249.95</v>
      </c>
      <c r="AG23" s="44">
        <f t="shared" si="9"/>
        <v>0</v>
      </c>
      <c r="AH23" s="44">
        <f t="shared" si="10"/>
        <v>0</v>
      </c>
      <c r="AI23" s="44">
        <f t="shared" si="11"/>
        <v>0</v>
      </c>
      <c r="AJ23" s="48"/>
      <c r="AK23" s="48"/>
      <c r="AL23" s="103"/>
      <c r="AM23" s="42">
        <f t="shared" si="12"/>
        <v>0</v>
      </c>
      <c r="AN23" s="104"/>
    </row>
    <row r="24">
      <c r="A24" s="40" t="s">
        <v>37</v>
      </c>
      <c r="B24" s="40" t="s">
        <v>39</v>
      </c>
      <c r="C24" s="41">
        <v>45199.0</v>
      </c>
      <c r="D24" s="40">
        <v>30.0</v>
      </c>
      <c r="E24" s="40">
        <v>795.0</v>
      </c>
      <c r="F24" s="41">
        <v>45869.0</v>
      </c>
      <c r="G24" s="40" t="b">
        <v>0</v>
      </c>
      <c r="H24" s="40" t="b">
        <v>0</v>
      </c>
      <c r="I24" s="40" t="b">
        <v>1</v>
      </c>
      <c r="J24" s="40">
        <v>795.0</v>
      </c>
      <c r="K24" s="42">
        <f t="shared" si="1"/>
        <v>795</v>
      </c>
      <c r="L24" s="42">
        <f t="shared" si="2"/>
        <v>0</v>
      </c>
      <c r="M24" s="42">
        <f t="shared" si="3"/>
        <v>795</v>
      </c>
      <c r="N24" s="43">
        <v>0.1</v>
      </c>
      <c r="O24" s="44">
        <f t="shared" si="4"/>
        <v>-79.5</v>
      </c>
      <c r="P24" s="43">
        <v>0.05</v>
      </c>
      <c r="Q24" s="44">
        <f t="shared" si="5"/>
        <v>-39.75</v>
      </c>
      <c r="R24" s="45">
        <f t="shared" si="6"/>
        <v>-119.2</v>
      </c>
      <c r="S24" s="111" t="s">
        <v>216</v>
      </c>
      <c r="T24" s="111">
        <v>250.0</v>
      </c>
      <c r="U24" s="111" t="s">
        <v>217</v>
      </c>
      <c r="V24" s="111"/>
      <c r="W24" s="111"/>
      <c r="X24" s="111"/>
      <c r="Y24" s="111"/>
      <c r="Z24" s="46"/>
      <c r="AA24" s="46"/>
      <c r="AB24" s="46"/>
      <c r="AC24" s="46"/>
      <c r="AE24" s="44">
        <f t="shared" si="7"/>
        <v>-250</v>
      </c>
      <c r="AF24" s="44">
        <f t="shared" si="8"/>
        <v>425.8</v>
      </c>
      <c r="AG24" s="44">
        <f t="shared" si="9"/>
        <v>0</v>
      </c>
      <c r="AH24" s="44">
        <f t="shared" si="10"/>
        <v>425.8</v>
      </c>
      <c r="AI24" s="44">
        <f t="shared" si="11"/>
        <v>425.8</v>
      </c>
      <c r="AJ24" s="48"/>
      <c r="AK24" s="48"/>
      <c r="AL24" s="103"/>
      <c r="AM24" s="42">
        <f t="shared" si="12"/>
        <v>0</v>
      </c>
      <c r="AN24" s="104"/>
    </row>
    <row r="25">
      <c r="A25" s="40" t="s">
        <v>154</v>
      </c>
      <c r="B25" s="40" t="s">
        <v>209</v>
      </c>
      <c r="C25" s="41">
        <v>45859.0</v>
      </c>
      <c r="D25" s="40">
        <v>21.0</v>
      </c>
      <c r="E25" s="40">
        <v>795.0</v>
      </c>
      <c r="F25" s="41">
        <v>45877.0</v>
      </c>
      <c r="G25" s="40" t="b">
        <v>0</v>
      </c>
      <c r="H25" s="40" t="b">
        <v>0</v>
      </c>
      <c r="I25" s="40" t="b">
        <v>1</v>
      </c>
      <c r="J25" s="40">
        <v>5687.3</v>
      </c>
      <c r="K25" s="42">
        <f t="shared" si="1"/>
        <v>5687.3</v>
      </c>
      <c r="L25" s="42">
        <f t="shared" si="2"/>
        <v>0</v>
      </c>
      <c r="M25" s="42">
        <f t="shared" si="3"/>
        <v>5687.3</v>
      </c>
      <c r="N25" s="43">
        <v>0.1</v>
      </c>
      <c r="O25" s="44">
        <f t="shared" si="4"/>
        <v>-568.73</v>
      </c>
      <c r="P25" s="43">
        <v>0.05</v>
      </c>
      <c r="Q25" s="44">
        <f t="shared" si="5"/>
        <v>-284.365</v>
      </c>
      <c r="R25" s="45">
        <f t="shared" si="6"/>
        <v>-853.045</v>
      </c>
      <c r="S25" s="111" t="s">
        <v>214</v>
      </c>
      <c r="T25" s="111">
        <v>300.0</v>
      </c>
      <c r="U25" s="111" t="s">
        <v>218</v>
      </c>
      <c r="V25" s="83" t="s">
        <v>219</v>
      </c>
      <c r="W25" s="83">
        <v>58.99</v>
      </c>
      <c r="X25" s="83" t="s">
        <v>220</v>
      </c>
      <c r="Y25" s="111"/>
      <c r="Z25" s="46"/>
      <c r="AA25" s="46"/>
      <c r="AB25" s="46"/>
      <c r="AC25" s="46"/>
      <c r="AE25" s="44">
        <f t="shared" si="7"/>
        <v>-358.99</v>
      </c>
      <c r="AF25" s="44">
        <f t="shared" si="8"/>
        <v>4475.265</v>
      </c>
      <c r="AG25" s="44">
        <f t="shared" si="9"/>
        <v>0</v>
      </c>
      <c r="AH25" s="44">
        <f t="shared" si="10"/>
        <v>4475.265</v>
      </c>
      <c r="AI25" s="44">
        <f t="shared" si="11"/>
        <v>4475.265</v>
      </c>
      <c r="AJ25" s="48"/>
      <c r="AK25" s="48"/>
      <c r="AL25" s="103"/>
      <c r="AM25" s="42">
        <f t="shared" si="12"/>
        <v>-4892.3</v>
      </c>
      <c r="AN25" s="105"/>
    </row>
    <row r="26">
      <c r="A26" s="50" t="s">
        <v>42</v>
      </c>
      <c r="B26" s="50" t="s">
        <v>44</v>
      </c>
      <c r="C26" s="51">
        <v>45297.0</v>
      </c>
      <c r="D26" s="50">
        <v>6.0</v>
      </c>
      <c r="E26" s="50">
        <v>800.0</v>
      </c>
      <c r="F26" s="51">
        <v>45875.0</v>
      </c>
      <c r="G26" s="50" t="b">
        <v>0</v>
      </c>
      <c r="H26" s="50" t="b">
        <v>0</v>
      </c>
      <c r="I26" s="50" t="b">
        <v>1</v>
      </c>
      <c r="J26" s="50">
        <v>800.0</v>
      </c>
      <c r="K26" s="42">
        <f t="shared" si="1"/>
        <v>800</v>
      </c>
      <c r="L26" s="42">
        <f t="shared" si="2"/>
        <v>0</v>
      </c>
      <c r="M26" s="42">
        <f t="shared" si="3"/>
        <v>800</v>
      </c>
      <c r="N26" s="43">
        <v>0.1</v>
      </c>
      <c r="O26" s="44">
        <f t="shared" si="4"/>
        <v>-80</v>
      </c>
      <c r="P26" s="43">
        <v>0.05</v>
      </c>
      <c r="Q26" s="44">
        <f t="shared" si="5"/>
        <v>-40</v>
      </c>
      <c r="R26" s="45">
        <f t="shared" si="6"/>
        <v>-119.95</v>
      </c>
      <c r="S26" s="111"/>
      <c r="T26" s="111"/>
      <c r="U26" s="111"/>
      <c r="V26" s="111"/>
      <c r="W26" s="111"/>
      <c r="X26" s="111"/>
      <c r="Y26" s="111"/>
      <c r="Z26" s="46"/>
      <c r="AA26" s="46"/>
      <c r="AB26" s="46"/>
      <c r="AC26" s="46"/>
      <c r="AE26" s="44">
        <f t="shared" si="7"/>
        <v>0</v>
      </c>
      <c r="AF26" s="44">
        <f t="shared" si="8"/>
        <v>680.05</v>
      </c>
      <c r="AG26" s="44">
        <f t="shared" si="9"/>
        <v>0</v>
      </c>
      <c r="AH26" s="44">
        <f t="shared" si="10"/>
        <v>680.05</v>
      </c>
      <c r="AI26" s="44">
        <f t="shared" si="11"/>
        <v>680.05</v>
      </c>
      <c r="AJ26" s="48"/>
      <c r="AK26" s="48"/>
      <c r="AL26" s="103"/>
      <c r="AM26" s="42">
        <f t="shared" si="12"/>
        <v>0</v>
      </c>
      <c r="AN26" s="104"/>
    </row>
    <row r="27">
      <c r="A27" s="50" t="s">
        <v>45</v>
      </c>
      <c r="B27" s="50" t="s">
        <v>47</v>
      </c>
      <c r="C27" s="53">
        <v>44893.0</v>
      </c>
      <c r="D27" s="50">
        <v>28.0</v>
      </c>
      <c r="E27" s="50">
        <v>795.0</v>
      </c>
      <c r="F27" s="51">
        <v>45866.0</v>
      </c>
      <c r="G27" s="50" t="b">
        <v>0</v>
      </c>
      <c r="H27" s="50" t="b">
        <v>1</v>
      </c>
      <c r="I27" s="50" t="b">
        <v>0</v>
      </c>
      <c r="J27" s="50">
        <v>795.0</v>
      </c>
      <c r="K27" s="42">
        <f t="shared" si="1"/>
        <v>0</v>
      </c>
      <c r="L27" s="42">
        <f t="shared" si="2"/>
        <v>795</v>
      </c>
      <c r="M27" s="42">
        <f t="shared" si="3"/>
        <v>795</v>
      </c>
      <c r="N27" s="43">
        <v>0.1</v>
      </c>
      <c r="O27" s="44">
        <f t="shared" si="4"/>
        <v>-79.5</v>
      </c>
      <c r="P27" s="43">
        <v>0.05</v>
      </c>
      <c r="Q27" s="44">
        <f t="shared" si="5"/>
        <v>-39.75</v>
      </c>
      <c r="R27" s="45">
        <f t="shared" si="6"/>
        <v>-119.2</v>
      </c>
      <c r="S27" s="111"/>
      <c r="T27" s="111"/>
      <c r="U27" s="111"/>
      <c r="V27" s="111"/>
      <c r="W27" s="111"/>
      <c r="X27" s="111"/>
      <c r="Y27" s="111"/>
      <c r="Z27" s="46"/>
      <c r="AA27" s="46"/>
      <c r="AB27" s="46"/>
      <c r="AC27" s="46"/>
      <c r="AE27" s="44">
        <f t="shared" si="7"/>
        <v>0</v>
      </c>
      <c r="AF27" s="44">
        <f t="shared" si="8"/>
        <v>675.8</v>
      </c>
      <c r="AG27" s="44">
        <f t="shared" si="9"/>
        <v>675.8</v>
      </c>
      <c r="AH27" s="44">
        <f t="shared" si="10"/>
        <v>0</v>
      </c>
      <c r="AI27" s="44">
        <f t="shared" si="11"/>
        <v>675.8</v>
      </c>
      <c r="AJ27" s="48"/>
      <c r="AK27" s="48"/>
      <c r="AL27" s="103"/>
      <c r="AM27" s="42">
        <f t="shared" si="12"/>
        <v>0</v>
      </c>
      <c r="AN27" s="104"/>
    </row>
    <row r="28">
      <c r="A28" s="40" t="s">
        <v>48</v>
      </c>
      <c r="B28" s="40" t="s">
        <v>50</v>
      </c>
      <c r="C28" s="41">
        <v>45188.0</v>
      </c>
      <c r="D28" s="40">
        <v>19.0</v>
      </c>
      <c r="E28" s="40">
        <v>740.0</v>
      </c>
      <c r="F28" s="41">
        <v>45888.0</v>
      </c>
      <c r="G28" s="40" t="b">
        <v>0</v>
      </c>
      <c r="H28" s="40" t="b">
        <v>0</v>
      </c>
      <c r="I28" s="40" t="b">
        <v>1</v>
      </c>
      <c r="J28" s="40">
        <v>740.0</v>
      </c>
      <c r="K28" s="42">
        <f t="shared" si="1"/>
        <v>740</v>
      </c>
      <c r="L28" s="42">
        <f t="shared" si="2"/>
        <v>0</v>
      </c>
      <c r="M28" s="42">
        <f t="shared" si="3"/>
        <v>740</v>
      </c>
      <c r="N28" s="43">
        <v>0.1</v>
      </c>
      <c r="O28" s="44">
        <f t="shared" si="4"/>
        <v>-74</v>
      </c>
      <c r="P28" s="43">
        <v>0.05</v>
      </c>
      <c r="Q28" s="44">
        <f t="shared" si="5"/>
        <v>-37</v>
      </c>
      <c r="R28" s="45">
        <f t="shared" si="6"/>
        <v>-110.95</v>
      </c>
      <c r="S28" s="111"/>
      <c r="T28" s="111"/>
      <c r="U28" s="111"/>
      <c r="V28" s="111"/>
      <c r="W28" s="111"/>
      <c r="X28" s="111"/>
      <c r="Y28" s="111"/>
      <c r="Z28" s="47"/>
      <c r="AA28" s="47"/>
      <c r="AB28" s="47"/>
      <c r="AC28" s="47"/>
      <c r="AE28" s="44">
        <f t="shared" si="7"/>
        <v>0</v>
      </c>
      <c r="AF28" s="44">
        <f t="shared" si="8"/>
        <v>629.05</v>
      </c>
      <c r="AG28" s="44">
        <f t="shared" si="9"/>
        <v>0</v>
      </c>
      <c r="AH28" s="44">
        <f t="shared" si="10"/>
        <v>629.05</v>
      </c>
      <c r="AI28" s="44">
        <f t="shared" si="11"/>
        <v>629.05</v>
      </c>
      <c r="AJ28" s="52"/>
      <c r="AK28" s="52"/>
      <c r="AL28" s="52"/>
      <c r="AM28" s="42">
        <f t="shared" si="12"/>
        <v>0</v>
      </c>
      <c r="AN28" s="105"/>
    </row>
    <row r="29">
      <c r="A29" s="50" t="s">
        <v>51</v>
      </c>
      <c r="B29" s="50" t="s">
        <v>53</v>
      </c>
      <c r="C29" s="51">
        <v>45547.0</v>
      </c>
      <c r="D29" s="50">
        <v>12.0</v>
      </c>
      <c r="E29" s="50">
        <v>583.89</v>
      </c>
      <c r="F29" s="51">
        <v>45881.0</v>
      </c>
      <c r="G29" s="50" t="b">
        <v>0</v>
      </c>
      <c r="H29" s="50" t="b">
        <v>0</v>
      </c>
      <c r="I29" s="50" t="b">
        <v>1</v>
      </c>
      <c r="J29" s="50">
        <v>583.89</v>
      </c>
      <c r="K29" s="42">
        <f t="shared" si="1"/>
        <v>583.89</v>
      </c>
      <c r="L29" s="42">
        <f t="shared" si="2"/>
        <v>0</v>
      </c>
      <c r="M29" s="42">
        <f t="shared" si="3"/>
        <v>583.89</v>
      </c>
      <c r="N29" s="43">
        <v>0.1</v>
      </c>
      <c r="O29" s="44">
        <f t="shared" si="4"/>
        <v>-58.389</v>
      </c>
      <c r="P29" s="43">
        <v>0.05</v>
      </c>
      <c r="Q29" s="44">
        <f t="shared" si="5"/>
        <v>-29.1945</v>
      </c>
      <c r="R29" s="45">
        <f t="shared" si="6"/>
        <v>-87.5335</v>
      </c>
      <c r="S29" s="111"/>
      <c r="T29" s="111"/>
      <c r="U29" s="111"/>
      <c r="V29" s="111"/>
      <c r="W29" s="111"/>
      <c r="X29" s="111"/>
      <c r="Y29" s="111"/>
      <c r="Z29" s="46"/>
      <c r="AA29" s="46"/>
      <c r="AB29" s="46"/>
      <c r="AC29" s="46"/>
      <c r="AE29" s="44">
        <f t="shared" si="7"/>
        <v>0</v>
      </c>
      <c r="AF29" s="44">
        <f t="shared" si="8"/>
        <v>496.3565</v>
      </c>
      <c r="AG29" s="44">
        <f t="shared" si="9"/>
        <v>0</v>
      </c>
      <c r="AH29" s="44">
        <f t="shared" si="10"/>
        <v>496.3565</v>
      </c>
      <c r="AI29" s="44">
        <f t="shared" si="11"/>
        <v>496.3565</v>
      </c>
      <c r="AJ29" s="48"/>
      <c r="AK29" s="48"/>
      <c r="AL29" s="103"/>
      <c r="AM29" s="42">
        <f t="shared" si="12"/>
        <v>0</v>
      </c>
      <c r="AN29" s="104"/>
    </row>
    <row r="30">
      <c r="A30" s="40" t="s">
        <v>54</v>
      </c>
      <c r="B30" s="40" t="s">
        <v>56</v>
      </c>
      <c r="C30" s="49">
        <v>45647.0</v>
      </c>
      <c r="D30" s="40">
        <v>21.0</v>
      </c>
      <c r="E30" s="40">
        <v>700.0</v>
      </c>
      <c r="F30" s="41">
        <v>45889.0</v>
      </c>
      <c r="G30" s="40" t="b">
        <v>0</v>
      </c>
      <c r="H30" s="40" t="b">
        <v>0</v>
      </c>
      <c r="I30" s="40" t="b">
        <v>1</v>
      </c>
      <c r="J30" s="40">
        <v>700.0</v>
      </c>
      <c r="K30" s="42">
        <f t="shared" si="1"/>
        <v>700</v>
      </c>
      <c r="L30" s="42">
        <f t="shared" si="2"/>
        <v>0</v>
      </c>
      <c r="M30" s="42">
        <f t="shared" si="3"/>
        <v>700</v>
      </c>
      <c r="N30" s="43">
        <v>0.1</v>
      </c>
      <c r="O30" s="44">
        <f t="shared" si="4"/>
        <v>-70</v>
      </c>
      <c r="P30" s="43">
        <v>0.05</v>
      </c>
      <c r="Q30" s="44">
        <f t="shared" si="5"/>
        <v>-35</v>
      </c>
      <c r="R30" s="45">
        <f t="shared" si="6"/>
        <v>-104.95</v>
      </c>
      <c r="S30" s="111"/>
      <c r="T30" s="111"/>
      <c r="U30" s="111"/>
      <c r="V30" s="111"/>
      <c r="W30" s="111"/>
      <c r="X30" s="111"/>
      <c r="Y30" s="111"/>
      <c r="Z30" s="47"/>
      <c r="AA30" s="47"/>
      <c r="AB30" s="47"/>
      <c r="AC30" s="47"/>
      <c r="AE30" s="44">
        <f t="shared" si="7"/>
        <v>0</v>
      </c>
      <c r="AF30" s="44">
        <f t="shared" si="8"/>
        <v>595.05</v>
      </c>
      <c r="AG30" s="44">
        <f t="shared" si="9"/>
        <v>0</v>
      </c>
      <c r="AH30" s="44">
        <f t="shared" si="10"/>
        <v>595.05</v>
      </c>
      <c r="AI30" s="44">
        <f t="shared" si="11"/>
        <v>595.05</v>
      </c>
      <c r="AJ30" s="54"/>
      <c r="AK30" s="54"/>
      <c r="AL30" s="54"/>
      <c r="AM30" s="42">
        <f t="shared" si="12"/>
        <v>0</v>
      </c>
      <c r="AN30" s="34"/>
    </row>
    <row r="31">
      <c r="A31" s="40" t="s">
        <v>57</v>
      </c>
      <c r="B31" s="40" t="s">
        <v>204</v>
      </c>
      <c r="C31" s="41">
        <v>45818.0</v>
      </c>
      <c r="D31" s="40">
        <v>10.0</v>
      </c>
      <c r="E31" s="40">
        <v>740.0</v>
      </c>
      <c r="F31" s="41">
        <v>45880.0</v>
      </c>
      <c r="G31" s="40" t="b">
        <v>0</v>
      </c>
      <c r="H31" s="40" t="b">
        <v>0</v>
      </c>
      <c r="I31" s="40" t="b">
        <v>1</v>
      </c>
      <c r="J31" s="40">
        <v>795.0</v>
      </c>
      <c r="K31" s="42">
        <f t="shared" si="1"/>
        <v>795</v>
      </c>
      <c r="L31" s="42">
        <f t="shared" si="2"/>
        <v>0</v>
      </c>
      <c r="M31" s="42">
        <f t="shared" si="3"/>
        <v>795</v>
      </c>
      <c r="N31" s="43">
        <v>0.1</v>
      </c>
      <c r="O31" s="44">
        <f t="shared" si="4"/>
        <v>-79.5</v>
      </c>
      <c r="P31" s="43">
        <v>0.05</v>
      </c>
      <c r="Q31" s="44">
        <f t="shared" si="5"/>
        <v>-39.75</v>
      </c>
      <c r="R31" s="45">
        <f t="shared" si="6"/>
        <v>-119.2</v>
      </c>
      <c r="S31" s="112"/>
      <c r="T31" s="112"/>
      <c r="U31" s="112"/>
      <c r="V31" s="112"/>
      <c r="W31" s="112"/>
      <c r="X31" s="112"/>
      <c r="Y31" s="111"/>
      <c r="Z31" s="47"/>
      <c r="AA31" s="47"/>
      <c r="AB31" s="47"/>
      <c r="AC31" s="47"/>
      <c r="AE31" s="44">
        <f t="shared" si="7"/>
        <v>0</v>
      </c>
      <c r="AF31" s="44">
        <f t="shared" si="8"/>
        <v>675.8</v>
      </c>
      <c r="AG31" s="44">
        <f t="shared" si="9"/>
        <v>0</v>
      </c>
      <c r="AH31" s="44">
        <f t="shared" si="10"/>
        <v>675.8</v>
      </c>
      <c r="AI31" s="44">
        <f t="shared" si="11"/>
        <v>675.8</v>
      </c>
      <c r="AJ31" s="54"/>
      <c r="AK31" s="54"/>
      <c r="AL31" s="54"/>
      <c r="AM31" s="42">
        <f t="shared" si="12"/>
        <v>-55</v>
      </c>
      <c r="AN31" s="104"/>
    </row>
    <row r="32">
      <c r="A32" s="40" t="s">
        <v>60</v>
      </c>
      <c r="B32" s="40" t="s">
        <v>221</v>
      </c>
      <c r="C32" s="41">
        <v>45887.0</v>
      </c>
      <c r="D32" s="40">
        <v>18.0</v>
      </c>
      <c r="E32" s="40">
        <v>438.0</v>
      </c>
      <c r="F32" s="41">
        <v>45860.0</v>
      </c>
      <c r="G32" s="40" t="b">
        <v>0</v>
      </c>
      <c r="H32" s="40" t="b">
        <v>1</v>
      </c>
      <c r="I32" s="40" t="b">
        <v>0</v>
      </c>
      <c r="J32" s="40">
        <v>438.0</v>
      </c>
      <c r="K32" s="42">
        <f t="shared" si="1"/>
        <v>0</v>
      </c>
      <c r="L32" s="42">
        <f t="shared" si="2"/>
        <v>438</v>
      </c>
      <c r="M32" s="42">
        <f t="shared" si="3"/>
        <v>438</v>
      </c>
      <c r="N32" s="43">
        <v>0.1</v>
      </c>
      <c r="O32" s="44">
        <f t="shared" si="4"/>
        <v>-43.8</v>
      </c>
      <c r="P32" s="43">
        <v>0.05</v>
      </c>
      <c r="Q32" s="44">
        <f t="shared" si="5"/>
        <v>-21.9</v>
      </c>
      <c r="R32" s="45">
        <f t="shared" si="6"/>
        <v>-65.65</v>
      </c>
      <c r="S32" s="83" t="s">
        <v>219</v>
      </c>
      <c r="T32" s="83">
        <v>61.49</v>
      </c>
      <c r="U32" s="83" t="s">
        <v>220</v>
      </c>
      <c r="V32" s="83" t="s">
        <v>222</v>
      </c>
      <c r="W32" s="83">
        <v>129.99</v>
      </c>
      <c r="X32" s="113"/>
      <c r="Y32" s="111"/>
      <c r="Z32" s="46"/>
      <c r="AA32" s="46"/>
      <c r="AB32" s="46"/>
      <c r="AC32" s="46"/>
      <c r="AE32" s="44">
        <f t="shared" si="7"/>
        <v>-191.48</v>
      </c>
      <c r="AF32" s="44">
        <f t="shared" si="8"/>
        <v>180.87</v>
      </c>
      <c r="AG32" s="44">
        <f t="shared" si="9"/>
        <v>180.87</v>
      </c>
      <c r="AH32" s="44">
        <f t="shared" si="10"/>
        <v>0</v>
      </c>
      <c r="AI32" s="44">
        <f t="shared" si="11"/>
        <v>180.87</v>
      </c>
      <c r="AJ32" s="48"/>
      <c r="AK32" s="48"/>
      <c r="AL32" s="103"/>
      <c r="AM32" s="42">
        <f t="shared" si="12"/>
        <v>0</v>
      </c>
      <c r="AN32" s="104"/>
    </row>
    <row r="33">
      <c r="A33" s="40" t="s">
        <v>63</v>
      </c>
      <c r="B33" s="40" t="s">
        <v>65</v>
      </c>
      <c r="C33" s="41">
        <v>45721.0</v>
      </c>
      <c r="D33" s="40">
        <v>5.0</v>
      </c>
      <c r="E33" s="40">
        <v>700.0</v>
      </c>
      <c r="F33" s="41">
        <v>45870.0</v>
      </c>
      <c r="G33" s="40" t="b">
        <v>0</v>
      </c>
      <c r="H33" s="40" t="b">
        <v>0</v>
      </c>
      <c r="I33" s="40" t="b">
        <v>1</v>
      </c>
      <c r="J33" s="40">
        <v>700.0</v>
      </c>
      <c r="K33" s="42">
        <f t="shared" si="1"/>
        <v>700</v>
      </c>
      <c r="L33" s="42">
        <f t="shared" si="2"/>
        <v>0</v>
      </c>
      <c r="M33" s="42">
        <f t="shared" si="3"/>
        <v>700</v>
      </c>
      <c r="N33" s="43">
        <v>0.1</v>
      </c>
      <c r="O33" s="44">
        <f t="shared" si="4"/>
        <v>-70</v>
      </c>
      <c r="P33" s="43">
        <v>0.05</v>
      </c>
      <c r="Q33" s="44">
        <f t="shared" si="5"/>
        <v>-35</v>
      </c>
      <c r="R33" s="45">
        <f t="shared" si="6"/>
        <v>-104.95</v>
      </c>
      <c r="S33" s="111"/>
      <c r="T33" s="111"/>
      <c r="U33" s="111"/>
      <c r="V33" s="111"/>
      <c r="W33" s="111"/>
      <c r="X33" s="111"/>
      <c r="Y33" s="111"/>
      <c r="Z33" s="46"/>
      <c r="AA33" s="46"/>
      <c r="AB33" s="46"/>
      <c r="AC33" s="46"/>
      <c r="AE33" s="44">
        <f t="shared" si="7"/>
        <v>0</v>
      </c>
      <c r="AF33" s="44">
        <f t="shared" si="8"/>
        <v>595.05</v>
      </c>
      <c r="AG33" s="44">
        <f t="shared" si="9"/>
        <v>0</v>
      </c>
      <c r="AH33" s="44">
        <f t="shared" si="10"/>
        <v>595.05</v>
      </c>
      <c r="AI33" s="44">
        <f t="shared" si="11"/>
        <v>595.05</v>
      </c>
      <c r="AJ33" s="48"/>
      <c r="AK33" s="48"/>
      <c r="AL33" s="103"/>
      <c r="AM33" s="42">
        <f t="shared" si="12"/>
        <v>0</v>
      </c>
      <c r="AN33" s="104"/>
    </row>
    <row r="34">
      <c r="A34" s="40" t="s">
        <v>66</v>
      </c>
      <c r="B34" s="40" t="s">
        <v>68</v>
      </c>
      <c r="C34" s="41">
        <v>45488.0</v>
      </c>
      <c r="D34" s="40">
        <v>15.0</v>
      </c>
      <c r="E34" s="40">
        <v>795.0</v>
      </c>
      <c r="F34" s="41">
        <v>45884.0</v>
      </c>
      <c r="G34" s="40" t="b">
        <v>0</v>
      </c>
      <c r="H34" s="40" t="b">
        <v>0</v>
      </c>
      <c r="I34" s="40" t="b">
        <v>1</v>
      </c>
      <c r="J34" s="40">
        <v>795.0</v>
      </c>
      <c r="K34" s="42">
        <f t="shared" si="1"/>
        <v>795</v>
      </c>
      <c r="L34" s="42">
        <f t="shared" si="2"/>
        <v>0</v>
      </c>
      <c r="M34" s="42">
        <f t="shared" si="3"/>
        <v>795</v>
      </c>
      <c r="N34" s="43">
        <v>0.1</v>
      </c>
      <c r="O34" s="44">
        <f t="shared" si="4"/>
        <v>-79.5</v>
      </c>
      <c r="P34" s="43">
        <v>0.05</v>
      </c>
      <c r="Q34" s="44">
        <f t="shared" si="5"/>
        <v>-39.75</v>
      </c>
      <c r="R34" s="45">
        <f t="shared" si="6"/>
        <v>-119.2</v>
      </c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E34" s="44">
        <f t="shared" si="7"/>
        <v>0</v>
      </c>
      <c r="AF34" s="44">
        <f t="shared" si="8"/>
        <v>675.8</v>
      </c>
      <c r="AG34" s="44">
        <f t="shared" si="9"/>
        <v>0</v>
      </c>
      <c r="AH34" s="44">
        <f t="shared" si="10"/>
        <v>675.8</v>
      </c>
      <c r="AI34" s="44">
        <f t="shared" si="11"/>
        <v>675.8</v>
      </c>
      <c r="AJ34" s="54"/>
      <c r="AK34" s="54"/>
      <c r="AL34" s="54"/>
      <c r="AM34" s="42">
        <f t="shared" si="12"/>
        <v>0</v>
      </c>
      <c r="AN34" s="104"/>
    </row>
    <row r="35">
      <c r="A35" s="50" t="s">
        <v>69</v>
      </c>
      <c r="B35" s="50" t="s">
        <v>71</v>
      </c>
      <c r="C35" s="51">
        <v>44986.0</v>
      </c>
      <c r="D35" s="50">
        <v>1.0</v>
      </c>
      <c r="E35" s="50">
        <v>740.0</v>
      </c>
      <c r="F35" s="51">
        <v>45866.0</v>
      </c>
      <c r="G35" s="50" t="b">
        <v>0</v>
      </c>
      <c r="H35" s="50" t="b">
        <v>0</v>
      </c>
      <c r="I35" s="50" t="b">
        <v>1</v>
      </c>
      <c r="J35" s="50">
        <v>740.0</v>
      </c>
      <c r="K35" s="42">
        <f t="shared" si="1"/>
        <v>740</v>
      </c>
      <c r="L35" s="42">
        <f t="shared" si="2"/>
        <v>0</v>
      </c>
      <c r="M35" s="42">
        <f t="shared" si="3"/>
        <v>740</v>
      </c>
      <c r="N35" s="43">
        <v>0.1</v>
      </c>
      <c r="O35" s="44">
        <f t="shared" si="4"/>
        <v>-74</v>
      </c>
      <c r="P35" s="43">
        <v>0.05</v>
      </c>
      <c r="Q35" s="44">
        <f t="shared" si="5"/>
        <v>-37</v>
      </c>
      <c r="R35" s="45">
        <f t="shared" si="6"/>
        <v>-110.95</v>
      </c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E35" s="44">
        <f t="shared" si="7"/>
        <v>0</v>
      </c>
      <c r="AF35" s="44">
        <f t="shared" si="8"/>
        <v>629.05</v>
      </c>
      <c r="AG35" s="44">
        <f t="shared" si="9"/>
        <v>0</v>
      </c>
      <c r="AH35" s="44">
        <f t="shared" si="10"/>
        <v>629.05</v>
      </c>
      <c r="AI35" s="44">
        <f t="shared" si="11"/>
        <v>629.05</v>
      </c>
      <c r="AJ35" s="48"/>
      <c r="AK35" s="48"/>
      <c r="AL35" s="103"/>
      <c r="AM35" s="42">
        <f t="shared" si="12"/>
        <v>0</v>
      </c>
      <c r="AN35" s="104"/>
    </row>
    <row r="36">
      <c r="A36" s="50" t="s">
        <v>72</v>
      </c>
      <c r="B36" s="50" t="s">
        <v>205</v>
      </c>
      <c r="C36" s="51">
        <v>45828.0</v>
      </c>
      <c r="D36" s="50">
        <v>20.0</v>
      </c>
      <c r="E36" s="50">
        <v>795.0</v>
      </c>
      <c r="F36" s="51">
        <v>45860.0</v>
      </c>
      <c r="G36" s="50" t="b">
        <v>0</v>
      </c>
      <c r="H36" s="50" t="b">
        <v>1</v>
      </c>
      <c r="I36" s="50" t="b">
        <v>0</v>
      </c>
      <c r="J36" s="50">
        <v>795.0</v>
      </c>
      <c r="K36" s="42">
        <f t="shared" si="1"/>
        <v>0</v>
      </c>
      <c r="L36" s="42">
        <f t="shared" si="2"/>
        <v>795</v>
      </c>
      <c r="M36" s="42">
        <f t="shared" si="3"/>
        <v>795</v>
      </c>
      <c r="N36" s="43">
        <v>0.1</v>
      </c>
      <c r="O36" s="44">
        <f t="shared" si="4"/>
        <v>-79.5</v>
      </c>
      <c r="P36" s="43">
        <v>0.05</v>
      </c>
      <c r="Q36" s="44">
        <f t="shared" si="5"/>
        <v>-39.75</v>
      </c>
      <c r="R36" s="45">
        <f t="shared" si="6"/>
        <v>-119.2</v>
      </c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E36" s="44">
        <f t="shared" si="7"/>
        <v>0</v>
      </c>
      <c r="AF36" s="44">
        <f t="shared" si="8"/>
        <v>675.8</v>
      </c>
      <c r="AG36" s="44">
        <f t="shared" si="9"/>
        <v>675.8</v>
      </c>
      <c r="AH36" s="44">
        <f t="shared" si="10"/>
        <v>0</v>
      </c>
      <c r="AI36" s="44">
        <f t="shared" si="11"/>
        <v>675.8</v>
      </c>
      <c r="AJ36" s="48"/>
      <c r="AK36" s="48"/>
      <c r="AL36" s="103"/>
      <c r="AM36" s="42">
        <f t="shared" si="12"/>
        <v>0</v>
      </c>
      <c r="AN36" s="104"/>
    </row>
    <row r="37">
      <c r="A37" s="50" t="s">
        <v>74</v>
      </c>
      <c r="B37" s="50" t="s">
        <v>76</v>
      </c>
      <c r="C37" s="51">
        <v>45367.0</v>
      </c>
      <c r="D37" s="50">
        <v>16.0</v>
      </c>
      <c r="E37" s="50">
        <v>810.0</v>
      </c>
      <c r="F37" s="51">
        <v>45884.0</v>
      </c>
      <c r="G37" s="50" t="b">
        <v>0</v>
      </c>
      <c r="H37" s="50" t="b">
        <v>0</v>
      </c>
      <c r="I37" s="50" t="b">
        <v>1</v>
      </c>
      <c r="J37" s="50">
        <v>810.0</v>
      </c>
      <c r="K37" s="42">
        <f t="shared" si="1"/>
        <v>810</v>
      </c>
      <c r="L37" s="42">
        <f t="shared" si="2"/>
        <v>0</v>
      </c>
      <c r="M37" s="42">
        <f t="shared" si="3"/>
        <v>810</v>
      </c>
      <c r="N37" s="43">
        <v>0.1</v>
      </c>
      <c r="O37" s="44">
        <f t="shared" si="4"/>
        <v>-81</v>
      </c>
      <c r="P37" s="43">
        <v>0.05</v>
      </c>
      <c r="Q37" s="44">
        <f t="shared" si="5"/>
        <v>-40.5</v>
      </c>
      <c r="R37" s="45">
        <f t="shared" si="6"/>
        <v>-121.45</v>
      </c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E37" s="44">
        <f t="shared" si="7"/>
        <v>0</v>
      </c>
      <c r="AF37" s="44">
        <f t="shared" si="8"/>
        <v>688.55</v>
      </c>
      <c r="AG37" s="44">
        <f t="shared" si="9"/>
        <v>0</v>
      </c>
      <c r="AH37" s="44">
        <f t="shared" si="10"/>
        <v>688.55</v>
      </c>
      <c r="AI37" s="44">
        <f t="shared" si="11"/>
        <v>688.55</v>
      </c>
      <c r="AJ37" s="54"/>
      <c r="AK37" s="54"/>
      <c r="AL37" s="54"/>
      <c r="AM37" s="42">
        <f t="shared" si="12"/>
        <v>0</v>
      </c>
      <c r="AN37" s="104"/>
    </row>
    <row r="38">
      <c r="A38" s="50" t="s">
        <v>167</v>
      </c>
      <c r="B38" s="50" t="s">
        <v>143</v>
      </c>
      <c r="C38" s="51">
        <v>45206.0</v>
      </c>
      <c r="D38" s="50">
        <v>7.0</v>
      </c>
      <c r="E38" s="50" t="s">
        <v>143</v>
      </c>
      <c r="F38" s="50" t="s">
        <v>143</v>
      </c>
      <c r="G38" s="50" t="b">
        <v>0</v>
      </c>
      <c r="H38" s="50" t="b">
        <v>0</v>
      </c>
      <c r="I38" s="50" t="b">
        <v>0</v>
      </c>
      <c r="J38" s="50" t="s">
        <v>143</v>
      </c>
      <c r="K38" s="42">
        <f t="shared" si="1"/>
        <v>0</v>
      </c>
      <c r="L38" s="42">
        <f t="shared" si="2"/>
        <v>0</v>
      </c>
      <c r="M38" s="42">
        <f t="shared" si="3"/>
        <v>0</v>
      </c>
      <c r="N38" s="43">
        <v>0.1</v>
      </c>
      <c r="O38" s="44">
        <f t="shared" si="4"/>
        <v>0</v>
      </c>
      <c r="P38" s="43">
        <v>0.05</v>
      </c>
      <c r="Q38" s="44">
        <f t="shared" si="5"/>
        <v>0</v>
      </c>
      <c r="R38" s="45">
        <f t="shared" si="6"/>
        <v>0.05</v>
      </c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E38" s="44">
        <f t="shared" si="7"/>
        <v>0</v>
      </c>
      <c r="AF38" s="44">
        <f t="shared" si="8"/>
        <v>0.05</v>
      </c>
      <c r="AG38" s="44">
        <f t="shared" si="9"/>
        <v>0</v>
      </c>
      <c r="AH38" s="44">
        <f t="shared" si="10"/>
        <v>0</v>
      </c>
      <c r="AI38" s="44">
        <f t="shared" si="11"/>
        <v>0</v>
      </c>
      <c r="AJ38" s="48"/>
      <c r="AK38" s="48"/>
      <c r="AL38" s="103"/>
      <c r="AM38" s="42">
        <f t="shared" si="12"/>
        <v>0</v>
      </c>
      <c r="AN38" s="105" t="s">
        <v>168</v>
      </c>
    </row>
    <row r="39">
      <c r="A39" s="50" t="s">
        <v>77</v>
      </c>
      <c r="B39" s="50" t="s">
        <v>79</v>
      </c>
      <c r="C39" s="51">
        <v>45381.0</v>
      </c>
      <c r="D39" s="50">
        <v>30.0</v>
      </c>
      <c r="E39" s="50">
        <v>675.0</v>
      </c>
      <c r="F39" s="51">
        <v>45866.0</v>
      </c>
      <c r="G39" s="50" t="b">
        <v>0</v>
      </c>
      <c r="H39" s="50" t="b">
        <v>1</v>
      </c>
      <c r="I39" s="50" t="b">
        <v>0</v>
      </c>
      <c r="J39" s="50">
        <v>675.0</v>
      </c>
      <c r="K39" s="42">
        <f t="shared" si="1"/>
        <v>0</v>
      </c>
      <c r="L39" s="42">
        <f t="shared" si="2"/>
        <v>675</v>
      </c>
      <c r="M39" s="42">
        <f t="shared" si="3"/>
        <v>675</v>
      </c>
      <c r="N39" s="43">
        <v>0.1</v>
      </c>
      <c r="O39" s="44">
        <f t="shared" si="4"/>
        <v>-67.5</v>
      </c>
      <c r="P39" s="43">
        <v>0.05</v>
      </c>
      <c r="Q39" s="44">
        <f t="shared" si="5"/>
        <v>-33.75</v>
      </c>
      <c r="R39" s="45">
        <f t="shared" si="6"/>
        <v>-101.2</v>
      </c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E39" s="44">
        <f t="shared" si="7"/>
        <v>0</v>
      </c>
      <c r="AF39" s="44">
        <f t="shared" si="8"/>
        <v>573.8</v>
      </c>
      <c r="AG39" s="44">
        <f t="shared" si="9"/>
        <v>573.8</v>
      </c>
      <c r="AH39" s="44">
        <f t="shared" si="10"/>
        <v>0</v>
      </c>
      <c r="AI39" s="44">
        <f t="shared" si="11"/>
        <v>573.8</v>
      </c>
      <c r="AJ39" s="48"/>
      <c r="AK39" s="48"/>
      <c r="AL39" s="103"/>
      <c r="AM39" s="42">
        <f t="shared" si="12"/>
        <v>0</v>
      </c>
      <c r="AN39" s="104"/>
    </row>
    <row r="40">
      <c r="A40" s="40" t="s">
        <v>80</v>
      </c>
      <c r="B40" s="40" t="s">
        <v>82</v>
      </c>
      <c r="C40" s="41">
        <v>45567.0</v>
      </c>
      <c r="D40" s="40">
        <v>2.0</v>
      </c>
      <c r="E40" s="40">
        <v>700.0</v>
      </c>
      <c r="F40" s="41">
        <v>45873.0</v>
      </c>
      <c r="G40" s="40" t="b">
        <v>0</v>
      </c>
      <c r="H40" s="40" t="b">
        <v>0</v>
      </c>
      <c r="I40" s="40" t="b">
        <v>1</v>
      </c>
      <c r="J40" s="40">
        <v>700.0</v>
      </c>
      <c r="K40" s="42">
        <f t="shared" si="1"/>
        <v>700</v>
      </c>
      <c r="L40" s="42">
        <f t="shared" si="2"/>
        <v>0</v>
      </c>
      <c r="M40" s="42">
        <f t="shared" si="3"/>
        <v>700</v>
      </c>
      <c r="N40" s="43">
        <v>0.1</v>
      </c>
      <c r="O40" s="44">
        <f t="shared" si="4"/>
        <v>-70</v>
      </c>
      <c r="P40" s="43">
        <v>0.05</v>
      </c>
      <c r="Q40" s="44">
        <f t="shared" si="5"/>
        <v>-35</v>
      </c>
      <c r="R40" s="45">
        <f t="shared" si="6"/>
        <v>-104.95</v>
      </c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E40" s="44">
        <f t="shared" si="7"/>
        <v>0</v>
      </c>
      <c r="AF40" s="44">
        <f t="shared" si="8"/>
        <v>595.05</v>
      </c>
      <c r="AG40" s="44">
        <f t="shared" si="9"/>
        <v>0</v>
      </c>
      <c r="AH40" s="44">
        <f t="shared" si="10"/>
        <v>595.05</v>
      </c>
      <c r="AI40" s="44">
        <f t="shared" si="11"/>
        <v>595.05</v>
      </c>
      <c r="AJ40" s="48"/>
      <c r="AK40" s="48"/>
      <c r="AL40" s="103"/>
      <c r="AM40" s="42">
        <f t="shared" si="12"/>
        <v>0</v>
      </c>
      <c r="AN40" s="104"/>
    </row>
    <row r="41">
      <c r="A41" s="40" t="s">
        <v>83</v>
      </c>
      <c r="B41" s="40" t="s">
        <v>198</v>
      </c>
      <c r="C41" s="41">
        <v>45069.0</v>
      </c>
      <c r="D41" s="40">
        <v>23.0</v>
      </c>
      <c r="E41" s="40">
        <v>740.0</v>
      </c>
      <c r="F41" s="41">
        <v>45868.0</v>
      </c>
      <c r="G41" s="40" t="b">
        <v>0</v>
      </c>
      <c r="H41" s="40" t="b">
        <v>1</v>
      </c>
      <c r="I41" s="40" t="b">
        <v>0</v>
      </c>
      <c r="J41" s="40">
        <v>740.0</v>
      </c>
      <c r="K41" s="42">
        <f t="shared" si="1"/>
        <v>0</v>
      </c>
      <c r="L41" s="42">
        <f t="shared" si="2"/>
        <v>740</v>
      </c>
      <c r="M41" s="42">
        <f t="shared" si="3"/>
        <v>740</v>
      </c>
      <c r="N41" s="43">
        <v>0.1</v>
      </c>
      <c r="O41" s="44">
        <f t="shared" si="4"/>
        <v>-74</v>
      </c>
      <c r="P41" s="43">
        <v>0.05</v>
      </c>
      <c r="Q41" s="44">
        <f t="shared" si="5"/>
        <v>-37</v>
      </c>
      <c r="R41" s="45">
        <f t="shared" si="6"/>
        <v>-110.95</v>
      </c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E41" s="44">
        <f t="shared" si="7"/>
        <v>0</v>
      </c>
      <c r="AF41" s="44">
        <f t="shared" si="8"/>
        <v>629.05</v>
      </c>
      <c r="AG41" s="44">
        <f t="shared" si="9"/>
        <v>629.05</v>
      </c>
      <c r="AH41" s="44">
        <f t="shared" si="10"/>
        <v>0</v>
      </c>
      <c r="AI41" s="44">
        <f t="shared" si="11"/>
        <v>629.05</v>
      </c>
      <c r="AJ41" s="48"/>
      <c r="AK41" s="48"/>
      <c r="AL41" s="103"/>
      <c r="AM41" s="42">
        <f t="shared" si="12"/>
        <v>0</v>
      </c>
      <c r="AN41" s="104"/>
    </row>
    <row r="42">
      <c r="A42" s="40" t="s">
        <v>85</v>
      </c>
      <c r="B42" s="40" t="s">
        <v>87</v>
      </c>
      <c r="C42" s="41">
        <v>45201.0</v>
      </c>
      <c r="D42" s="40">
        <v>2.0</v>
      </c>
      <c r="E42" s="40">
        <v>740.0</v>
      </c>
      <c r="F42" s="41">
        <v>45873.0</v>
      </c>
      <c r="G42" s="40" t="b">
        <v>0</v>
      </c>
      <c r="H42" s="40" t="b">
        <v>0</v>
      </c>
      <c r="I42" s="40" t="b">
        <v>1</v>
      </c>
      <c r="J42" s="40">
        <v>740.0</v>
      </c>
      <c r="K42" s="42">
        <f t="shared" si="1"/>
        <v>740</v>
      </c>
      <c r="L42" s="42">
        <f t="shared" si="2"/>
        <v>0</v>
      </c>
      <c r="M42" s="42">
        <f t="shared" si="3"/>
        <v>740</v>
      </c>
      <c r="N42" s="43">
        <v>0.1</v>
      </c>
      <c r="O42" s="44">
        <f t="shared" si="4"/>
        <v>-74</v>
      </c>
      <c r="P42" s="43">
        <v>0.05</v>
      </c>
      <c r="Q42" s="44">
        <f t="shared" si="5"/>
        <v>-37</v>
      </c>
      <c r="R42" s="45">
        <f t="shared" si="6"/>
        <v>-110.95</v>
      </c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E42" s="44">
        <f t="shared" si="7"/>
        <v>0</v>
      </c>
      <c r="AF42" s="44">
        <f t="shared" si="8"/>
        <v>629.05</v>
      </c>
      <c r="AG42" s="44">
        <f t="shared" si="9"/>
        <v>0</v>
      </c>
      <c r="AH42" s="44">
        <f t="shared" si="10"/>
        <v>629.05</v>
      </c>
      <c r="AI42" s="44">
        <f t="shared" si="11"/>
        <v>629.05</v>
      </c>
      <c r="AJ42" s="48"/>
      <c r="AK42" s="48"/>
      <c r="AL42" s="103"/>
      <c r="AM42" s="42">
        <f t="shared" si="12"/>
        <v>0</v>
      </c>
      <c r="AN42" s="104"/>
    </row>
    <row r="43">
      <c r="A43" s="40" t="s">
        <v>88</v>
      </c>
      <c r="B43" s="40" t="s">
        <v>90</v>
      </c>
      <c r="C43" s="41">
        <v>44965.0</v>
      </c>
      <c r="D43" s="40">
        <v>8.0</v>
      </c>
      <c r="E43" s="40">
        <v>740.0</v>
      </c>
      <c r="F43" s="41">
        <v>45880.0</v>
      </c>
      <c r="G43" s="40" t="b">
        <v>0</v>
      </c>
      <c r="H43" s="40" t="b">
        <v>1</v>
      </c>
      <c r="I43" s="40" t="b">
        <v>0</v>
      </c>
      <c r="J43" s="40">
        <v>740.0</v>
      </c>
      <c r="K43" s="42">
        <f t="shared" si="1"/>
        <v>0</v>
      </c>
      <c r="L43" s="42">
        <f t="shared" si="2"/>
        <v>740</v>
      </c>
      <c r="M43" s="42">
        <f t="shared" si="3"/>
        <v>740</v>
      </c>
      <c r="N43" s="43">
        <v>0.1</v>
      </c>
      <c r="O43" s="44">
        <f t="shared" si="4"/>
        <v>-74</v>
      </c>
      <c r="P43" s="43">
        <v>0.05</v>
      </c>
      <c r="Q43" s="44">
        <f t="shared" si="5"/>
        <v>-37</v>
      </c>
      <c r="R43" s="45">
        <f t="shared" si="6"/>
        <v>-110.95</v>
      </c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E43" s="44">
        <f t="shared" si="7"/>
        <v>0</v>
      </c>
      <c r="AF43" s="44">
        <f t="shared" si="8"/>
        <v>629.05</v>
      </c>
      <c r="AG43" s="44">
        <f t="shared" si="9"/>
        <v>629.05</v>
      </c>
      <c r="AH43" s="44">
        <f t="shared" si="10"/>
        <v>0</v>
      </c>
      <c r="AI43" s="44">
        <f t="shared" si="11"/>
        <v>629.05</v>
      </c>
      <c r="AJ43" s="48"/>
      <c r="AK43" s="48"/>
      <c r="AL43" s="103"/>
      <c r="AM43" s="42">
        <f t="shared" si="12"/>
        <v>0</v>
      </c>
      <c r="AN43" s="104"/>
    </row>
    <row r="44">
      <c r="A44" s="56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106"/>
      <c r="AM44" s="42">
        <f t="shared" si="12"/>
        <v>0</v>
      </c>
      <c r="AN44" s="106"/>
    </row>
    <row r="45">
      <c r="A45" s="34" t="s">
        <v>174</v>
      </c>
      <c r="B45" s="1"/>
      <c r="C45" s="1"/>
      <c r="D45" s="1"/>
      <c r="E45" s="1"/>
      <c r="F45" s="1"/>
      <c r="G45" s="1"/>
      <c r="H45" s="1"/>
      <c r="I45" s="1"/>
      <c r="J45" s="1"/>
      <c r="K45" s="42">
        <f t="shared" ref="K45:K56" si="13">J45*I45</f>
        <v>0</v>
      </c>
      <c r="L45" s="42">
        <f t="shared" ref="L45:L56" si="14">H45*J45</f>
        <v>0</v>
      </c>
      <c r="M45" s="42">
        <f t="shared" ref="M45:M56" si="15">(J45*H45)+(J45*I45)</f>
        <v>0</v>
      </c>
      <c r="N45" s="43">
        <v>0.1</v>
      </c>
      <c r="O45" s="44">
        <f t="shared" ref="O45:O56" si="16">J45*-N45</f>
        <v>0</v>
      </c>
      <c r="P45" s="43">
        <v>0.05</v>
      </c>
      <c r="Q45" s="44">
        <f t="shared" ref="Q45:Q56" si="17">J45*-P45</f>
        <v>0</v>
      </c>
      <c r="R45" s="45">
        <f t="shared" ref="R45:R56" si="18">O45+Q45</f>
        <v>0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44">
        <f t="shared" ref="AE45:AE56" si="19">-T45+-W45+-Z45+-AC45</f>
        <v>0</v>
      </c>
      <c r="AF45" s="44">
        <f t="shared" ref="AF45:AF56" si="20">J45+R45+AE45</f>
        <v>0</v>
      </c>
      <c r="AG45" s="44">
        <f t="shared" ref="AG45:AG56" si="21">AF45*H45</f>
        <v>0</v>
      </c>
      <c r="AH45" s="44">
        <f t="shared" ref="AH45:AH56" si="22">AF45*I45</f>
        <v>0</v>
      </c>
      <c r="AI45" s="44">
        <f t="shared" ref="AI45:AI56" si="23">AG45+AH45</f>
        <v>0</v>
      </c>
      <c r="AJ45" s="1"/>
      <c r="AK45" s="1"/>
      <c r="AL45" s="104"/>
      <c r="AM45" s="42">
        <f t="shared" si="12"/>
        <v>0</v>
      </c>
      <c r="AN45" s="34" t="s">
        <v>168</v>
      </c>
      <c r="AO45" s="1"/>
      <c r="AP45" s="1"/>
      <c r="AQ45" s="1"/>
      <c r="AR45" s="1"/>
    </row>
    <row r="46">
      <c r="A46" s="108" t="s">
        <v>175</v>
      </c>
      <c r="K46" s="42">
        <f t="shared" si="13"/>
        <v>0</v>
      </c>
      <c r="L46" s="42">
        <f t="shared" si="14"/>
        <v>0</v>
      </c>
      <c r="M46" s="42">
        <f t="shared" si="15"/>
        <v>0</v>
      </c>
      <c r="N46" s="43">
        <v>0.1</v>
      </c>
      <c r="O46" s="44">
        <f t="shared" si="16"/>
        <v>0</v>
      </c>
      <c r="P46" s="43">
        <v>0.05</v>
      </c>
      <c r="Q46" s="44">
        <f t="shared" si="17"/>
        <v>0</v>
      </c>
      <c r="R46" s="45">
        <f t="shared" si="18"/>
        <v>0</v>
      </c>
      <c r="AE46" s="44">
        <f t="shared" si="19"/>
        <v>0</v>
      </c>
      <c r="AF46" s="44">
        <f t="shared" si="20"/>
        <v>0</v>
      </c>
      <c r="AG46" s="44">
        <f t="shared" si="21"/>
        <v>0</v>
      </c>
      <c r="AH46" s="44">
        <f t="shared" si="22"/>
        <v>0</v>
      </c>
      <c r="AI46" s="44">
        <f t="shared" si="23"/>
        <v>0</v>
      </c>
      <c r="AM46" s="42">
        <f t="shared" si="12"/>
        <v>0</v>
      </c>
    </row>
    <row r="47">
      <c r="A47" s="59" t="s">
        <v>176</v>
      </c>
      <c r="B47" s="50" t="s">
        <v>30</v>
      </c>
      <c r="F47" s="51">
        <v>45842.0</v>
      </c>
      <c r="G47" s="50" t="b">
        <v>0</v>
      </c>
      <c r="H47" s="50" t="b">
        <v>0</v>
      </c>
      <c r="I47" s="50" t="b">
        <v>1</v>
      </c>
      <c r="J47" s="59">
        <v>60.0</v>
      </c>
      <c r="K47" s="42">
        <f t="shared" si="13"/>
        <v>60</v>
      </c>
      <c r="L47" s="42">
        <f t="shared" si="14"/>
        <v>0</v>
      </c>
      <c r="M47" s="42">
        <f t="shared" si="15"/>
        <v>60</v>
      </c>
      <c r="N47" s="43">
        <v>0.1</v>
      </c>
      <c r="O47" s="44">
        <f t="shared" si="16"/>
        <v>-6</v>
      </c>
      <c r="P47" s="43">
        <v>0.05</v>
      </c>
      <c r="Q47" s="44">
        <f t="shared" si="17"/>
        <v>-3</v>
      </c>
      <c r="R47" s="45">
        <f t="shared" si="18"/>
        <v>-9</v>
      </c>
      <c r="AE47" s="44">
        <f t="shared" si="19"/>
        <v>0</v>
      </c>
      <c r="AF47" s="44">
        <f t="shared" si="20"/>
        <v>51</v>
      </c>
      <c r="AG47" s="44">
        <f t="shared" si="21"/>
        <v>0</v>
      </c>
      <c r="AH47" s="44">
        <f t="shared" si="22"/>
        <v>51</v>
      </c>
      <c r="AI47" s="44">
        <f t="shared" si="23"/>
        <v>51</v>
      </c>
      <c r="AM47" s="42">
        <f t="shared" si="12"/>
        <v>-60</v>
      </c>
    </row>
    <row r="48">
      <c r="A48" s="59" t="s">
        <v>177</v>
      </c>
      <c r="B48" s="40" t="s">
        <v>204</v>
      </c>
      <c r="F48" s="110">
        <v>45852.0</v>
      </c>
      <c r="G48" s="40" t="b">
        <v>0</v>
      </c>
      <c r="H48" s="40" t="b">
        <v>0</v>
      </c>
      <c r="I48" s="40" t="b">
        <v>1</v>
      </c>
      <c r="J48" s="59">
        <v>60.0</v>
      </c>
      <c r="K48" s="42">
        <f t="shared" si="13"/>
        <v>60</v>
      </c>
      <c r="L48" s="42">
        <f t="shared" si="14"/>
        <v>0</v>
      </c>
      <c r="M48" s="42">
        <f t="shared" si="15"/>
        <v>60</v>
      </c>
      <c r="N48" s="43">
        <v>0.1</v>
      </c>
      <c r="O48" s="44">
        <f t="shared" si="16"/>
        <v>-6</v>
      </c>
      <c r="P48" s="43">
        <v>0.05</v>
      </c>
      <c r="Q48" s="44">
        <f t="shared" si="17"/>
        <v>-3</v>
      </c>
      <c r="R48" s="45">
        <f t="shared" si="18"/>
        <v>-9</v>
      </c>
      <c r="AE48" s="44">
        <f t="shared" si="19"/>
        <v>0</v>
      </c>
      <c r="AF48" s="44">
        <f t="shared" si="20"/>
        <v>51</v>
      </c>
      <c r="AG48" s="44">
        <f t="shared" si="21"/>
        <v>0</v>
      </c>
      <c r="AH48" s="44">
        <f t="shared" si="22"/>
        <v>51</v>
      </c>
      <c r="AI48" s="44">
        <f t="shared" si="23"/>
        <v>51</v>
      </c>
      <c r="AM48" s="42">
        <f t="shared" si="12"/>
        <v>-60</v>
      </c>
    </row>
    <row r="49">
      <c r="A49" s="59" t="s">
        <v>178</v>
      </c>
      <c r="K49" s="42">
        <f t="shared" si="13"/>
        <v>0</v>
      </c>
      <c r="L49" s="42">
        <f t="shared" si="14"/>
        <v>0</v>
      </c>
      <c r="M49" s="42">
        <f t="shared" si="15"/>
        <v>0</v>
      </c>
      <c r="N49" s="43">
        <v>0.1</v>
      </c>
      <c r="O49" s="44">
        <f t="shared" si="16"/>
        <v>0</v>
      </c>
      <c r="P49" s="43">
        <v>0.05</v>
      </c>
      <c r="Q49" s="44">
        <f t="shared" si="17"/>
        <v>0</v>
      </c>
      <c r="R49" s="45">
        <f t="shared" si="18"/>
        <v>0</v>
      </c>
      <c r="AE49" s="44">
        <f t="shared" si="19"/>
        <v>0</v>
      </c>
      <c r="AF49" s="44">
        <f t="shared" si="20"/>
        <v>0</v>
      </c>
      <c r="AG49" s="44">
        <f t="shared" si="21"/>
        <v>0</v>
      </c>
      <c r="AH49" s="44">
        <f t="shared" si="22"/>
        <v>0</v>
      </c>
      <c r="AI49" s="44">
        <f t="shared" si="23"/>
        <v>0</v>
      </c>
      <c r="AM49" s="42">
        <f t="shared" si="12"/>
        <v>0</v>
      </c>
    </row>
    <row r="50">
      <c r="A50" s="59" t="s">
        <v>179</v>
      </c>
      <c r="K50" s="42">
        <f t="shared" si="13"/>
        <v>0</v>
      </c>
      <c r="L50" s="42">
        <f t="shared" si="14"/>
        <v>0</v>
      </c>
      <c r="M50" s="42">
        <f t="shared" si="15"/>
        <v>0</v>
      </c>
      <c r="N50" s="43">
        <v>0.1</v>
      </c>
      <c r="O50" s="44">
        <f t="shared" si="16"/>
        <v>0</v>
      </c>
      <c r="P50" s="43">
        <v>0.05</v>
      </c>
      <c r="Q50" s="44">
        <f t="shared" si="17"/>
        <v>0</v>
      </c>
      <c r="R50" s="45">
        <f t="shared" si="18"/>
        <v>0</v>
      </c>
      <c r="AE50" s="44">
        <f t="shared" si="19"/>
        <v>0</v>
      </c>
      <c r="AF50" s="44">
        <f t="shared" si="20"/>
        <v>0</v>
      </c>
      <c r="AG50" s="44">
        <f t="shared" si="21"/>
        <v>0</v>
      </c>
      <c r="AH50" s="44">
        <f t="shared" si="22"/>
        <v>0</v>
      </c>
      <c r="AI50" s="44">
        <f t="shared" si="23"/>
        <v>0</v>
      </c>
      <c r="AM50" s="42">
        <f t="shared" si="12"/>
        <v>0</v>
      </c>
    </row>
    <row r="51">
      <c r="A51" s="59" t="s">
        <v>180</v>
      </c>
      <c r="K51" s="42">
        <f t="shared" si="13"/>
        <v>0</v>
      </c>
      <c r="L51" s="42">
        <f t="shared" si="14"/>
        <v>0</v>
      </c>
      <c r="M51" s="42">
        <f t="shared" si="15"/>
        <v>0</v>
      </c>
      <c r="N51" s="43">
        <v>0.1</v>
      </c>
      <c r="O51" s="44">
        <f t="shared" si="16"/>
        <v>0</v>
      </c>
      <c r="P51" s="43">
        <v>0.05</v>
      </c>
      <c r="Q51" s="44">
        <f t="shared" si="17"/>
        <v>0</v>
      </c>
      <c r="R51" s="45">
        <f t="shared" si="18"/>
        <v>0</v>
      </c>
      <c r="AE51" s="44">
        <f t="shared" si="19"/>
        <v>0</v>
      </c>
      <c r="AF51" s="44">
        <f t="shared" si="20"/>
        <v>0</v>
      </c>
      <c r="AG51" s="44">
        <f t="shared" si="21"/>
        <v>0</v>
      </c>
      <c r="AH51" s="44">
        <f t="shared" si="22"/>
        <v>0</v>
      </c>
      <c r="AI51" s="44">
        <f t="shared" si="23"/>
        <v>0</v>
      </c>
      <c r="AM51" s="42">
        <f t="shared" si="12"/>
        <v>0</v>
      </c>
    </row>
    <row r="52">
      <c r="A52" s="59" t="s">
        <v>181</v>
      </c>
      <c r="K52" s="42">
        <f t="shared" si="13"/>
        <v>0</v>
      </c>
      <c r="L52" s="42">
        <f t="shared" si="14"/>
        <v>0</v>
      </c>
      <c r="M52" s="42">
        <f t="shared" si="15"/>
        <v>0</v>
      </c>
      <c r="N52" s="43">
        <v>0.1</v>
      </c>
      <c r="O52" s="44">
        <f t="shared" si="16"/>
        <v>0</v>
      </c>
      <c r="P52" s="43">
        <v>0.05</v>
      </c>
      <c r="Q52" s="44">
        <f t="shared" si="17"/>
        <v>0</v>
      </c>
      <c r="R52" s="45">
        <f t="shared" si="18"/>
        <v>0</v>
      </c>
      <c r="AE52" s="44">
        <f t="shared" si="19"/>
        <v>0</v>
      </c>
      <c r="AF52" s="44">
        <f t="shared" si="20"/>
        <v>0</v>
      </c>
      <c r="AG52" s="44">
        <f t="shared" si="21"/>
        <v>0</v>
      </c>
      <c r="AH52" s="44">
        <f t="shared" si="22"/>
        <v>0</v>
      </c>
      <c r="AI52" s="44">
        <f t="shared" si="23"/>
        <v>0</v>
      </c>
      <c r="AM52" s="42">
        <f t="shared" si="12"/>
        <v>0</v>
      </c>
    </row>
    <row r="53">
      <c r="A53" s="59" t="s">
        <v>182</v>
      </c>
      <c r="K53" s="42">
        <f t="shared" si="13"/>
        <v>0</v>
      </c>
      <c r="L53" s="42">
        <f t="shared" si="14"/>
        <v>0</v>
      </c>
      <c r="M53" s="42">
        <f t="shared" si="15"/>
        <v>0</v>
      </c>
      <c r="N53" s="43">
        <v>0.1</v>
      </c>
      <c r="O53" s="44">
        <f t="shared" si="16"/>
        <v>0</v>
      </c>
      <c r="P53" s="43">
        <v>0.05</v>
      </c>
      <c r="Q53" s="44">
        <f t="shared" si="17"/>
        <v>0</v>
      </c>
      <c r="R53" s="45">
        <f t="shared" si="18"/>
        <v>0</v>
      </c>
      <c r="AE53" s="44">
        <f t="shared" si="19"/>
        <v>0</v>
      </c>
      <c r="AF53" s="44">
        <f t="shared" si="20"/>
        <v>0</v>
      </c>
      <c r="AG53" s="44">
        <f t="shared" si="21"/>
        <v>0</v>
      </c>
      <c r="AH53" s="44">
        <f t="shared" si="22"/>
        <v>0</v>
      </c>
      <c r="AI53" s="44">
        <f t="shared" si="23"/>
        <v>0</v>
      </c>
      <c r="AM53" s="42">
        <f t="shared" si="12"/>
        <v>0</v>
      </c>
    </row>
    <row r="54">
      <c r="A54" s="59" t="s">
        <v>183</v>
      </c>
      <c r="K54" s="42">
        <f t="shared" si="13"/>
        <v>0</v>
      </c>
      <c r="L54" s="42">
        <f t="shared" si="14"/>
        <v>0</v>
      </c>
      <c r="M54" s="42">
        <f t="shared" si="15"/>
        <v>0</v>
      </c>
      <c r="N54" s="43">
        <v>0.1</v>
      </c>
      <c r="O54" s="44">
        <f t="shared" si="16"/>
        <v>0</v>
      </c>
      <c r="P54" s="43">
        <v>0.05</v>
      </c>
      <c r="Q54" s="44">
        <f t="shared" si="17"/>
        <v>0</v>
      </c>
      <c r="R54" s="45">
        <f t="shared" si="18"/>
        <v>0</v>
      </c>
      <c r="AE54" s="44">
        <f t="shared" si="19"/>
        <v>0</v>
      </c>
      <c r="AF54" s="44">
        <f t="shared" si="20"/>
        <v>0</v>
      </c>
      <c r="AG54" s="44">
        <f t="shared" si="21"/>
        <v>0</v>
      </c>
      <c r="AH54" s="44">
        <f t="shared" si="22"/>
        <v>0</v>
      </c>
      <c r="AI54" s="44">
        <f t="shared" si="23"/>
        <v>0</v>
      </c>
      <c r="AM54" s="42">
        <f t="shared" si="12"/>
        <v>0</v>
      </c>
    </row>
    <row r="55">
      <c r="A55" s="59" t="s">
        <v>184</v>
      </c>
      <c r="K55" s="42">
        <f t="shared" si="13"/>
        <v>0</v>
      </c>
      <c r="L55" s="42">
        <f t="shared" si="14"/>
        <v>0</v>
      </c>
      <c r="M55" s="42">
        <f t="shared" si="15"/>
        <v>0</v>
      </c>
      <c r="N55" s="43">
        <v>0.1</v>
      </c>
      <c r="O55" s="44">
        <f t="shared" si="16"/>
        <v>0</v>
      </c>
      <c r="P55" s="43">
        <v>0.05</v>
      </c>
      <c r="Q55" s="44">
        <f t="shared" si="17"/>
        <v>0</v>
      </c>
      <c r="R55" s="45">
        <f t="shared" si="18"/>
        <v>0</v>
      </c>
      <c r="AE55" s="44">
        <f t="shared" si="19"/>
        <v>0</v>
      </c>
      <c r="AF55" s="44">
        <f t="shared" si="20"/>
        <v>0</v>
      </c>
      <c r="AG55" s="44">
        <f t="shared" si="21"/>
        <v>0</v>
      </c>
      <c r="AH55" s="44">
        <f t="shared" si="22"/>
        <v>0</v>
      </c>
      <c r="AI55" s="44">
        <f t="shared" si="23"/>
        <v>0</v>
      </c>
      <c r="AM55" s="42">
        <f t="shared" si="12"/>
        <v>0</v>
      </c>
    </row>
    <row r="56">
      <c r="A56" s="59" t="s">
        <v>185</v>
      </c>
      <c r="K56" s="42">
        <f t="shared" si="13"/>
        <v>0</v>
      </c>
      <c r="L56" s="42">
        <f t="shared" si="14"/>
        <v>0</v>
      </c>
      <c r="M56" s="42">
        <f t="shared" si="15"/>
        <v>0</v>
      </c>
      <c r="N56" s="43">
        <v>0.1</v>
      </c>
      <c r="O56" s="44">
        <f t="shared" si="16"/>
        <v>0</v>
      </c>
      <c r="P56" s="43">
        <v>0.05</v>
      </c>
      <c r="Q56" s="44">
        <f t="shared" si="17"/>
        <v>0</v>
      </c>
      <c r="R56" s="45">
        <f t="shared" si="18"/>
        <v>0</v>
      </c>
      <c r="AE56" s="44">
        <f t="shared" si="19"/>
        <v>0</v>
      </c>
      <c r="AF56" s="44">
        <f t="shared" si="20"/>
        <v>0</v>
      </c>
      <c r="AG56" s="44">
        <f t="shared" si="21"/>
        <v>0</v>
      </c>
      <c r="AH56" s="44">
        <f t="shared" si="22"/>
        <v>0</v>
      </c>
      <c r="AI56" s="44">
        <f t="shared" si="23"/>
        <v>0</v>
      </c>
      <c r="AM56" s="42">
        <f t="shared" si="12"/>
        <v>0</v>
      </c>
    </row>
    <row r="57">
      <c r="A57" s="60" t="s">
        <v>186</v>
      </c>
      <c r="B57" s="61"/>
      <c r="C57" s="62"/>
      <c r="D57" s="62"/>
      <c r="E57" s="62">
        <f>SUM(E14:E56)</f>
        <v>19806.89</v>
      </c>
      <c r="F57" s="62"/>
      <c r="G57" s="62">
        <f t="shared" ref="G57:I57" si="24">SUM(G13:G56)</f>
        <v>0</v>
      </c>
      <c r="H57" s="62">
        <f t="shared" si="24"/>
        <v>0</v>
      </c>
      <c r="I57" s="62">
        <f t="shared" si="24"/>
        <v>0</v>
      </c>
      <c r="J57" s="62">
        <f t="shared" ref="J57:M57" si="25">SUM(J14:J56)</f>
        <v>24874.19</v>
      </c>
      <c r="K57" s="62">
        <f t="shared" si="25"/>
        <v>18416.19</v>
      </c>
      <c r="L57" s="62">
        <f t="shared" si="25"/>
        <v>6458</v>
      </c>
      <c r="M57" s="62">
        <f t="shared" si="25"/>
        <v>24874.19</v>
      </c>
      <c r="N57" s="62"/>
      <c r="O57" s="62">
        <f>SUM(O14:O56)</f>
        <v>-2487.419</v>
      </c>
      <c r="P57" s="62"/>
      <c r="Q57" s="62">
        <f t="shared" ref="Q57:AM57" si="26">SUM(Q14:Q56)</f>
        <v>-1243.7095</v>
      </c>
      <c r="R57" s="62">
        <f t="shared" si="26"/>
        <v>-3729.6285</v>
      </c>
      <c r="S57" s="62">
        <f t="shared" si="26"/>
        <v>0</v>
      </c>
      <c r="T57" s="62">
        <f t="shared" si="26"/>
        <v>1091.43</v>
      </c>
      <c r="U57" s="62">
        <f t="shared" si="26"/>
        <v>0</v>
      </c>
      <c r="V57" s="62">
        <f t="shared" si="26"/>
        <v>0</v>
      </c>
      <c r="W57" s="62">
        <f t="shared" si="26"/>
        <v>188.98</v>
      </c>
      <c r="X57" s="62">
        <f t="shared" si="26"/>
        <v>0</v>
      </c>
      <c r="Y57" s="62">
        <f t="shared" si="26"/>
        <v>0</v>
      </c>
      <c r="Z57" s="62">
        <f t="shared" si="26"/>
        <v>0</v>
      </c>
      <c r="AA57" s="62">
        <f t="shared" si="26"/>
        <v>0</v>
      </c>
      <c r="AB57" s="62">
        <f t="shared" si="26"/>
        <v>0</v>
      </c>
      <c r="AC57" s="62">
        <f t="shared" si="26"/>
        <v>0</v>
      </c>
      <c r="AD57" s="62">
        <f t="shared" si="26"/>
        <v>0</v>
      </c>
      <c r="AE57" s="62">
        <f t="shared" si="26"/>
        <v>-1280.41</v>
      </c>
      <c r="AF57" s="62">
        <f t="shared" si="26"/>
        <v>19864.1515</v>
      </c>
      <c r="AG57" s="62">
        <f t="shared" si="26"/>
        <v>5298.27</v>
      </c>
      <c r="AH57" s="62">
        <f t="shared" si="26"/>
        <v>15045.6715</v>
      </c>
      <c r="AI57" s="62">
        <f t="shared" si="26"/>
        <v>20343.9415</v>
      </c>
      <c r="AJ57" s="62">
        <f t="shared" si="26"/>
        <v>0</v>
      </c>
      <c r="AK57" s="62">
        <f t="shared" si="26"/>
        <v>0</v>
      </c>
      <c r="AL57" s="62">
        <f t="shared" si="26"/>
        <v>0</v>
      </c>
      <c r="AM57" s="62">
        <f t="shared" si="26"/>
        <v>-5067.3</v>
      </c>
      <c r="AZ57" s="1"/>
      <c r="B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>
      <c r="A59" s="35"/>
      <c r="B59" s="1"/>
      <c r="C59" s="1"/>
      <c r="D59" s="1"/>
      <c r="E59" s="1"/>
      <c r="F59" s="1"/>
      <c r="G59" s="1"/>
      <c r="H59" s="1"/>
      <c r="I59" s="1"/>
      <c r="J59" s="1"/>
      <c r="K59" s="6"/>
      <c r="L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AL60" s="59" t="s">
        <v>223</v>
      </c>
    </row>
    <row r="61">
      <c r="A61" s="8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ht="170.25" customHeight="1">
      <c r="A62" s="35"/>
      <c r="B62" s="35"/>
      <c r="C62" s="36"/>
      <c r="D62" s="39"/>
      <c r="E62" s="36"/>
      <c r="F62" s="36"/>
      <c r="G62" s="39"/>
      <c r="H62" s="36"/>
      <c r="I62" s="36"/>
      <c r="J62" s="39"/>
      <c r="K62" s="36"/>
      <c r="L62" s="36"/>
      <c r="M62" s="39"/>
      <c r="N62" s="36"/>
      <c r="O62" s="39"/>
      <c r="P62" s="39"/>
      <c r="Q62" s="35"/>
      <c r="R62" s="35"/>
      <c r="S62" s="35"/>
      <c r="T62" s="1"/>
      <c r="U62" s="1"/>
    </row>
    <row r="63">
      <c r="A63" s="13"/>
      <c r="B63" s="69"/>
      <c r="C63" s="70"/>
      <c r="D63" s="71"/>
      <c r="E63" s="65"/>
      <c r="F63" s="48"/>
      <c r="G63" s="65"/>
      <c r="H63" s="65"/>
      <c r="I63" s="65"/>
      <c r="J63" s="65"/>
      <c r="K63" s="44"/>
      <c r="L63" s="44"/>
      <c r="M63" s="44"/>
      <c r="N63" s="44"/>
      <c r="O63" s="44"/>
      <c r="P63" s="44"/>
      <c r="Q63" s="48"/>
      <c r="R63" s="44"/>
      <c r="S63" s="1"/>
      <c r="T63" s="1"/>
      <c r="U63" s="1"/>
    </row>
    <row r="64">
      <c r="A64" s="13"/>
      <c r="B64" s="69"/>
      <c r="C64" s="70"/>
      <c r="D64" s="71"/>
      <c r="E64" s="65"/>
      <c r="F64" s="48"/>
      <c r="G64" s="65"/>
      <c r="H64" s="65"/>
      <c r="I64" s="65"/>
      <c r="J64" s="65"/>
      <c r="K64" s="44"/>
      <c r="L64" s="44"/>
      <c r="M64" s="44"/>
      <c r="N64" s="44"/>
      <c r="O64" s="44"/>
      <c r="P64" s="44"/>
      <c r="Q64" s="48"/>
      <c r="R64" s="44"/>
      <c r="S64" s="1"/>
      <c r="T64" s="1"/>
      <c r="U64" s="1"/>
    </row>
    <row r="65">
      <c r="A65" s="13"/>
      <c r="B65" s="69"/>
      <c r="C65" s="70"/>
      <c r="D65" s="71"/>
      <c r="E65" s="65"/>
      <c r="F65" s="48"/>
      <c r="G65" s="65"/>
      <c r="H65" s="65"/>
      <c r="I65" s="65"/>
      <c r="J65" s="65"/>
      <c r="K65" s="44"/>
      <c r="L65" s="44"/>
      <c r="M65" s="44"/>
      <c r="N65" s="44"/>
      <c r="O65" s="44"/>
      <c r="P65" s="44"/>
      <c r="Q65" s="48"/>
      <c r="R65" s="44"/>
      <c r="S65" s="1"/>
      <c r="T65" s="1"/>
      <c r="U65" s="1"/>
    </row>
    <row r="66">
      <c r="A66" s="13"/>
      <c r="B66" s="69"/>
      <c r="C66" s="70"/>
      <c r="D66" s="71"/>
      <c r="E66" s="65"/>
      <c r="F66" s="48"/>
      <c r="G66" s="65"/>
      <c r="H66" s="65"/>
      <c r="I66" s="65"/>
      <c r="J66" s="65"/>
      <c r="K66" s="44"/>
      <c r="L66" s="44"/>
      <c r="M66" s="44"/>
      <c r="N66" s="44"/>
      <c r="O66" s="44"/>
      <c r="P66" s="44"/>
      <c r="Q66" s="48"/>
      <c r="R66" s="44"/>
      <c r="S66" s="1"/>
      <c r="T66" s="1"/>
      <c r="U66" s="1"/>
    </row>
    <row r="67">
      <c r="A67" s="13"/>
      <c r="B67" s="72"/>
      <c r="C67" s="70"/>
      <c r="D67" s="71"/>
      <c r="E67" s="73"/>
      <c r="F67" s="48"/>
      <c r="G67" s="44"/>
      <c r="H67" s="44"/>
      <c r="I67" s="44"/>
      <c r="J67" s="44"/>
      <c r="K67" s="67"/>
      <c r="L67" s="67"/>
      <c r="M67" s="44"/>
      <c r="N67" s="44"/>
      <c r="O67" s="44"/>
      <c r="P67" s="44"/>
      <c r="Q67" s="48"/>
      <c r="R67" s="44"/>
      <c r="S67" s="1"/>
      <c r="T67" s="1"/>
      <c r="U67" s="1"/>
    </row>
    <row r="68">
      <c r="A68" s="13"/>
      <c r="B68" s="72"/>
      <c r="C68" s="70"/>
      <c r="D68" s="71"/>
      <c r="E68" s="65"/>
      <c r="F68" s="48"/>
      <c r="G68" s="68"/>
      <c r="H68" s="68"/>
      <c r="I68" s="68"/>
      <c r="J68" s="68"/>
      <c r="K68" s="44"/>
      <c r="L68" s="44"/>
      <c r="M68" s="44"/>
      <c r="N68" s="44"/>
      <c r="O68" s="44"/>
      <c r="P68" s="44"/>
      <c r="Q68" s="48"/>
      <c r="R68" s="44"/>
      <c r="S68" s="1"/>
      <c r="T68" s="1"/>
      <c r="U68" s="1"/>
    </row>
    <row r="69">
      <c r="A69" s="13"/>
      <c r="B69" s="72"/>
      <c r="C69" s="70"/>
      <c r="D69" s="71"/>
      <c r="E69" s="73"/>
      <c r="F69" s="48"/>
      <c r="G69" s="44"/>
      <c r="H69" s="44"/>
      <c r="I69" s="44"/>
      <c r="J69" s="44"/>
      <c r="K69" s="67"/>
      <c r="L69" s="67"/>
      <c r="M69" s="44"/>
      <c r="N69" s="44"/>
      <c r="O69" s="44"/>
      <c r="P69" s="44"/>
      <c r="Q69" s="48"/>
      <c r="R69" s="44"/>
      <c r="S69" s="1"/>
      <c r="T69" s="1"/>
      <c r="U69" s="1"/>
    </row>
    <row r="70">
      <c r="A70" s="13"/>
      <c r="B70" s="69"/>
      <c r="C70" s="70"/>
      <c r="D70" s="71"/>
      <c r="E70" s="65"/>
      <c r="F70" s="48"/>
      <c r="G70" s="65"/>
      <c r="H70" s="65"/>
      <c r="I70" s="65"/>
      <c r="J70" s="65"/>
      <c r="K70" s="44"/>
      <c r="L70" s="44"/>
      <c r="M70" s="44"/>
      <c r="N70" s="44"/>
      <c r="O70" s="44"/>
      <c r="P70" s="44"/>
      <c r="Q70" s="48"/>
      <c r="R70" s="44"/>
      <c r="S70" s="1"/>
      <c r="T70" s="1"/>
      <c r="U70" s="1"/>
    </row>
    <row r="71">
      <c r="A71" s="13"/>
      <c r="B71" s="69"/>
      <c r="C71" s="70"/>
      <c r="D71" s="71"/>
      <c r="E71" s="65"/>
      <c r="F71" s="48"/>
      <c r="G71" s="65"/>
      <c r="H71" s="65"/>
      <c r="I71" s="65"/>
      <c r="J71" s="65"/>
      <c r="K71" s="44"/>
      <c r="L71" s="44"/>
      <c r="M71" s="44"/>
      <c r="N71" s="44"/>
      <c r="O71" s="44"/>
      <c r="P71" s="44"/>
      <c r="Q71" s="48"/>
      <c r="R71" s="44"/>
      <c r="S71" s="1"/>
      <c r="T71" s="1"/>
      <c r="U71" s="1"/>
    </row>
    <row r="72">
      <c r="A72" s="13"/>
      <c r="B72" s="69"/>
      <c r="C72" s="70"/>
      <c r="D72" s="71"/>
      <c r="E72" s="65"/>
      <c r="F72" s="48"/>
      <c r="G72" s="65"/>
      <c r="H72" s="65"/>
      <c r="I72" s="65"/>
      <c r="J72" s="65"/>
      <c r="K72" s="44"/>
      <c r="L72" s="44"/>
      <c r="M72" s="44"/>
      <c r="N72" s="44"/>
      <c r="O72" s="44"/>
      <c r="P72" s="44"/>
      <c r="Q72" s="48"/>
      <c r="R72" s="44"/>
      <c r="S72" s="1"/>
      <c r="T72" s="1"/>
      <c r="U72" s="1"/>
    </row>
    <row r="73">
      <c r="A73" s="13"/>
      <c r="B73" s="69"/>
      <c r="C73" s="70"/>
      <c r="D73" s="71"/>
      <c r="E73" s="65"/>
      <c r="F73" s="48"/>
      <c r="G73" s="65"/>
      <c r="H73" s="65"/>
      <c r="I73" s="65"/>
      <c r="J73" s="65"/>
      <c r="K73" s="44"/>
      <c r="L73" s="44"/>
      <c r="M73" s="44"/>
      <c r="N73" s="44"/>
      <c r="O73" s="44"/>
      <c r="P73" s="44"/>
      <c r="Q73" s="48"/>
      <c r="R73" s="44"/>
      <c r="S73" s="1"/>
      <c r="T73" s="1"/>
      <c r="U73" s="1"/>
    </row>
    <row r="74">
      <c r="A74" s="13"/>
      <c r="B74" s="69"/>
      <c r="C74" s="70"/>
      <c r="D74" s="71"/>
      <c r="E74" s="65"/>
      <c r="F74" s="48"/>
      <c r="G74" s="65"/>
      <c r="H74" s="65"/>
      <c r="I74" s="65"/>
      <c r="J74" s="65"/>
      <c r="K74" s="44"/>
      <c r="L74" s="44"/>
      <c r="M74" s="44"/>
      <c r="N74" s="44"/>
      <c r="O74" s="44"/>
      <c r="P74" s="44"/>
      <c r="Q74" s="48"/>
      <c r="R74" s="44"/>
      <c r="S74" s="1"/>
      <c r="T74" s="1"/>
      <c r="U74" s="1"/>
    </row>
    <row r="75">
      <c r="A75" s="13"/>
      <c r="B75" s="69"/>
      <c r="C75" s="70"/>
      <c r="D75" s="71"/>
      <c r="E75" s="65"/>
      <c r="F75" s="48"/>
      <c r="G75" s="65"/>
      <c r="H75" s="65"/>
      <c r="I75" s="65"/>
      <c r="J75" s="65"/>
      <c r="K75" s="44"/>
      <c r="L75" s="44"/>
      <c r="M75" s="44"/>
      <c r="N75" s="44"/>
      <c r="O75" s="44"/>
      <c r="P75" s="44"/>
      <c r="Q75" s="48"/>
      <c r="R75" s="44"/>
      <c r="S75" s="1"/>
      <c r="T75" s="1"/>
      <c r="U75" s="1"/>
    </row>
    <row r="76">
      <c r="A76" s="13"/>
      <c r="B76" s="69"/>
      <c r="C76" s="70"/>
      <c r="D76" s="71"/>
      <c r="E76" s="65"/>
      <c r="F76" s="48"/>
      <c r="G76" s="65"/>
      <c r="H76" s="65"/>
      <c r="I76" s="65"/>
      <c r="J76" s="65"/>
      <c r="K76" s="44"/>
      <c r="L76" s="44"/>
      <c r="M76" s="44"/>
      <c r="N76" s="44"/>
      <c r="O76" s="44"/>
      <c r="P76" s="44"/>
      <c r="Q76" s="48"/>
      <c r="R76" s="44"/>
      <c r="S76" s="1"/>
      <c r="T76" s="1"/>
      <c r="U76" s="1"/>
    </row>
    <row r="77">
      <c r="A77" s="13"/>
      <c r="B77" s="72"/>
      <c r="C77" s="70"/>
      <c r="D77" s="71"/>
      <c r="E77" s="73"/>
      <c r="F77" s="48"/>
      <c r="G77" s="44"/>
      <c r="H77" s="44"/>
      <c r="I77" s="44"/>
      <c r="J77" s="44"/>
      <c r="K77" s="67"/>
      <c r="L77" s="67"/>
      <c r="M77" s="44"/>
      <c r="N77" s="44"/>
      <c r="O77" s="44"/>
      <c r="P77" s="44"/>
      <c r="Q77" s="48"/>
      <c r="R77" s="44"/>
      <c r="S77" s="1"/>
      <c r="T77" s="1"/>
      <c r="U77" s="1"/>
    </row>
    <row r="78">
      <c r="A78" s="13"/>
      <c r="B78" s="69"/>
      <c r="C78" s="70"/>
      <c r="D78" s="71"/>
      <c r="E78" s="65"/>
      <c r="F78" s="48"/>
      <c r="G78" s="68"/>
      <c r="H78" s="68"/>
      <c r="I78" s="68"/>
      <c r="J78" s="68"/>
      <c r="K78" s="44"/>
      <c r="L78" s="44"/>
      <c r="M78" s="44"/>
      <c r="N78" s="44"/>
      <c r="O78" s="44"/>
      <c r="P78" s="44"/>
      <c r="Q78" s="48"/>
      <c r="R78" s="44"/>
      <c r="S78" s="1"/>
      <c r="T78" s="1"/>
      <c r="U78" s="1"/>
    </row>
    <row r="79">
      <c r="A79" s="13"/>
      <c r="B79" s="72"/>
      <c r="C79" s="70"/>
      <c r="D79" s="71"/>
      <c r="E79" s="73"/>
      <c r="F79" s="48"/>
      <c r="G79" s="44"/>
      <c r="H79" s="44"/>
      <c r="I79" s="44"/>
      <c r="J79" s="44"/>
      <c r="K79" s="67"/>
      <c r="L79" s="67"/>
      <c r="M79" s="44"/>
      <c r="N79" s="44"/>
      <c r="O79" s="44"/>
      <c r="P79" s="44"/>
      <c r="Q79" s="48"/>
      <c r="R79" s="44"/>
      <c r="S79" s="34"/>
      <c r="T79" s="1"/>
      <c r="U79" s="1"/>
    </row>
    <row r="80">
      <c r="A80" s="13"/>
      <c r="B80" s="72"/>
      <c r="C80" s="70"/>
      <c r="D80" s="71"/>
      <c r="E80" s="73"/>
      <c r="F80" s="48"/>
      <c r="G80" s="44"/>
      <c r="H80" s="44"/>
      <c r="I80" s="44"/>
      <c r="J80" s="44"/>
      <c r="K80" s="67"/>
      <c r="L80" s="67"/>
      <c r="M80" s="44"/>
      <c r="N80" s="44"/>
      <c r="O80" s="44"/>
      <c r="P80" s="44"/>
      <c r="Q80" s="48"/>
      <c r="R80" s="44"/>
      <c r="S80" s="1"/>
      <c r="T80" s="1"/>
      <c r="U80" s="1"/>
    </row>
    <row r="81">
      <c r="A81" s="13"/>
      <c r="B81" s="69"/>
      <c r="C81" s="70"/>
      <c r="D81" s="71"/>
      <c r="E81" s="65"/>
      <c r="F81" s="48"/>
      <c r="G81" s="68"/>
      <c r="H81" s="68"/>
      <c r="I81" s="68"/>
      <c r="J81" s="68"/>
      <c r="K81" s="44"/>
      <c r="L81" s="44"/>
      <c r="M81" s="44"/>
      <c r="N81" s="44"/>
      <c r="O81" s="44"/>
      <c r="P81" s="44"/>
      <c r="Q81" s="48"/>
      <c r="R81" s="44"/>
      <c r="S81" s="1"/>
      <c r="T81" s="1"/>
      <c r="U81" s="1"/>
    </row>
    <row r="82">
      <c r="A82" s="13"/>
      <c r="B82" s="69"/>
      <c r="C82" s="70"/>
      <c r="D82" s="71"/>
      <c r="E82" s="65"/>
      <c r="F82" s="48"/>
      <c r="G82" s="68"/>
      <c r="H82" s="68"/>
      <c r="I82" s="68"/>
      <c r="J82" s="68"/>
      <c r="K82" s="44"/>
      <c r="L82" s="44"/>
      <c r="M82" s="44"/>
      <c r="N82" s="44"/>
      <c r="O82" s="44"/>
      <c r="P82" s="44"/>
      <c r="Q82" s="48"/>
      <c r="R82" s="44"/>
      <c r="S82" s="1"/>
      <c r="T82" s="1"/>
      <c r="U82" s="1"/>
    </row>
    <row r="83">
      <c r="A83" s="13"/>
      <c r="B83" s="69"/>
      <c r="C83" s="48"/>
      <c r="D83" s="71"/>
      <c r="E83" s="73"/>
      <c r="F83" s="48"/>
      <c r="G83" s="44"/>
      <c r="H83" s="44"/>
      <c r="I83" s="44"/>
      <c r="J83" s="74"/>
      <c r="K83" s="67"/>
      <c r="L83" s="67"/>
      <c r="M83" s="44"/>
      <c r="N83" s="44"/>
      <c r="O83" s="44"/>
      <c r="P83" s="44"/>
      <c r="Q83" s="48"/>
      <c r="R83" s="44"/>
      <c r="S83" s="1"/>
      <c r="T83" s="1"/>
      <c r="U83" s="1"/>
    </row>
    <row r="84">
      <c r="A84" s="13"/>
      <c r="B84" s="69"/>
      <c r="C84" s="70"/>
      <c r="D84" s="71"/>
      <c r="E84" s="65"/>
      <c r="F84" s="48"/>
      <c r="G84" s="68"/>
      <c r="H84" s="68"/>
      <c r="I84" s="68"/>
      <c r="J84" s="68"/>
      <c r="K84" s="44"/>
      <c r="L84" s="44"/>
      <c r="M84" s="44"/>
      <c r="N84" s="44"/>
      <c r="O84" s="44"/>
      <c r="P84" s="44"/>
      <c r="Q84" s="48"/>
      <c r="R84" s="44"/>
      <c r="S84" s="1"/>
      <c r="T84" s="1"/>
      <c r="U84" s="1"/>
    </row>
    <row r="85">
      <c r="A85" s="13"/>
      <c r="B85" s="69"/>
      <c r="C85" s="70"/>
      <c r="D85" s="71"/>
      <c r="E85" s="65"/>
      <c r="F85" s="48"/>
      <c r="G85" s="68"/>
      <c r="H85" s="68"/>
      <c r="I85" s="68"/>
      <c r="J85" s="68"/>
      <c r="K85" s="44"/>
      <c r="L85" s="44"/>
      <c r="M85" s="44"/>
      <c r="N85" s="44"/>
      <c r="O85" s="44"/>
      <c r="P85" s="44"/>
      <c r="Q85" s="48"/>
      <c r="R85" s="44"/>
      <c r="S85" s="1"/>
      <c r="T85" s="1"/>
      <c r="U85" s="1"/>
    </row>
    <row r="86">
      <c r="A86" s="13"/>
      <c r="B86" s="72"/>
      <c r="C86" s="70"/>
      <c r="D86" s="71"/>
      <c r="E86" s="73"/>
      <c r="F86" s="48"/>
      <c r="G86" s="44"/>
      <c r="H86" s="44"/>
      <c r="I86" s="44"/>
      <c r="J86" s="44"/>
      <c r="K86" s="67"/>
      <c r="L86" s="67"/>
      <c r="M86" s="44"/>
      <c r="N86" s="44"/>
      <c r="O86" s="44"/>
      <c r="P86" s="44"/>
      <c r="Q86" s="48"/>
      <c r="R86" s="44"/>
      <c r="S86" s="1"/>
      <c r="T86" s="1"/>
      <c r="U86" s="1"/>
    </row>
    <row r="87">
      <c r="A87" s="13"/>
      <c r="B87" s="1"/>
      <c r="C87" s="70"/>
      <c r="D87" s="71"/>
      <c r="E87" s="1"/>
      <c r="F87" s="48"/>
      <c r="G87" s="68"/>
      <c r="H87" s="68"/>
      <c r="I87" s="68"/>
      <c r="J87" s="68"/>
      <c r="K87" s="44"/>
      <c r="L87" s="44"/>
      <c r="M87" s="44"/>
      <c r="N87" s="44"/>
      <c r="O87" s="44"/>
      <c r="P87" s="44"/>
      <c r="Q87" s="48"/>
      <c r="R87" s="44"/>
      <c r="S87" s="65"/>
      <c r="T87" s="1"/>
      <c r="U87" s="1"/>
    </row>
    <row r="88">
      <c r="A88" s="13"/>
      <c r="B88" s="69"/>
      <c r="C88" s="70"/>
      <c r="D88" s="71"/>
      <c r="E88" s="65"/>
      <c r="F88" s="48"/>
      <c r="G88" s="65"/>
      <c r="H88" s="65"/>
      <c r="I88" s="65"/>
      <c r="J88" s="65"/>
      <c r="K88" s="44"/>
      <c r="L88" s="44"/>
      <c r="M88" s="44"/>
      <c r="N88" s="44"/>
      <c r="O88" s="44"/>
      <c r="P88" s="44"/>
      <c r="Q88" s="48"/>
      <c r="R88" s="44"/>
      <c r="S88" s="1"/>
      <c r="T88" s="1"/>
      <c r="U88" s="1"/>
    </row>
    <row r="89">
      <c r="A89" s="13"/>
      <c r="B89" s="69"/>
      <c r="C89" s="70"/>
      <c r="D89" s="71"/>
      <c r="E89" s="65"/>
      <c r="F89" s="48"/>
      <c r="G89" s="65"/>
      <c r="H89" s="65"/>
      <c r="I89" s="65"/>
      <c r="J89" s="65"/>
      <c r="K89" s="44"/>
      <c r="L89" s="44"/>
      <c r="M89" s="44"/>
      <c r="N89" s="44"/>
      <c r="O89" s="44"/>
      <c r="P89" s="44"/>
      <c r="Q89" s="48"/>
      <c r="R89" s="44"/>
      <c r="S89" s="1"/>
      <c r="T89" s="1"/>
      <c r="U89" s="1"/>
    </row>
    <row r="90">
      <c r="A90" s="13"/>
      <c r="B90" s="69"/>
      <c r="C90" s="70"/>
      <c r="D90" s="71"/>
      <c r="E90" s="65"/>
      <c r="F90" s="48"/>
      <c r="G90" s="65"/>
      <c r="H90" s="65"/>
      <c r="I90" s="65"/>
      <c r="J90" s="65"/>
      <c r="K90" s="44"/>
      <c r="L90" s="44"/>
      <c r="M90" s="44"/>
      <c r="N90" s="44"/>
      <c r="O90" s="44"/>
      <c r="P90" s="44"/>
      <c r="Q90" s="48"/>
      <c r="R90" s="44"/>
      <c r="S90" s="1"/>
      <c r="T90" s="1"/>
      <c r="U90" s="1"/>
    </row>
    <row r="91">
      <c r="A91" s="13"/>
      <c r="B91" s="69"/>
      <c r="C91" s="70"/>
      <c r="D91" s="71"/>
      <c r="E91" s="65"/>
      <c r="F91" s="48"/>
      <c r="G91" s="65"/>
      <c r="H91" s="65"/>
      <c r="I91" s="65"/>
      <c r="J91" s="65"/>
      <c r="K91" s="44"/>
      <c r="L91" s="44"/>
      <c r="M91" s="44"/>
      <c r="N91" s="44"/>
      <c r="O91" s="44"/>
      <c r="P91" s="44"/>
      <c r="Q91" s="48"/>
      <c r="R91" s="44"/>
      <c r="S91" s="1"/>
      <c r="T91" s="1"/>
      <c r="U91" s="1"/>
    </row>
    <row r="92">
      <c r="A92" s="13"/>
      <c r="B92" s="69"/>
      <c r="C92" s="70"/>
      <c r="D92" s="71"/>
      <c r="E92" s="65"/>
      <c r="F92" s="48"/>
      <c r="G92" s="65"/>
      <c r="H92" s="65"/>
      <c r="I92" s="65"/>
      <c r="J92" s="65"/>
      <c r="K92" s="44"/>
      <c r="L92" s="44"/>
      <c r="M92" s="44"/>
      <c r="N92" s="44"/>
      <c r="O92" s="44"/>
      <c r="P92" s="44"/>
      <c r="Q92" s="48"/>
      <c r="R92" s="44"/>
      <c r="S92" s="1"/>
      <c r="T92" s="1"/>
      <c r="U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68"/>
      <c r="S93" s="1"/>
      <c r="T93" s="1"/>
      <c r="U93" s="1"/>
    </row>
    <row r="94">
      <c r="A94" s="3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44"/>
      <c r="S94" s="34"/>
      <c r="T94" s="1"/>
      <c r="U94" s="1"/>
    </row>
    <row r="95">
      <c r="A95" s="1"/>
      <c r="B95" s="1"/>
      <c r="C95" s="1"/>
      <c r="D95" s="75"/>
      <c r="E95" s="75"/>
      <c r="F95" s="75"/>
      <c r="G95" s="75"/>
      <c r="H95" s="75"/>
      <c r="I95" s="75"/>
      <c r="J95" s="75"/>
      <c r="K95" s="68"/>
      <c r="L95" s="68"/>
      <c r="M95" s="75"/>
      <c r="N95" s="75"/>
      <c r="O95" s="75"/>
      <c r="P95" s="75"/>
      <c r="Q95" s="75"/>
      <c r="R95" s="75"/>
      <c r="S95" s="1"/>
      <c r="T95" s="1"/>
      <c r="U95" s="1"/>
      <c r="V95" s="1"/>
      <c r="W95" s="1"/>
    </row>
    <row r="96">
      <c r="A96" s="35"/>
      <c r="B96" s="1"/>
      <c r="C96" s="1"/>
      <c r="D96" s="75"/>
      <c r="E96" s="76"/>
      <c r="F96" s="75"/>
      <c r="G96" s="75"/>
      <c r="H96" s="75"/>
      <c r="I96" s="75"/>
      <c r="J96" s="76"/>
      <c r="K96" s="77"/>
      <c r="L96" s="77"/>
      <c r="M96" s="76"/>
      <c r="N96" s="75"/>
      <c r="O96" s="75"/>
      <c r="P96" s="75"/>
      <c r="Q96" s="75"/>
      <c r="R96" s="76"/>
      <c r="S96" s="1"/>
      <c r="T96" s="1"/>
      <c r="U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>
      <c r="A98" s="3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>
      <c r="A99" s="78"/>
      <c r="E99" s="78"/>
    </row>
    <row r="102">
      <c r="A102" s="79"/>
      <c r="E102" s="78"/>
    </row>
  </sheetData>
  <drawing r:id="rId1"/>
</worksheet>
</file>