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InvestLucas\"/>
    </mc:Choice>
  </mc:AlternateContent>
  <xr:revisionPtr revIDLastSave="0" documentId="13_ncr:1_{2A9F6957-0C02-4E58-9ACE-5E375C6474C8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MENU" sheetId="1" r:id="rId1"/>
    <sheet name="LANÇAMENTOS" sheetId="2" r:id="rId2"/>
    <sheet name="FINANÇAS" sheetId="3" r:id="rId3"/>
    <sheet name="RELATÓRIO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4" i="2"/>
  <c r="C5" i="2"/>
  <c r="C6" i="2"/>
  <c r="C7" i="2"/>
  <c r="C8" i="2"/>
  <c r="C9" i="2"/>
  <c r="D6" i="3" l="1"/>
  <c r="D9" i="3"/>
  <c r="D16" i="3"/>
  <c r="D12" i="3"/>
  <c r="D8" i="3"/>
  <c r="D5" i="3"/>
  <c r="D13" i="3"/>
  <c r="D15" i="3"/>
  <c r="D11" i="3"/>
  <c r="D7" i="3"/>
  <c r="D14" i="3"/>
  <c r="D10" i="3"/>
  <c r="C6" i="3"/>
  <c r="C5" i="3"/>
  <c r="C11" i="3"/>
  <c r="C14" i="3"/>
  <c r="C10" i="3"/>
  <c r="C13" i="3"/>
  <c r="C9" i="3"/>
  <c r="C16" i="3"/>
  <c r="C12" i="3"/>
  <c r="C8" i="3"/>
  <c r="C15" i="3"/>
  <c r="C7" i="3"/>
  <c r="E6" i="3" l="1"/>
  <c r="E7" i="3"/>
  <c r="E14" i="3"/>
  <c r="E16" i="3"/>
  <c r="E5" i="3"/>
  <c r="E9" i="3"/>
  <c r="E13" i="3"/>
  <c r="E11" i="3"/>
  <c r="E8" i="3"/>
  <c r="E15" i="3"/>
  <c r="E12" i="3"/>
  <c r="E10" i="3"/>
</calcChain>
</file>

<file path=xl/sharedStrings.xml><?xml version="1.0" encoding="utf-8"?>
<sst xmlns="http://schemas.openxmlformats.org/spreadsheetml/2006/main" count="29" uniqueCount="24">
  <si>
    <t>DATA</t>
  </si>
  <si>
    <t>TIPO</t>
  </si>
  <si>
    <t>DESCRIÇÃO</t>
  </si>
  <si>
    <t>VALOR</t>
  </si>
  <si>
    <t>ENTRADA</t>
  </si>
  <si>
    <t>SAÍDA</t>
  </si>
  <si>
    <t>PERÍODO</t>
  </si>
  <si>
    <t>SALDO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</si>
  <si>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</si>
  <si>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</si>
  <si>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</si>
  <si>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</si>
  <si>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</si>
  <si>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</si>
  <si>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</si>
  <si>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</si>
  <si>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</si>
  <si>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</si>
  <si>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</si>
  <si>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</si>
  <si>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MÊS</t>
  </si>
  <si>
    <t>LEGENDA</t>
  </si>
  <si>
    <t>SALÁRIO</t>
  </si>
  <si>
    <t>LANCHE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</si>
</sst>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theme="1"/>
      <name val="Calibri Light"/>
      <family val="2"/>
      <scheme val="major"/>
    </font>
    <font>
      <b/>
      <sz val="11"/>
      <color theme="0"/>
      <name val="Arial Black"/>
      <family val="2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44" fontId="3" fillId="0" borderId="0" xfId="1" applyFont="1"/>
    <xf numFmtId="0" fontId="4" fillId="2" borderId="0" xfId="0" applyFont="1" applyFill="1"/>
    <xf numFmtId="0" fontId="0" fillId="6" borderId="0" xfId="0" applyFill="1"/>
    <xf numFmtId="44" fontId="0" fillId="6" borderId="0" xfId="1" applyFont="1" applyFill="1"/>
    <xf numFmtId="0" fontId="4" fillId="3" borderId="0" xfId="0" applyFont="1" applyFill="1"/>
    <xf numFmtId="44" fontId="1" fillId="3" borderId="0" xfId="1" applyFont="1" applyFill="1"/>
    <xf numFmtId="0" fontId="0" fillId="7" borderId="0" xfId="0" applyFill="1"/>
    <xf numFmtId="0" fontId="0" fillId="8" borderId="0" xfId="0" applyFill="1"/>
    <xf numFmtId="0" fontId="6" fillId="2" borderId="0" xfId="0" applyFont="1" applyFill="1"/>
    <xf numFmtId="0" fontId="7" fillId="2" borderId="0" xfId="0" applyFont="1" applyFill="1"/>
  </cellXfs>
  <cellStyles count="2">
    <cellStyle name="Moeda" xfId="1" builtinId="4"/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FINANÇAS!$C$4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FINANÇAS!$B$5:$B$16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FINANÇAS!$C$5:$C$16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B-47A0-B57C-38B0508C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056943"/>
        <c:axId val="428807199"/>
      </c:barChart>
      <c:catAx>
        <c:axId val="60605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807199"/>
        <c:crosses val="autoZero"/>
        <c:auto val="1"/>
        <c:lblAlgn val="ctr"/>
        <c:lblOffset val="100"/>
        <c:noMultiLvlLbl val="0"/>
      </c:catAx>
      <c:valAx>
        <c:axId val="4288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05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FINANÇAS!$D$4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FINANÇAS!$B$5:$B$16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FINANÇAS!$D$5:$D$16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6-4136-A951-4A20DE64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910815"/>
        <c:axId val="618090335"/>
      </c:barChart>
      <c:catAx>
        <c:axId val="42991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090335"/>
        <c:crosses val="autoZero"/>
        <c:auto val="1"/>
        <c:lblAlgn val="ctr"/>
        <c:lblOffset val="100"/>
        <c:noMultiLvlLbl val="0"/>
      </c:catAx>
      <c:valAx>
        <c:axId val="6180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91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ENTRADA</a:t>
            </a:r>
            <a:r>
              <a:rPr lang="pt-BR" baseline="0"/>
              <a:t> x SAÍDA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FINANÇAS!$C$4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FINANÇAS!$B$5:$B$16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FINANÇAS!$C$5:$C$16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5-4983-A160-57F3A7AE19AA}"/>
            </c:ext>
          </c:extLst>
        </c:ser>
        <c:ser>
          <c:idx val="2"/>
          <c:order val="1"/>
          <c:tx>
            <c:strRef>
              <c:f>FINANÇAS!$D$4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FINANÇAS!$B$5:$B$16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FINANÇAS!$D$5:$D$16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E5-4983-A160-57F3A7AE19AA}"/>
            </c:ext>
          </c:extLst>
        </c:ser>
        <c:ser>
          <c:idx val="0"/>
          <c:order val="2"/>
          <c:tx>
            <c:strRef>
              <c:f>FINANÇAS!$E$4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FINANÇAS!$B$5:$B$16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FINANÇAS!$E$5:$E$16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5-4983-A160-57F3A7AE1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610255"/>
        <c:axId val="278620239"/>
      </c:barChart>
      <c:catAx>
        <c:axId val="27861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620239"/>
        <c:crosses val="autoZero"/>
        <c:auto val="1"/>
        <c:lblAlgn val="ctr"/>
        <c:lblOffset val="100"/>
        <c:noMultiLvlLbl val="0"/>
      </c:catAx>
      <c:valAx>
        <c:axId val="2786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61025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FINANÇAS!$E$4</c:f>
              <c:strCache>
                <c:ptCount val="1"/>
                <c:pt idx="0">
                  <c:v>SALDO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FINANÇAS!$B$5:$B$16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FINANÇAS!$E$5:$E$16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180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6-4B9F-BA26-DA168FBB5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610255"/>
        <c:axId val="278620239"/>
      </c:barChart>
      <c:catAx>
        <c:axId val="27861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620239"/>
        <c:crosses val="autoZero"/>
        <c:auto val="1"/>
        <c:lblAlgn val="ctr"/>
        <c:lblOffset val="100"/>
        <c:noMultiLvlLbl val="0"/>
      </c:catAx>
      <c:valAx>
        <c:axId val="27862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61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hyperlink" Target="#RELAT&#211;RIO!A1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FINAN&#199;AS!A1"/><Relationship Id="rId5" Type="http://schemas.openxmlformats.org/officeDocument/2006/relationships/hyperlink" Target="#LAN&#199;AMENTOS!A1"/><Relationship Id="rId4" Type="http://schemas.openxmlformats.org/officeDocument/2006/relationships/hyperlink" Target="https://ffatorial.blogspot.com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image" Target="../media/image5.sv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MENU!A1"/><Relationship Id="rId2" Type="http://schemas.openxmlformats.org/officeDocument/2006/relationships/image" Target="../media/image5.sv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hyperlink" Target="#MENU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5.svg"/><Relationship Id="rId5" Type="http://schemas.openxmlformats.org/officeDocument/2006/relationships/image" Target="../media/image4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504825</xdr:colOff>
      <xdr:row>0</xdr:row>
      <xdr:rowOff>152400</xdr:rowOff>
    </xdr:from>
    <xdr:ext cx="6838950" cy="62183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9FC0F07-93C4-34E4-EDC6-10D9451DF12F}"/>
            </a:ext>
          </a:extLst>
        </xdr:cNvPr>
        <xdr:cNvSpPr txBox="1"/>
      </xdr:nvSpPr>
      <xdr:spPr>
        <a:xfrm>
          <a:off x="1114425" y="152400"/>
          <a:ext cx="6838950" cy="6218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3600">
              <a:solidFill>
                <a:schemeClr val="bg1"/>
              </a:solidFill>
              <a:latin typeface="Cooper Black" panose="0208090404030B020404" pitchFamily="18" charset="0"/>
            </a:rPr>
            <a:t>CONTROLE</a:t>
          </a:r>
          <a:r>
            <a:rPr lang="pt-BR" sz="3600" baseline="0">
              <a:solidFill>
                <a:schemeClr val="bg1"/>
              </a:solidFill>
              <a:latin typeface="Cooper Black" panose="0208090404030B020404" pitchFamily="18" charset="0"/>
            </a:rPr>
            <a:t> FINANCEIRO</a:t>
          </a:r>
        </a:p>
      </xdr:txBody>
    </xdr:sp>
    <xdr:clientData/>
  </xdr:oneCellAnchor>
  <xdr:twoCellAnchor editAs="oneCell">
    <xdr:from>
      <xdr:col>0</xdr:col>
      <xdr:colOff>228601</xdr:colOff>
      <xdr:row>0</xdr:row>
      <xdr:rowOff>95249</xdr:rowOff>
    </xdr:from>
    <xdr:to>
      <xdr:col>1</xdr:col>
      <xdr:colOff>361951</xdr:colOff>
      <xdr:row>2</xdr:row>
      <xdr:rowOff>104774</xdr:rowOff>
    </xdr:to>
    <xdr:pic>
      <xdr:nvPicPr>
        <xdr:cNvPr id="4" name="Gráfico 3" descr="Dinheiro">
          <a:extLst>
            <a:ext uri="{FF2B5EF4-FFF2-40B4-BE49-F238E27FC236}">
              <a16:creationId xmlns:a16="http://schemas.microsoft.com/office/drawing/2014/main" id="{2AE3ABDA-6988-3AFE-A860-5BC985616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8601" y="95249"/>
          <a:ext cx="742950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35</xdr:col>
      <xdr:colOff>600075</xdr:colOff>
      <xdr:row>39</xdr:row>
      <xdr:rowOff>113109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0B36FC1-A2F2-9FD5-407A-13B256312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9FC4A3"/>
            </a:clrFrom>
            <a:clrTo>
              <a:srgbClr val="9FC4A3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0" y="923925"/>
          <a:ext cx="21936075" cy="6971109"/>
        </a:xfrm>
        <a:prstGeom prst="rect">
          <a:avLst/>
        </a:prstGeom>
      </xdr:spPr>
    </xdr:pic>
    <xdr:clientData/>
  </xdr:twoCellAnchor>
  <xdr:twoCellAnchor>
    <xdr:from>
      <xdr:col>0</xdr:col>
      <xdr:colOff>485775</xdr:colOff>
      <xdr:row>7</xdr:row>
      <xdr:rowOff>38100</xdr:rowOff>
    </xdr:from>
    <xdr:to>
      <xdr:col>4</xdr:col>
      <xdr:colOff>523875</xdr:colOff>
      <xdr:row>10</xdr:row>
      <xdr:rowOff>95250</xdr:rowOff>
    </xdr:to>
    <xdr:sp macro="" textlink="">
      <xdr:nvSpPr>
        <xdr:cNvPr id="8" name="Retângulo: Cantos Arredondados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C126F5B-F30E-CA3D-36BD-928F26E41BED}"/>
            </a:ext>
          </a:extLst>
        </xdr:cNvPr>
        <xdr:cNvSpPr/>
      </xdr:nvSpPr>
      <xdr:spPr>
        <a:xfrm>
          <a:off x="485775" y="1724025"/>
          <a:ext cx="2476500" cy="62865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0</xdr:col>
      <xdr:colOff>476250</xdr:colOff>
      <xdr:row>12</xdr:row>
      <xdr:rowOff>123825</xdr:rowOff>
    </xdr:from>
    <xdr:to>
      <xdr:col>4</xdr:col>
      <xdr:colOff>514350</xdr:colOff>
      <xdr:row>15</xdr:row>
      <xdr:rowOff>180975</xdr:rowOff>
    </xdr:to>
    <xdr:sp macro="" textlink="">
      <xdr:nvSpPr>
        <xdr:cNvPr id="9" name="Retângulo: Cantos Arredondado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BD88D50-E062-97C8-56E0-3200B2DE0273}"/>
            </a:ext>
          </a:extLst>
        </xdr:cNvPr>
        <xdr:cNvSpPr/>
      </xdr:nvSpPr>
      <xdr:spPr>
        <a:xfrm>
          <a:off x="476250" y="2762250"/>
          <a:ext cx="2476500" cy="62865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 Black" panose="020B0A04020102020204" pitchFamily="34" charset="0"/>
            </a:rPr>
            <a:t>FINANÇAS</a:t>
          </a:r>
        </a:p>
      </xdr:txBody>
    </xdr:sp>
    <xdr:clientData/>
  </xdr:twoCellAnchor>
  <xdr:twoCellAnchor>
    <xdr:from>
      <xdr:col>0</xdr:col>
      <xdr:colOff>447675</xdr:colOff>
      <xdr:row>17</xdr:row>
      <xdr:rowOff>180975</xdr:rowOff>
    </xdr:from>
    <xdr:to>
      <xdr:col>4</xdr:col>
      <xdr:colOff>485775</xdr:colOff>
      <xdr:row>21</xdr:row>
      <xdr:rowOff>47625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A84AFCB-C103-3379-8EBE-90E2654BAEF2}"/>
            </a:ext>
          </a:extLst>
        </xdr:cNvPr>
        <xdr:cNvSpPr/>
      </xdr:nvSpPr>
      <xdr:spPr>
        <a:xfrm>
          <a:off x="447675" y="3771900"/>
          <a:ext cx="2476500" cy="628650"/>
        </a:xfrm>
        <a:prstGeom prst="round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Arial Black" panose="020B0A04020102020204" pitchFamily="34" charset="0"/>
            </a:rPr>
            <a:t>RELATÓRIO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572788</xdr:colOff>
      <xdr:row>0</xdr:row>
      <xdr:rowOff>45051</xdr:rowOff>
    </xdr:from>
    <xdr:ext cx="3516091" cy="345544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343F01F-11B6-417C-A5AC-50A592EF9596}"/>
            </a:ext>
          </a:extLst>
        </xdr:cNvPr>
        <xdr:cNvSpPr txBox="1"/>
      </xdr:nvSpPr>
      <xdr:spPr>
        <a:xfrm>
          <a:off x="1171318" y="45051"/>
          <a:ext cx="3516091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>
              <a:latin typeface="Arial Black" panose="020B0A04020102020204" pitchFamily="34" charset="0"/>
            </a:rPr>
            <a:t>CONTROLE DE ENTRADA E SAÍDA</a:t>
          </a:r>
        </a:p>
      </xdr:txBody>
    </xdr:sp>
    <xdr:clientData/>
  </xdr:oneCellAnchor>
  <xdr:twoCellAnchor editAs="oneCell">
    <xdr:from>
      <xdr:col>1</xdr:col>
      <xdr:colOff>115844</xdr:colOff>
      <xdr:row>0</xdr:row>
      <xdr:rowOff>0</xdr:rowOff>
    </xdr:from>
    <xdr:to>
      <xdr:col>1</xdr:col>
      <xdr:colOff>553479</xdr:colOff>
      <xdr:row>2</xdr:row>
      <xdr:rowOff>51486</xdr:rowOff>
    </xdr:to>
    <xdr:pic>
      <xdr:nvPicPr>
        <xdr:cNvPr id="4" name="Gráfico 3" descr="Cartão de crédito">
          <a:extLst>
            <a:ext uri="{FF2B5EF4-FFF2-40B4-BE49-F238E27FC236}">
              <a16:creationId xmlns:a16="http://schemas.microsoft.com/office/drawing/2014/main" id="{85F4700A-DB3F-2174-83A9-69F1D959A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14374" y="0"/>
          <a:ext cx="437635" cy="437635"/>
        </a:xfrm>
        <a:prstGeom prst="rect">
          <a:avLst/>
        </a:prstGeom>
      </xdr:spPr>
    </xdr:pic>
    <xdr:clientData/>
  </xdr:twoCellAnchor>
  <xdr:twoCellAnchor>
    <xdr:from>
      <xdr:col>4</xdr:col>
      <xdr:colOff>1016858</xdr:colOff>
      <xdr:row>0</xdr:row>
      <xdr:rowOff>57922</xdr:rowOff>
    </xdr:from>
    <xdr:to>
      <xdr:col>5</xdr:col>
      <xdr:colOff>991115</xdr:colOff>
      <xdr:row>1</xdr:row>
      <xdr:rowOff>128717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5656F1-3669-6041-2C5B-3927B54097EB}"/>
            </a:ext>
          </a:extLst>
        </xdr:cNvPr>
        <xdr:cNvSpPr/>
      </xdr:nvSpPr>
      <xdr:spPr>
        <a:xfrm>
          <a:off x="5071419" y="57922"/>
          <a:ext cx="1126267" cy="26386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 Black" panose="020B0A04020102020204" pitchFamily="34" charset="0"/>
            </a:rPr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342644</xdr:colOff>
      <xdr:row>0</xdr:row>
      <xdr:rowOff>184751</xdr:rowOff>
    </xdr:from>
    <xdr:ext cx="2089611" cy="345544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B5E86705-E1CB-454A-B4C4-D794E9C5AE03}"/>
            </a:ext>
          </a:extLst>
        </xdr:cNvPr>
        <xdr:cNvSpPr txBox="1"/>
      </xdr:nvSpPr>
      <xdr:spPr>
        <a:xfrm>
          <a:off x="952244" y="184751"/>
          <a:ext cx="2089611" cy="345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400" b="1">
              <a:latin typeface="Arial Black" panose="020B0A04020102020204" pitchFamily="34" charset="0"/>
            </a:rPr>
            <a:t>MINHAS FINANÇAS</a:t>
          </a:r>
        </a:p>
      </xdr:txBody>
    </xdr:sp>
    <xdr:clientData/>
  </xdr:oneCellAnchor>
  <xdr:twoCellAnchor editAs="oneCell">
    <xdr:from>
      <xdr:col>0</xdr:col>
      <xdr:colOff>495300</xdr:colOff>
      <xdr:row>0</xdr:row>
      <xdr:rowOff>139700</xdr:rowOff>
    </xdr:from>
    <xdr:to>
      <xdr:col>1</xdr:col>
      <xdr:colOff>323335</xdr:colOff>
      <xdr:row>3</xdr:row>
      <xdr:rowOff>24885</xdr:rowOff>
    </xdr:to>
    <xdr:pic>
      <xdr:nvPicPr>
        <xdr:cNvPr id="7" name="Gráfico 6" descr="Cartão de crédito">
          <a:extLst>
            <a:ext uri="{FF2B5EF4-FFF2-40B4-BE49-F238E27FC236}">
              <a16:creationId xmlns:a16="http://schemas.microsoft.com/office/drawing/2014/main" id="{FDFFAF6C-F20E-42D0-AB82-9A45E82DB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5300" y="139700"/>
          <a:ext cx="437635" cy="437635"/>
        </a:xfrm>
        <a:prstGeom prst="rect">
          <a:avLst/>
        </a:prstGeom>
      </xdr:spPr>
    </xdr:pic>
    <xdr:clientData/>
  </xdr:twoCellAnchor>
  <xdr:twoCellAnchor>
    <xdr:from>
      <xdr:col>3</xdr:col>
      <xdr:colOff>704851</xdr:colOff>
      <xdr:row>1</xdr:row>
      <xdr:rowOff>57150</xdr:rowOff>
    </xdr:from>
    <xdr:to>
      <xdr:col>5</xdr:col>
      <xdr:colOff>50801</xdr:colOff>
      <xdr:row>2</xdr:row>
      <xdr:rowOff>73369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70FA0B-C2FF-49A7-8BB2-C2DA0B1BFF21}"/>
            </a:ext>
          </a:extLst>
        </xdr:cNvPr>
        <xdr:cNvSpPr/>
      </xdr:nvSpPr>
      <xdr:spPr>
        <a:xfrm>
          <a:off x="3092451" y="247650"/>
          <a:ext cx="958850" cy="20671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 Black" panose="020B0A04020102020204" pitchFamily="34" charset="0"/>
            </a:rPr>
            <a:t>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114301</xdr:colOff>
      <xdr:row>21</xdr:row>
      <xdr:rowOff>47624</xdr:rowOff>
    </xdr:from>
    <xdr:to>
      <xdr:col>34</xdr:col>
      <xdr:colOff>180975</xdr:colOff>
      <xdr:row>36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28AB12-B6EB-4143-9E9E-85A78DEED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66675</xdr:colOff>
      <xdr:row>21</xdr:row>
      <xdr:rowOff>47624</xdr:rowOff>
    </xdr:from>
    <xdr:to>
      <xdr:col>63</xdr:col>
      <xdr:colOff>171450</xdr:colOff>
      <xdr:row>36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458887-BA57-4274-AD6B-0EE324004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</xdr:colOff>
      <xdr:row>4</xdr:row>
      <xdr:rowOff>76200</xdr:rowOff>
    </xdr:from>
    <xdr:to>
      <xdr:col>34</xdr:col>
      <xdr:colOff>180975</xdr:colOff>
      <xdr:row>20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36FC01F-1E4D-49D8-B37C-B07B3389B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57151</xdr:colOff>
      <xdr:row>4</xdr:row>
      <xdr:rowOff>85725</xdr:rowOff>
    </xdr:from>
    <xdr:to>
      <xdr:col>63</xdr:col>
      <xdr:colOff>123825</xdr:colOff>
      <xdr:row>20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4495C4-D6C2-489C-9A5B-3D17BA1BD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15</xdr:col>
      <xdr:colOff>199769</xdr:colOff>
      <xdr:row>0</xdr:row>
      <xdr:rowOff>104775</xdr:rowOff>
    </xdr:from>
    <xdr:ext cx="3695956" cy="526363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3D24F1AC-6544-44A1-9539-1CF529361F31}"/>
            </a:ext>
          </a:extLst>
        </xdr:cNvPr>
        <xdr:cNvSpPr txBox="1"/>
      </xdr:nvSpPr>
      <xdr:spPr>
        <a:xfrm>
          <a:off x="3343019" y="104775"/>
          <a:ext cx="3695956" cy="5263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400" b="1">
              <a:latin typeface="Arial Black" panose="020B0A04020102020204" pitchFamily="34" charset="0"/>
            </a:rPr>
            <a:t>MEU RELATÓRIO</a:t>
          </a:r>
        </a:p>
      </xdr:txBody>
    </xdr:sp>
    <xdr:clientData/>
  </xdr:oneCellAnchor>
  <xdr:twoCellAnchor editAs="oneCell">
    <xdr:from>
      <xdr:col>12</xdr:col>
      <xdr:colOff>134871</xdr:colOff>
      <xdr:row>0</xdr:row>
      <xdr:rowOff>87442</xdr:rowOff>
    </xdr:from>
    <xdr:to>
      <xdr:col>15</xdr:col>
      <xdr:colOff>104775</xdr:colOff>
      <xdr:row>3</xdr:row>
      <xdr:rowOff>104775</xdr:rowOff>
    </xdr:to>
    <xdr:pic>
      <xdr:nvPicPr>
        <xdr:cNvPr id="7" name="Gráfico 6" descr="Cartão de crédito">
          <a:extLst>
            <a:ext uri="{FF2B5EF4-FFF2-40B4-BE49-F238E27FC236}">
              <a16:creationId xmlns:a16="http://schemas.microsoft.com/office/drawing/2014/main" id="{5850BF2A-B12D-477D-B241-82D637FE1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49471" y="87442"/>
          <a:ext cx="598554" cy="588833"/>
        </a:xfrm>
        <a:prstGeom prst="rect">
          <a:avLst/>
        </a:prstGeom>
      </xdr:spPr>
    </xdr:pic>
    <xdr:clientData/>
  </xdr:twoCellAnchor>
  <xdr:twoCellAnchor>
    <xdr:from>
      <xdr:col>41</xdr:col>
      <xdr:colOff>19050</xdr:colOff>
      <xdr:row>1</xdr:row>
      <xdr:rowOff>38100</xdr:rowOff>
    </xdr:from>
    <xdr:to>
      <xdr:col>46</xdr:col>
      <xdr:colOff>200025</xdr:colOff>
      <xdr:row>2</xdr:row>
      <xdr:rowOff>149569</xdr:rowOff>
    </xdr:to>
    <xdr:sp macro="" textlink="">
      <xdr:nvSpPr>
        <xdr:cNvPr id="8" name="Retângulo: Cantos Arredondados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4B88CC8-C748-4AFC-BAA3-9D79987E699F}"/>
            </a:ext>
          </a:extLst>
        </xdr:cNvPr>
        <xdr:cNvSpPr/>
      </xdr:nvSpPr>
      <xdr:spPr>
        <a:xfrm>
          <a:off x="8610600" y="228600"/>
          <a:ext cx="1228725" cy="30196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70</xdr:col>
      <xdr:colOff>57150</xdr:colOff>
      <xdr:row>9</xdr:row>
      <xdr:rowOff>95250</xdr:rowOff>
    </xdr:from>
    <xdr:to>
      <xdr:col>71</xdr:col>
      <xdr:colOff>171450</xdr:colOff>
      <xdr:row>9</xdr:row>
      <xdr:rowOff>247650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08C73F4-B1D8-AE83-7365-9C2CC11D5020}"/>
            </a:ext>
          </a:extLst>
        </xdr:cNvPr>
        <xdr:cNvSpPr/>
      </xdr:nvSpPr>
      <xdr:spPr>
        <a:xfrm>
          <a:off x="15611475" y="1905000"/>
          <a:ext cx="323850" cy="15240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57150</xdr:colOff>
      <xdr:row>10</xdr:row>
      <xdr:rowOff>76200</xdr:rowOff>
    </xdr:from>
    <xdr:to>
      <xdr:col>71</xdr:col>
      <xdr:colOff>171450</xdr:colOff>
      <xdr:row>10</xdr:row>
      <xdr:rowOff>228600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847B5564-1156-4F6B-9FBE-0035E3D414CC}"/>
            </a:ext>
          </a:extLst>
        </xdr:cNvPr>
        <xdr:cNvSpPr/>
      </xdr:nvSpPr>
      <xdr:spPr>
        <a:xfrm>
          <a:off x="15611475" y="2181225"/>
          <a:ext cx="323850" cy="152400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70</xdr:col>
      <xdr:colOff>57150</xdr:colOff>
      <xdr:row>11</xdr:row>
      <xdr:rowOff>85725</xdr:rowOff>
    </xdr:from>
    <xdr:to>
      <xdr:col>71</xdr:col>
      <xdr:colOff>171450</xdr:colOff>
      <xdr:row>11</xdr:row>
      <xdr:rowOff>238125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2CCAC578-5FB2-4E96-AA80-30F1AF091C3B}"/>
            </a:ext>
          </a:extLst>
        </xdr:cNvPr>
        <xdr:cNvSpPr/>
      </xdr:nvSpPr>
      <xdr:spPr>
        <a:xfrm>
          <a:off x="15611475" y="2486025"/>
          <a:ext cx="323850" cy="1524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7AF7C-4305-4DAC-9CA3-39718EE4CC44}" name="TBL" displayName="TBL" ref="B3:F15" totalsRowShown="0" headerRowDxfId="6" dataDxfId="5">
  <autoFilter ref="B3:F15" xr:uid="{83A7AF7C-4305-4DAC-9CA3-39718EE4CC44}"/>
  <tableColumns count="5">
    <tableColumn id="1" xr3:uid="{112C100C-48B5-425B-9A5F-977A64D82219}" name="DATA" dataDxfId="4"/>
    <tableColumn id="5" xr3:uid="{788AC7DE-F2FA-4EAC-BB93-87BA9E590EBC}" name="MÊS" dataDxfId="3">
      <calculatedColumnFormula>UPPER(TEXT(TBL[[#This Row],[DATA]],"MMM"))</calculatedColumnFormula>
    </tableColumn>
    <tableColumn id="2" xr3:uid="{AB719E75-B158-45C2-84AA-EBD315408A39}" name="TIPO" dataDxfId="2"/>
    <tableColumn id="3" xr3:uid="{709AD317-87FE-4094-B514-D74A9BF08AC4}" name="DESCRIÇÃO" dataDxfId="1"/>
    <tableColumn id="4" xr3:uid="{97474248-2CE9-4317-9C12-16D46BE3840C}" name="VALOR" dataDxfId="0" dataCellStyle="Moed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6"/>
  <sheetViews>
    <sheetView showRowColHeaders="0" tabSelected="1" zoomScaleNormal="100" workbookViewId="0"/>
  </sheetViews>
  <sheetFormatPr defaultRowHeight="15" x14ac:dyDescent="0.25"/>
  <sheetData>
    <row r="1" spans="1:4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ht="42.7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s="4" customFormat="1" x14ac:dyDescent="0.25"/>
    <row r="4" spans="1:4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1:4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1:4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4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4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4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4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</row>
    <row r="43" spans="1:4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</row>
    <row r="44" spans="1:4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1:4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1:4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</row>
    <row r="48" spans="1:4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49" spans="1:4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</row>
    <row r="50" spans="1:4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</row>
    <row r="51" spans="1:4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1:4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1:4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4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4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4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4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4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4A00-D5BA-4976-BE78-E9AE32412AF3}">
  <dimension ref="A1:V15"/>
  <sheetViews>
    <sheetView showGridLines="0" showRowColHeaders="0" zoomScale="140" zoomScaleNormal="140" workbookViewId="0">
      <selection activeCell="F6" sqref="F6"/>
    </sheetView>
  </sheetViews>
  <sheetFormatPr defaultRowHeight="15" x14ac:dyDescent="0.25"/>
  <cols>
    <col min="1" max="1" width="9" customWidth="1"/>
    <col min="2" max="6" width="17.28515625" customWidth="1"/>
  </cols>
  <sheetData>
    <row r="1" spans="1:22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8.75" x14ac:dyDescent="0.4">
      <c r="B3" s="5" t="s">
        <v>0</v>
      </c>
      <c r="C3" s="5" t="s">
        <v>20</v>
      </c>
      <c r="D3" s="5" t="s">
        <v>1</v>
      </c>
      <c r="E3" s="5" t="s">
        <v>2</v>
      </c>
      <c r="F3" s="5" t="s">
        <v>3</v>
      </c>
    </row>
    <row r="4" spans="1:22" x14ac:dyDescent="0.25">
      <c r="B4" s="7">
        <v>44841</v>
      </c>
      <c r="C4" s="7" t="str">
        <f>UPPER(TEXT(TBL[[#This Row],[DATA]],"MMM"))</f>
        <v>OUT</v>
      </c>
      <c r="D4" s="6" t="s">
        <v>4</v>
      </c>
      <c r="E4" s="6" t="s">
        <v>22</v>
      </c>
      <c r="F4" s="8">
        <v>200</v>
      </c>
    </row>
    <row r="5" spans="1:22" x14ac:dyDescent="0.25">
      <c r="B5" s="7">
        <v>44841</v>
      </c>
      <c r="C5" s="7" t="str">
        <f>UPPER(TEXT(TBL[[#This Row],[DATA]],"MMM"))</f>
        <v>OUT</v>
      </c>
      <c r="D5" s="6" t="s">
        <v>5</v>
      </c>
      <c r="E5" s="6" t="s">
        <v>23</v>
      </c>
      <c r="F5" s="8">
        <v>20</v>
      </c>
    </row>
    <row r="6" spans="1:22" x14ac:dyDescent="0.25">
      <c r="B6" s="7"/>
      <c r="C6" s="7" t="str">
        <f>UPPER(TEXT(TBL[[#This Row],[DATA]],"MMM"))</f>
        <v>JAN</v>
      </c>
      <c r="D6" s="6"/>
      <c r="E6" s="6"/>
      <c r="F6" s="8"/>
    </row>
    <row r="7" spans="1:22" x14ac:dyDescent="0.25">
      <c r="B7" s="7"/>
      <c r="C7" s="7" t="str">
        <f>UPPER(TEXT(TBL[[#This Row],[DATA]],"MMM"))</f>
        <v>JAN</v>
      </c>
      <c r="D7" s="6"/>
      <c r="E7" s="6"/>
      <c r="F7" s="8"/>
    </row>
    <row r="8" spans="1:22" x14ac:dyDescent="0.25">
      <c r="B8" s="7"/>
      <c r="C8" s="7" t="str">
        <f>UPPER(TEXT(TBL[[#This Row],[DATA]],"MMM"))</f>
        <v>JAN</v>
      </c>
      <c r="D8" s="6"/>
      <c r="E8" s="6"/>
      <c r="F8" s="8"/>
    </row>
    <row r="9" spans="1:22" x14ac:dyDescent="0.25">
      <c r="B9" s="7"/>
      <c r="C9" s="7" t="str">
        <f>UPPER(TEXT(TBL[[#This Row],[DATA]],"MMM"))</f>
        <v>JAN</v>
      </c>
      <c r="D9" s="6"/>
      <c r="E9" s="6"/>
      <c r="F9" s="8"/>
    </row>
    <row r="10" spans="1:22" x14ac:dyDescent="0.25">
      <c r="B10" s="6"/>
      <c r="C10" s="7" t="str">
        <f>UPPER(TEXT(TBL[[#This Row],[DATA]],"MMM"))</f>
        <v>JAN</v>
      </c>
      <c r="D10" s="6"/>
      <c r="E10" s="6"/>
      <c r="F10" s="8"/>
    </row>
    <row r="11" spans="1:22" x14ac:dyDescent="0.25">
      <c r="B11" s="6"/>
      <c r="C11" s="7" t="str">
        <f>UPPER(TEXT(TBL[[#This Row],[DATA]],"MMM"))</f>
        <v>JAN</v>
      </c>
      <c r="D11" s="6"/>
      <c r="E11" s="6"/>
      <c r="F11" s="8"/>
    </row>
    <row r="12" spans="1:22" x14ac:dyDescent="0.25">
      <c r="B12" s="6"/>
      <c r="C12" s="7" t="str">
        <f>UPPER(TEXT(TBL[[#This Row],[DATA]],"MMM"))</f>
        <v>JAN</v>
      </c>
      <c r="D12" s="6"/>
      <c r="E12" s="6"/>
      <c r="F12" s="8"/>
    </row>
    <row r="13" spans="1:22" x14ac:dyDescent="0.25">
      <c r="B13" s="6"/>
      <c r="C13" s="7" t="str">
        <f>UPPER(TEXT(TBL[[#This Row],[DATA]],"MMM"))</f>
        <v>JAN</v>
      </c>
      <c r="D13" s="6"/>
      <c r="E13" s="6"/>
      <c r="F13" s="8"/>
    </row>
    <row r="14" spans="1:22" x14ac:dyDescent="0.25">
      <c r="B14" s="6"/>
      <c r="C14" s="7" t="str">
        <f>UPPER(TEXT(TBL[[#This Row],[DATA]],"MMM"))</f>
        <v>JAN</v>
      </c>
      <c r="D14" s="6"/>
      <c r="E14" s="6"/>
      <c r="F14" s="8"/>
    </row>
    <row r="15" spans="1:22" x14ac:dyDescent="0.25">
      <c r="B15" s="6"/>
      <c r="C15" s="7" t="str">
        <f>UPPER(TEXT(TBL[[#This Row],[DATA]],"MMM"))</f>
        <v>JAN</v>
      </c>
      <c r="D15" s="6"/>
      <c r="E15" s="6"/>
      <c r="F15" s="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A96A-F090-478D-A480-BFFCE179BB0D}">
  <dimension ref="A2:Y16"/>
  <sheetViews>
    <sheetView showGridLines="0" showRowColHeaders="0" zoomScale="150" zoomScaleNormal="150" workbookViewId="0">
      <selection activeCell="I22" sqref="I22"/>
    </sheetView>
  </sheetViews>
  <sheetFormatPr defaultRowHeight="15" x14ac:dyDescent="0.25"/>
  <cols>
    <col min="1" max="1" width="9.140625" customWidth="1"/>
    <col min="2" max="3" width="13.28515625" customWidth="1"/>
    <col min="4" max="4" width="11.85546875" customWidth="1"/>
    <col min="5" max="5" width="12.28515625" bestFit="1" customWidth="1"/>
  </cols>
  <sheetData>
    <row r="2" spans="1:25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3.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8.75" x14ac:dyDescent="0.4">
      <c r="B4" s="9" t="s">
        <v>6</v>
      </c>
      <c r="C4" s="9" t="s">
        <v>4</v>
      </c>
      <c r="D4" s="9" t="s">
        <v>5</v>
      </c>
      <c r="E4" s="12" t="s">
        <v>7</v>
      </c>
    </row>
    <row r="5" spans="1:25" x14ac:dyDescent="0.25">
      <c r="B5" s="10" t="s">
        <v>8</v>
      </c>
      <c r="C5" s="11">
        <f>SUMIFS(TBL[[#All],[VALOR]],TBL[[#All],[MÊS]],FINANÇAS!B5,TBL[[#All],[TIPO]],FINANÇAS!$C$4)</f>
        <v>0</v>
      </c>
      <c r="D5" s="10">
        <f>SUMIFS(TBL[VALOR],TBL[MÊS],FINANÇAS!B5,TBL[TIPO],FINANÇAS!$D$4)</f>
        <v>0</v>
      </c>
      <c r="E5" s="13">
        <f>C5-D5</f>
        <v>0</v>
      </c>
    </row>
    <row r="6" spans="1:25" x14ac:dyDescent="0.25">
      <c r="B6" t="s">
        <v>9</v>
      </c>
      <c r="C6" s="11">
        <f>SUMIFS(TBL[[#All],[VALOR]],TBL[[#All],[MÊS]],FINANÇAS!B6,TBL[[#All],[TIPO]],FINANÇAS!$C$4)</f>
        <v>0</v>
      </c>
      <c r="D6">
        <f>SUMIFS(TBL[VALOR],TBL[MÊS],FINANÇAS!B6,TBL[TIPO],FINANÇAS!$D$4)</f>
        <v>0</v>
      </c>
      <c r="E6" s="13">
        <f t="shared" ref="E6:E16" si="0">C6-D6</f>
        <v>0</v>
      </c>
    </row>
    <row r="7" spans="1:25" x14ac:dyDescent="0.25">
      <c r="B7" s="10" t="s">
        <v>10</v>
      </c>
      <c r="C7" s="11">
        <f>SUMIFS(TBL[[#All],[VALOR]],TBL[[#All],[MÊS]],FINANÇAS!B7,TBL[[#All],[TIPO]],FINANÇAS!$C$4)</f>
        <v>0</v>
      </c>
      <c r="D7" s="10">
        <f>SUMIFS(TBL[VALOR],TBL[MÊS],FINANÇAS!B7,TBL[TIPO],FINANÇAS!$D$4)</f>
        <v>0</v>
      </c>
      <c r="E7" s="13">
        <f t="shared" si="0"/>
        <v>0</v>
      </c>
    </row>
    <row r="8" spans="1:25" x14ac:dyDescent="0.25">
      <c r="B8" t="s">
        <v>11</v>
      </c>
      <c r="C8" s="11">
        <f>SUMIFS(TBL[[#All],[VALOR]],TBL[[#All],[MÊS]],FINANÇAS!B8,TBL[[#All],[TIPO]],FINANÇAS!$C$4)</f>
        <v>0</v>
      </c>
      <c r="D8">
        <f>SUMIFS(TBL[VALOR],TBL[MÊS],FINANÇAS!B8,TBL[TIPO],FINANÇAS!$D$4)</f>
        <v>0</v>
      </c>
      <c r="E8" s="13">
        <f t="shared" si="0"/>
        <v>0</v>
      </c>
    </row>
    <row r="9" spans="1:25" x14ac:dyDescent="0.25">
      <c r="B9" s="10" t="s">
        <v>12</v>
      </c>
      <c r="C9" s="11">
        <f>SUMIFS(TBL[[#All],[VALOR]],TBL[[#All],[MÊS]],FINANÇAS!B9,TBL[[#All],[TIPO]],FINANÇAS!$C$4)</f>
        <v>0</v>
      </c>
      <c r="D9" s="10">
        <f>SUMIFS(TBL[VALOR],TBL[MÊS],FINANÇAS!B9,TBL[TIPO],FINANÇAS!$D$4)</f>
        <v>0</v>
      </c>
      <c r="E9" s="13">
        <f t="shared" si="0"/>
        <v>0</v>
      </c>
    </row>
    <row r="10" spans="1:25" x14ac:dyDescent="0.25">
      <c r="B10" t="s">
        <v>13</v>
      </c>
      <c r="C10" s="11">
        <f>SUMIFS(TBL[[#All],[VALOR]],TBL[[#All],[MÊS]],FINANÇAS!B10,TBL[[#All],[TIPO]],FINANÇAS!$C$4)</f>
        <v>0</v>
      </c>
      <c r="D10">
        <f>SUMIFS(TBL[VALOR],TBL[MÊS],FINANÇAS!B10,TBL[TIPO],FINANÇAS!$D$4)</f>
        <v>0</v>
      </c>
      <c r="E10" s="13">
        <f t="shared" si="0"/>
        <v>0</v>
      </c>
    </row>
    <row r="11" spans="1:25" x14ac:dyDescent="0.25">
      <c r="B11" s="10" t="s">
        <v>14</v>
      </c>
      <c r="C11" s="11">
        <f>SUMIFS(TBL[[#All],[VALOR]],TBL[[#All],[MÊS]],FINANÇAS!B11,TBL[[#All],[TIPO]],FINANÇAS!$C$4)</f>
        <v>0</v>
      </c>
      <c r="D11" s="10">
        <f>SUMIFS(TBL[VALOR],TBL[MÊS],FINANÇAS!B11,TBL[TIPO],FINANÇAS!$D$4)</f>
        <v>0</v>
      </c>
      <c r="E11" s="13">
        <f t="shared" si="0"/>
        <v>0</v>
      </c>
    </row>
    <row r="12" spans="1:25" x14ac:dyDescent="0.25">
      <c r="B12" t="s">
        <v>15</v>
      </c>
      <c r="C12" s="11">
        <f>SUMIFS(TBL[[#All],[VALOR]],TBL[[#All],[MÊS]],FINANÇAS!B12,TBL[[#All],[TIPO]],FINANÇAS!$C$4)</f>
        <v>0</v>
      </c>
      <c r="D12">
        <f>SUMIFS(TBL[VALOR],TBL[MÊS],FINANÇAS!B12,TBL[TIPO],FINANÇAS!$D$4)</f>
        <v>0</v>
      </c>
      <c r="E12" s="13">
        <f t="shared" si="0"/>
        <v>0</v>
      </c>
    </row>
    <row r="13" spans="1:25" x14ac:dyDescent="0.25">
      <c r="B13" s="10" t="s">
        <v>16</v>
      </c>
      <c r="C13" s="11">
        <f>SUMIFS(TBL[[#All],[VALOR]],TBL[[#All],[MÊS]],FINANÇAS!B13,TBL[[#All],[TIPO]],FINANÇAS!$C$4)</f>
        <v>0</v>
      </c>
      <c r="D13" s="10">
        <f>SUMIFS(TBL[VALOR],TBL[MÊS],FINANÇAS!B13,TBL[TIPO],FINANÇAS!$D$4)</f>
        <v>0</v>
      </c>
      <c r="E13" s="13">
        <f t="shared" si="0"/>
        <v>0</v>
      </c>
    </row>
    <row r="14" spans="1:25" x14ac:dyDescent="0.25">
      <c r="B14" t="s">
        <v>17</v>
      </c>
      <c r="C14" s="11">
        <f>SUMIFS(TBL[[#All],[VALOR]],TBL[[#All],[MÊS]],FINANÇAS!B14,TBL[[#All],[TIPO]],FINANÇAS!$C$4)</f>
        <v>200</v>
      </c>
      <c r="D14">
        <f>SUMIFS(TBL[VALOR],TBL[MÊS],FINANÇAS!B14,TBL[TIPO],FINANÇAS!$D$4)</f>
        <v>20</v>
      </c>
      <c r="E14" s="13">
        <f t="shared" si="0"/>
        <v>180</v>
      </c>
    </row>
    <row r="15" spans="1:25" x14ac:dyDescent="0.25">
      <c r="B15" s="10" t="s">
        <v>18</v>
      </c>
      <c r="C15" s="11">
        <f>SUMIFS(TBL[[#All],[VALOR]],TBL[[#All],[MÊS]],FINANÇAS!B15,TBL[[#All],[TIPO]],FINANÇAS!$C$4)</f>
        <v>0</v>
      </c>
      <c r="D15" s="10">
        <f>SUMIFS(TBL[VALOR],TBL[MÊS],FINANÇAS!B15,TBL[TIPO],FINANÇAS!$D$4)</f>
        <v>0</v>
      </c>
      <c r="E15" s="13">
        <f t="shared" si="0"/>
        <v>0</v>
      </c>
    </row>
    <row r="16" spans="1:25" x14ac:dyDescent="0.25">
      <c r="B16" t="s">
        <v>19</v>
      </c>
      <c r="C16" s="11">
        <f>SUMIFS(TBL[[#All],[VALOR]],TBL[[#All],[MÊS]],FINANÇAS!B16,TBL[[#All],[TIPO]],FINANÇAS!$C$4)</f>
        <v>0</v>
      </c>
      <c r="D16">
        <f>SUMIFS(TBL[VALOR],TBL[MÊS],FINANÇAS!B16,TBL[TIPO],FINANÇAS!$D$4)</f>
        <v>0</v>
      </c>
      <c r="E16" s="13">
        <f t="shared" si="0"/>
        <v>0</v>
      </c>
    </row>
  </sheetData>
  <phoneticPr fontId="5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BA491-DFF3-4AEB-8791-829F27D038FD}">
  <dimension ref="A2:FG12"/>
  <sheetViews>
    <sheetView showGridLines="0" showRowColHeaders="0" workbookViewId="0">
      <selection activeCell="DE38" sqref="DE38"/>
    </sheetView>
  </sheetViews>
  <sheetFormatPr defaultColWidth="3.140625" defaultRowHeight="15" x14ac:dyDescent="0.25"/>
  <cols>
    <col min="1" max="69" width="3.140625" style="1"/>
    <col min="70" max="70" width="16.42578125" style="1" bestFit="1" customWidth="1"/>
    <col min="71" max="16384" width="3.140625" style="1"/>
  </cols>
  <sheetData>
    <row r="2" spans="1:16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</row>
    <row r="3" spans="1:16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</row>
    <row r="8" spans="1:163" ht="22.5" x14ac:dyDescent="0.45">
      <c r="BR8" s="17" t="s">
        <v>21</v>
      </c>
    </row>
    <row r="10" spans="1:163" ht="23.25" x14ac:dyDescent="0.35">
      <c r="BR10" s="16" t="s">
        <v>7</v>
      </c>
    </row>
    <row r="11" spans="1:163" ht="23.25" x14ac:dyDescent="0.35">
      <c r="BR11" s="16" t="s">
        <v>4</v>
      </c>
    </row>
    <row r="12" spans="1:163" ht="23.25" x14ac:dyDescent="0.35">
      <c r="BR12" s="16" t="s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MENU</vt:lpstr>
      <vt:lpstr>LANÇAMENTOS</vt:lpstr>
      <vt:lpstr>FINANÇAS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LucasEduardo</dc:creator>
  <cp:lastModifiedBy>Pichau</cp:lastModifiedBy>
  <dcterms:created xsi:type="dcterms:W3CDTF">2015-06-05T18:19:34Z</dcterms:created>
  <dcterms:modified xsi:type="dcterms:W3CDTF">2022-10-08T03:23:18Z</dcterms:modified>
</cp:coreProperties>
</file>